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pivotTables/pivotTable1.xml" ContentType="application/vnd.openxmlformats-officedocument.spreadsheetml.pivotTable+xml"/>
  <Override PartName="/xl/drawings/drawing14.xml" ContentType="application/vnd.openxmlformats-officedocument.drawing+xml"/>
  <Override PartName="/xl/pivotTables/pivotTable2.xml" ContentType="application/vnd.openxmlformats-officedocument.spreadsheetml.pivotTab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7.xml" ContentType="application/vnd.openxmlformats-officedocument.drawing+xml"/>
  <Override PartName="/xl/pivotTables/pivotTable6.xml" ContentType="application/vnd.openxmlformats-officedocument.spreadsheetml.pivotTable+xml"/>
  <Override PartName="/xl/drawings/drawing18.xml" ContentType="application/vnd.openxmlformats-officedocument.drawing+xml"/>
  <Override PartName="/xl/pivotTables/pivotTable7.xml" ContentType="application/vnd.openxmlformats-officedocument.spreadsheetml.pivotTable+xml"/>
  <Override PartName="/xl/drawings/drawing19.xml" ContentType="application/vnd.openxmlformats-officedocument.drawing+xml"/>
  <Override PartName="/xl/pivotTables/pivotTable8.xml" ContentType="application/vnd.openxmlformats-officedocument.spreadsheetml.pivotTable+xml"/>
  <Override PartName="/xl/drawings/drawing20.xml" ContentType="application/vnd.openxmlformats-officedocument.drawing+xml"/>
  <Override PartName="/xl/pivotTables/pivotTable9.xml" ContentType="application/vnd.openxmlformats-officedocument.spreadsheetml.pivotTable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pivotTables/pivotTable10.xml" ContentType="application/vnd.openxmlformats-officedocument.spreadsheetml.pivotTable+xml"/>
  <Override PartName="/xl/drawings/drawing24.xml" ContentType="application/vnd.openxmlformats-officedocument.drawing+xml"/>
  <Override PartName="/xl/pivotTables/pivotTable11.xml" ContentType="application/vnd.openxmlformats-officedocument.spreadsheetml.pivotTable+xml"/>
  <Override PartName="/xl/drawings/drawing25.xml" ContentType="application/vnd.openxmlformats-officedocument.drawing+xml"/>
  <Override PartName="/xl/pivotTables/pivotTable12.xml" ContentType="application/vnd.openxmlformats-officedocument.spreadsheetml.pivotTable+xml"/>
  <Override PartName="/xl/drawings/drawing26.xml" ContentType="application/vnd.openxmlformats-officedocument.drawing+xml"/>
  <Override PartName="/xl/pivotTables/pivotTable13.xml" ContentType="application/vnd.openxmlformats-officedocument.spreadsheetml.pivotTable+xml"/>
  <Override PartName="/xl/drawings/drawing27.xml" ContentType="application/vnd.openxmlformats-officedocument.drawing+xml"/>
  <Override PartName="/xl/pivotTables/pivotTable14.xml" ContentType="application/vnd.openxmlformats-officedocument.spreadsheetml.pivotTable+xml"/>
  <Override PartName="/xl/drawings/drawing28.xml" ContentType="application/vnd.openxmlformats-officedocument.drawing+xml"/>
  <Override PartName="/xl/pivotTables/pivotTable15.xml" ContentType="application/vnd.openxmlformats-officedocument.spreadsheetml.pivotTable+xml"/>
  <Override PartName="/xl/drawings/drawing29.xml" ContentType="application/vnd.openxmlformats-officedocument.drawing+xml"/>
  <Override PartName="/xl/pivotTables/pivotTable16.xml" ContentType="application/vnd.openxmlformats-officedocument.spreadsheetml.pivotTable+xml"/>
  <Override PartName="/xl/drawings/drawing30.xml" ContentType="application/vnd.openxmlformats-officedocument.drawing+xml"/>
  <Override PartName="/xl/pivotTables/pivotTable17.xml" ContentType="application/vnd.openxmlformats-officedocument.spreadsheetml.pivotTable+xml"/>
  <Override PartName="/xl/drawings/drawing31.xml" ContentType="application/vnd.openxmlformats-officedocument.drawing+xml"/>
  <Override PartName="/xl/pivotTables/pivotTable18.xml" ContentType="application/vnd.openxmlformats-officedocument.spreadsheetml.pivotTable+xml"/>
  <Override PartName="/xl/drawings/drawing32.xml" ContentType="application/vnd.openxmlformats-officedocument.drawing+xml"/>
  <Override PartName="/xl/pivotTables/pivotTable19.xml" ContentType="application/vnd.openxmlformats-officedocument.spreadsheetml.pivotTable+xml"/>
  <Override PartName="/xl/drawings/drawing33.xml" ContentType="application/vnd.openxmlformats-officedocument.drawing+xml"/>
  <Override PartName="/xl/pivotTables/pivotTable20.xml" ContentType="application/vnd.openxmlformats-officedocument.spreadsheetml.pivotTable+xml"/>
  <Override PartName="/xl/drawings/drawing34.xml" ContentType="application/vnd.openxmlformats-officedocument.drawing+xml"/>
  <Override PartName="/xl/pivotTables/pivotTable21.xml" ContentType="application/vnd.openxmlformats-officedocument.spreadsheetml.pivotTable+xml"/>
  <Override PartName="/xl/drawings/drawing35.xml" ContentType="application/vnd.openxmlformats-officedocument.drawing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drawings/drawing3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TRABAJOS A OLGUIN\2017\ESTADOS FINANCIEROS\DISCOS\MARZO\"/>
    </mc:Choice>
  </mc:AlternateContent>
  <bookViews>
    <workbookView xWindow="0" yWindow="0" windowWidth="20490" windowHeight="7755" firstSheet="10" activeTab="13"/>
  </bookViews>
  <sheets>
    <sheet name="Edo. Sit. Financiera" sheetId="1" r:id="rId1"/>
    <sheet name="Edo. de Actividades" sheetId="2" r:id="rId2"/>
    <sheet name="Edo. Vari. Haci. Pub." sheetId="3" r:id="rId3"/>
    <sheet name="Edo. de Cambios Sit. Financ." sheetId="4" r:id="rId4"/>
    <sheet name="Edo. de Flujo Efec." sheetId="5" r:id="rId5"/>
    <sheet name="Edo. Ana. Activo" sheetId="6" r:id="rId6"/>
    <sheet name="Edo. Ana. Deu. y Pas." sheetId="7" r:id="rId7"/>
    <sheet name="BALANZA DE COMPROBACION" sheetId="13" r:id="rId8"/>
    <sheet name="GOB. EDO" sheetId="9" r:id="rId9"/>
    <sheet name="R. SUB" sheetId="10" r:id="rId10"/>
    <sheet name="DET. SUB." sheetId="11" r:id="rId11"/>
    <sheet name="RESUMEN CONCILIACIONES" sheetId="12" r:id="rId12"/>
    <sheet name="CTAS. BAN" sheetId="14" r:id="rId13"/>
    <sheet name="ESTADO ANALITICO DE INGRESOS " sheetId="15" r:id="rId14"/>
    <sheet name="EDO ANA PRESUP. EGRESOS " sheetId="16" r:id="rId15"/>
    <sheet name="EDO ANA.  DE ING.   X FINANCIAM" sheetId="17" r:id="rId16"/>
    <sheet name="POR TIPO DE GASTO" sheetId="18" r:id="rId17"/>
    <sheet name="CLASIFICACIÓN   ADMINISTRATIVA" sheetId="19" r:id="rId18"/>
    <sheet name="CLASIFICACIÓN  ADMON " sheetId="20" r:id="rId19"/>
    <sheet name="CLASIFICACIÓN  FED EST" sheetId="21" r:id="rId20"/>
    <sheet name="CLASIFICACION  FUNCIONAL" sheetId="22" r:id="rId21"/>
    <sheet name="ENDEUDAMIENTO NETO " sheetId="23" r:id="rId22"/>
    <sheet name="INTERESES DE LA DEUDA " sheetId="24" r:id="rId23"/>
    <sheet name="GASTO POR CATEGORIA PROGRAMATIC" sheetId="25" r:id="rId24"/>
    <sheet name="FEDERAL" sheetId="26" r:id="rId25"/>
    <sheet name="ESTATAL" sheetId="27" r:id="rId26"/>
    <sheet name="INGRESOS PROPIOS" sheetId="28" r:id="rId27"/>
    <sheet name="PROMEP-PRODEP" sheetId="29" r:id="rId28"/>
    <sheet name="FONDOS" sheetId="30" r:id="rId29"/>
    <sheet name="FAM" sheetId="31" r:id="rId30"/>
    <sheet name="ESTIMULOS FISCALES " sheetId="32" r:id="rId31"/>
    <sheet name="CONACYT" sheetId="33" r:id="rId32"/>
    <sheet name="CONACYT 2016" sheetId="34" r:id="rId33"/>
    <sheet name="CONCYTEQ" sheetId="35" r:id="rId34"/>
    <sheet name="PFCE" sheetId="36" r:id="rId35"/>
    <sheet name="PORTAL DE ACCESO 2017" sheetId="37" r:id="rId36"/>
  </sheets>
  <externalReferences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______DHR06" localSheetId="12">#REF!</definedName>
    <definedName name="________DHR06">#REF!</definedName>
    <definedName name="________DRH01" localSheetId="12">#REF!</definedName>
    <definedName name="________DRH01">#REF!</definedName>
    <definedName name="________DRH02" localSheetId="12">#REF!</definedName>
    <definedName name="________DRH02">#REF!</definedName>
    <definedName name="________DRH03">#REF!</definedName>
    <definedName name="________DRH04">#REF!</definedName>
    <definedName name="________DRH05">#REF!</definedName>
    <definedName name="________DRH06">#REF!</definedName>
    <definedName name="_______DHR06" localSheetId="17">#REF!</definedName>
    <definedName name="_______DHR06" localSheetId="18">#REF!</definedName>
    <definedName name="_______DHR06" localSheetId="19">#REF!</definedName>
    <definedName name="_______DHR06" localSheetId="20">#REF!</definedName>
    <definedName name="_______DHR06" localSheetId="31">#REF!</definedName>
    <definedName name="_______DHR06" localSheetId="32">#REF!</definedName>
    <definedName name="_______DHR06" localSheetId="33">#REF!</definedName>
    <definedName name="_______DHR06" localSheetId="15">#REF!</definedName>
    <definedName name="_______DHR06" localSheetId="21">#REF!</definedName>
    <definedName name="_______DHR06" localSheetId="13">#REF!</definedName>
    <definedName name="_______DHR06" localSheetId="25">#REF!</definedName>
    <definedName name="_______DHR06" localSheetId="30">#REF!</definedName>
    <definedName name="_______DHR06" localSheetId="29">#REF!</definedName>
    <definedName name="_______DHR06" localSheetId="24">#REF!</definedName>
    <definedName name="_______DHR06" localSheetId="28">#REF!</definedName>
    <definedName name="_______DHR06" localSheetId="23">#REF!</definedName>
    <definedName name="_______DHR06" localSheetId="26">#REF!</definedName>
    <definedName name="_______DHR06" localSheetId="22">#REF!</definedName>
    <definedName name="_______DHR06" localSheetId="34">#REF!</definedName>
    <definedName name="_______DHR06" localSheetId="16">#REF!</definedName>
    <definedName name="_______DHR06" localSheetId="35">#REF!</definedName>
    <definedName name="_______DHR06" localSheetId="27">#REF!</definedName>
    <definedName name="_______DHR06">#REF!</definedName>
    <definedName name="_______DRH01" localSheetId="31">#REF!</definedName>
    <definedName name="_______DRH01" localSheetId="32">#REF!</definedName>
    <definedName name="_______DRH01" localSheetId="33">#REF!</definedName>
    <definedName name="_______DRH01" localSheetId="25">#REF!</definedName>
    <definedName name="_______DRH01" localSheetId="30">#REF!</definedName>
    <definedName name="_______DRH01" localSheetId="29">#REF!</definedName>
    <definedName name="_______DRH01" localSheetId="24">#REF!</definedName>
    <definedName name="_______DRH01" localSheetId="28">#REF!</definedName>
    <definedName name="_______DRH01" localSheetId="26">#REF!</definedName>
    <definedName name="_______DRH01" localSheetId="34">#REF!</definedName>
    <definedName name="_______DRH01" localSheetId="35">#REF!</definedName>
    <definedName name="_______DRH01" localSheetId="27">#REF!</definedName>
    <definedName name="_______DRH01">#REF!</definedName>
    <definedName name="_______DRH02" localSheetId="31">#REF!</definedName>
    <definedName name="_______DRH02" localSheetId="32">#REF!</definedName>
    <definedName name="_______DRH02" localSheetId="33">#REF!</definedName>
    <definedName name="_______DRH02" localSheetId="25">#REF!</definedName>
    <definedName name="_______DRH02" localSheetId="30">#REF!</definedName>
    <definedName name="_______DRH02" localSheetId="29">#REF!</definedName>
    <definedName name="_______DRH02" localSheetId="24">#REF!</definedName>
    <definedName name="_______DRH02" localSheetId="28">#REF!</definedName>
    <definedName name="_______DRH02" localSheetId="26">#REF!</definedName>
    <definedName name="_______DRH02" localSheetId="34">#REF!</definedName>
    <definedName name="_______DRH02" localSheetId="35">#REF!</definedName>
    <definedName name="_______DRH02" localSheetId="27">#REF!</definedName>
    <definedName name="_______DRH02">#REF!</definedName>
    <definedName name="_______DRH03" localSheetId="31">#REF!</definedName>
    <definedName name="_______DRH03" localSheetId="32">#REF!</definedName>
    <definedName name="_______DRH03" localSheetId="33">#REF!</definedName>
    <definedName name="_______DRH03" localSheetId="25">#REF!</definedName>
    <definedName name="_______DRH03" localSheetId="30">#REF!</definedName>
    <definedName name="_______DRH03" localSheetId="29">#REF!</definedName>
    <definedName name="_______DRH03" localSheetId="24">#REF!</definedName>
    <definedName name="_______DRH03" localSheetId="28">#REF!</definedName>
    <definedName name="_______DRH03" localSheetId="26">#REF!</definedName>
    <definedName name="_______DRH03" localSheetId="34">#REF!</definedName>
    <definedName name="_______DRH03" localSheetId="35">#REF!</definedName>
    <definedName name="_______DRH03" localSheetId="27">#REF!</definedName>
    <definedName name="_______DRH03">#REF!</definedName>
    <definedName name="_______DRH04" localSheetId="31">#REF!</definedName>
    <definedName name="_______DRH04" localSheetId="32">#REF!</definedName>
    <definedName name="_______DRH04" localSheetId="33">#REF!</definedName>
    <definedName name="_______DRH04" localSheetId="25">#REF!</definedName>
    <definedName name="_______DRH04" localSheetId="30">#REF!</definedName>
    <definedName name="_______DRH04" localSheetId="29">#REF!</definedName>
    <definedName name="_______DRH04" localSheetId="24">#REF!</definedName>
    <definedName name="_______DRH04" localSheetId="28">#REF!</definedName>
    <definedName name="_______DRH04" localSheetId="26">#REF!</definedName>
    <definedName name="_______DRH04" localSheetId="34">#REF!</definedName>
    <definedName name="_______DRH04" localSheetId="35">#REF!</definedName>
    <definedName name="_______DRH04" localSheetId="27">#REF!</definedName>
    <definedName name="_______DRH04">#REF!</definedName>
    <definedName name="_______DRH05" localSheetId="31">#REF!</definedName>
    <definedName name="_______DRH05" localSheetId="32">#REF!</definedName>
    <definedName name="_______DRH05" localSheetId="33">#REF!</definedName>
    <definedName name="_______DRH05" localSheetId="25">#REF!</definedName>
    <definedName name="_______DRH05" localSheetId="30">#REF!</definedName>
    <definedName name="_______DRH05" localSheetId="29">#REF!</definedName>
    <definedName name="_______DRH05" localSheetId="24">#REF!</definedName>
    <definedName name="_______DRH05" localSheetId="28">#REF!</definedName>
    <definedName name="_______DRH05" localSheetId="26">#REF!</definedName>
    <definedName name="_______DRH05" localSheetId="34">#REF!</definedName>
    <definedName name="_______DRH05" localSheetId="35">#REF!</definedName>
    <definedName name="_______DRH05" localSheetId="27">#REF!</definedName>
    <definedName name="_______DRH05">#REF!</definedName>
    <definedName name="_______DRH06" localSheetId="31">#REF!</definedName>
    <definedName name="_______DRH06" localSheetId="32">#REF!</definedName>
    <definedName name="_______DRH06" localSheetId="33">#REF!</definedName>
    <definedName name="_______DRH06" localSheetId="25">#REF!</definedName>
    <definedName name="_______DRH06" localSheetId="30">#REF!</definedName>
    <definedName name="_______DRH06" localSheetId="29">#REF!</definedName>
    <definedName name="_______DRH06" localSheetId="24">#REF!</definedName>
    <definedName name="_______DRH06" localSheetId="28">#REF!</definedName>
    <definedName name="_______DRH06" localSheetId="26">#REF!</definedName>
    <definedName name="_______DRH06" localSheetId="34">#REF!</definedName>
    <definedName name="_______DRH06" localSheetId="35">#REF!</definedName>
    <definedName name="_______DRH06" localSheetId="27">#REF!</definedName>
    <definedName name="_______DRH06">#REF!</definedName>
    <definedName name="______DHR06" localSheetId="31">#REF!</definedName>
    <definedName name="______DHR06" localSheetId="32">#REF!</definedName>
    <definedName name="______DHR06" localSheetId="33">#REF!</definedName>
    <definedName name="______DHR06" localSheetId="25">#REF!</definedName>
    <definedName name="______DHR06" localSheetId="30">#REF!</definedName>
    <definedName name="______DHR06" localSheetId="29">#REF!</definedName>
    <definedName name="______DHR06" localSheetId="24">#REF!</definedName>
    <definedName name="______DHR06" localSheetId="28">#REF!</definedName>
    <definedName name="______DHR06" localSheetId="26">#REF!</definedName>
    <definedName name="______DHR06" localSheetId="34">#REF!</definedName>
    <definedName name="______DHR06" localSheetId="35">#REF!</definedName>
    <definedName name="______DHR06" localSheetId="27">#REF!</definedName>
    <definedName name="______DHR06">#REF!</definedName>
    <definedName name="______DRH01" localSheetId="31">#REF!</definedName>
    <definedName name="______DRH01" localSheetId="32">#REF!</definedName>
    <definedName name="______DRH01" localSheetId="33">#REF!</definedName>
    <definedName name="______DRH01" localSheetId="25">#REF!</definedName>
    <definedName name="______DRH01" localSheetId="30">#REF!</definedName>
    <definedName name="______DRH01" localSheetId="29">#REF!</definedName>
    <definedName name="______DRH01" localSheetId="24">#REF!</definedName>
    <definedName name="______DRH01" localSheetId="28">#REF!</definedName>
    <definedName name="______DRH01" localSheetId="26">#REF!</definedName>
    <definedName name="______DRH01" localSheetId="34">#REF!</definedName>
    <definedName name="______DRH01" localSheetId="35">#REF!</definedName>
    <definedName name="______DRH01" localSheetId="27">#REF!</definedName>
    <definedName name="______DRH01">#REF!</definedName>
    <definedName name="______DRH02" localSheetId="31">#REF!</definedName>
    <definedName name="______DRH02" localSheetId="32">#REF!</definedName>
    <definedName name="______DRH02" localSheetId="33">#REF!</definedName>
    <definedName name="______DRH02" localSheetId="25">#REF!</definedName>
    <definedName name="______DRH02" localSheetId="30">#REF!</definedName>
    <definedName name="______DRH02" localSheetId="29">#REF!</definedName>
    <definedName name="______DRH02" localSheetId="24">#REF!</definedName>
    <definedName name="______DRH02" localSheetId="28">#REF!</definedName>
    <definedName name="______DRH02" localSheetId="26">#REF!</definedName>
    <definedName name="______DRH02" localSheetId="34">#REF!</definedName>
    <definedName name="______DRH02" localSheetId="35">#REF!</definedName>
    <definedName name="______DRH02" localSheetId="27">#REF!</definedName>
    <definedName name="______DRH02">#REF!</definedName>
    <definedName name="______DRH03" localSheetId="31">#REF!</definedName>
    <definedName name="______DRH03" localSheetId="32">#REF!</definedName>
    <definedName name="______DRH03" localSheetId="33">#REF!</definedName>
    <definedName name="______DRH03" localSheetId="25">#REF!</definedName>
    <definedName name="______DRH03" localSheetId="30">#REF!</definedName>
    <definedName name="______DRH03" localSheetId="29">#REF!</definedName>
    <definedName name="______DRH03" localSheetId="24">#REF!</definedName>
    <definedName name="______DRH03" localSheetId="28">#REF!</definedName>
    <definedName name="______DRH03" localSheetId="26">#REF!</definedName>
    <definedName name="______DRH03" localSheetId="34">#REF!</definedName>
    <definedName name="______DRH03" localSheetId="35">#REF!</definedName>
    <definedName name="______DRH03" localSheetId="27">#REF!</definedName>
    <definedName name="______DRH03">#REF!</definedName>
    <definedName name="______DRH04" localSheetId="31">#REF!</definedName>
    <definedName name="______DRH04" localSheetId="32">#REF!</definedName>
    <definedName name="______DRH04" localSheetId="33">#REF!</definedName>
    <definedName name="______DRH04" localSheetId="25">#REF!</definedName>
    <definedName name="______DRH04" localSheetId="30">#REF!</definedName>
    <definedName name="______DRH04" localSheetId="29">#REF!</definedName>
    <definedName name="______DRH04" localSheetId="24">#REF!</definedName>
    <definedName name="______DRH04" localSheetId="28">#REF!</definedName>
    <definedName name="______DRH04" localSheetId="26">#REF!</definedName>
    <definedName name="______DRH04" localSheetId="34">#REF!</definedName>
    <definedName name="______DRH04" localSheetId="35">#REF!</definedName>
    <definedName name="______DRH04" localSheetId="27">#REF!</definedName>
    <definedName name="______DRH04">#REF!</definedName>
    <definedName name="______DRH05" localSheetId="31">#REF!</definedName>
    <definedName name="______DRH05" localSheetId="32">#REF!</definedName>
    <definedName name="______DRH05" localSheetId="33">#REF!</definedName>
    <definedName name="______DRH05" localSheetId="25">#REF!</definedName>
    <definedName name="______DRH05" localSheetId="30">#REF!</definedName>
    <definedName name="______DRH05" localSheetId="29">#REF!</definedName>
    <definedName name="______DRH05" localSheetId="24">#REF!</definedName>
    <definedName name="______DRH05" localSheetId="28">#REF!</definedName>
    <definedName name="______DRH05" localSheetId="26">#REF!</definedName>
    <definedName name="______DRH05" localSheetId="34">#REF!</definedName>
    <definedName name="______DRH05" localSheetId="35">#REF!</definedName>
    <definedName name="______DRH05" localSheetId="27">#REF!</definedName>
    <definedName name="______DRH05">#REF!</definedName>
    <definedName name="______DRH06" localSheetId="31">#REF!</definedName>
    <definedName name="______DRH06" localSheetId="32">#REF!</definedName>
    <definedName name="______DRH06" localSheetId="33">#REF!</definedName>
    <definedName name="______DRH06" localSheetId="25">#REF!</definedName>
    <definedName name="______DRH06" localSheetId="30">#REF!</definedName>
    <definedName name="______DRH06" localSheetId="29">#REF!</definedName>
    <definedName name="______DRH06" localSheetId="24">#REF!</definedName>
    <definedName name="______DRH06" localSheetId="28">#REF!</definedName>
    <definedName name="______DRH06" localSheetId="26">#REF!</definedName>
    <definedName name="______DRH06" localSheetId="34">#REF!</definedName>
    <definedName name="______DRH06" localSheetId="35">#REF!</definedName>
    <definedName name="______DRH06" localSheetId="27">#REF!</definedName>
    <definedName name="______DRH06">#REF!</definedName>
    <definedName name="_____DHR06" localSheetId="31">#REF!</definedName>
    <definedName name="_____DHR06" localSheetId="32">#REF!</definedName>
    <definedName name="_____DHR06" localSheetId="33">#REF!</definedName>
    <definedName name="_____DHR06" localSheetId="25">#REF!</definedName>
    <definedName name="_____DHR06" localSheetId="30">#REF!</definedName>
    <definedName name="_____DHR06" localSheetId="29">#REF!</definedName>
    <definedName name="_____DHR06" localSheetId="24">#REF!</definedName>
    <definedName name="_____DHR06" localSheetId="28">#REF!</definedName>
    <definedName name="_____DHR06" localSheetId="26">#REF!</definedName>
    <definedName name="_____DHR06" localSheetId="34">#REF!</definedName>
    <definedName name="_____DHR06" localSheetId="35">#REF!</definedName>
    <definedName name="_____DHR06" localSheetId="27">#REF!</definedName>
    <definedName name="_____DHR06">#REF!</definedName>
    <definedName name="_____DRH01" localSheetId="31">#REF!</definedName>
    <definedName name="_____DRH01" localSheetId="32">#REF!</definedName>
    <definedName name="_____DRH01" localSheetId="33">#REF!</definedName>
    <definedName name="_____DRH01" localSheetId="25">#REF!</definedName>
    <definedName name="_____DRH01" localSheetId="30">#REF!</definedName>
    <definedName name="_____DRH01" localSheetId="29">#REF!</definedName>
    <definedName name="_____DRH01" localSheetId="24">#REF!</definedName>
    <definedName name="_____DRH01" localSheetId="28">#REF!</definedName>
    <definedName name="_____DRH01" localSheetId="26">#REF!</definedName>
    <definedName name="_____DRH01" localSheetId="34">#REF!</definedName>
    <definedName name="_____DRH01" localSheetId="35">#REF!</definedName>
    <definedName name="_____DRH01" localSheetId="27">#REF!</definedName>
    <definedName name="_____DRH01">#REF!</definedName>
    <definedName name="_____DRH02" localSheetId="31">#REF!</definedName>
    <definedName name="_____DRH02" localSheetId="32">#REF!</definedName>
    <definedName name="_____DRH02" localSheetId="33">#REF!</definedName>
    <definedName name="_____DRH02" localSheetId="25">#REF!</definedName>
    <definedName name="_____DRH02" localSheetId="30">#REF!</definedName>
    <definedName name="_____DRH02" localSheetId="29">#REF!</definedName>
    <definedName name="_____DRH02" localSheetId="24">#REF!</definedName>
    <definedName name="_____DRH02" localSheetId="28">#REF!</definedName>
    <definedName name="_____DRH02" localSheetId="26">#REF!</definedName>
    <definedName name="_____DRH02" localSheetId="34">#REF!</definedName>
    <definedName name="_____DRH02" localSheetId="35">#REF!</definedName>
    <definedName name="_____DRH02" localSheetId="27">#REF!</definedName>
    <definedName name="_____DRH02">#REF!</definedName>
    <definedName name="_____DRH03" localSheetId="31">#REF!</definedName>
    <definedName name="_____DRH03" localSheetId="32">#REF!</definedName>
    <definedName name="_____DRH03" localSheetId="33">#REF!</definedName>
    <definedName name="_____DRH03" localSheetId="25">#REF!</definedName>
    <definedName name="_____DRH03" localSheetId="30">#REF!</definedName>
    <definedName name="_____DRH03" localSheetId="29">#REF!</definedName>
    <definedName name="_____DRH03" localSheetId="24">#REF!</definedName>
    <definedName name="_____DRH03" localSheetId="28">#REF!</definedName>
    <definedName name="_____DRH03" localSheetId="26">#REF!</definedName>
    <definedName name="_____DRH03" localSheetId="34">#REF!</definedName>
    <definedName name="_____DRH03" localSheetId="35">#REF!</definedName>
    <definedName name="_____DRH03" localSheetId="27">#REF!</definedName>
    <definedName name="_____DRH03">#REF!</definedName>
    <definedName name="_____DRH04" localSheetId="31">#REF!</definedName>
    <definedName name="_____DRH04" localSheetId="32">#REF!</definedName>
    <definedName name="_____DRH04" localSheetId="33">#REF!</definedName>
    <definedName name="_____DRH04" localSheetId="25">#REF!</definedName>
    <definedName name="_____DRH04" localSheetId="30">#REF!</definedName>
    <definedName name="_____DRH04" localSheetId="29">#REF!</definedName>
    <definedName name="_____DRH04" localSheetId="24">#REF!</definedName>
    <definedName name="_____DRH04" localSheetId="28">#REF!</definedName>
    <definedName name="_____DRH04" localSheetId="26">#REF!</definedName>
    <definedName name="_____DRH04" localSheetId="34">#REF!</definedName>
    <definedName name="_____DRH04" localSheetId="35">#REF!</definedName>
    <definedName name="_____DRH04" localSheetId="27">#REF!</definedName>
    <definedName name="_____DRH04">#REF!</definedName>
    <definedName name="_____DRH05" localSheetId="31">#REF!</definedName>
    <definedName name="_____DRH05" localSheetId="32">#REF!</definedName>
    <definedName name="_____DRH05" localSheetId="33">#REF!</definedName>
    <definedName name="_____DRH05" localSheetId="25">#REF!</definedName>
    <definedName name="_____DRH05" localSheetId="30">#REF!</definedName>
    <definedName name="_____DRH05" localSheetId="29">#REF!</definedName>
    <definedName name="_____DRH05" localSheetId="24">#REF!</definedName>
    <definedName name="_____DRH05" localSheetId="28">#REF!</definedName>
    <definedName name="_____DRH05" localSheetId="26">#REF!</definedName>
    <definedName name="_____DRH05" localSheetId="34">#REF!</definedName>
    <definedName name="_____DRH05" localSheetId="35">#REF!</definedName>
    <definedName name="_____DRH05" localSheetId="27">#REF!</definedName>
    <definedName name="_____DRH05">#REF!</definedName>
    <definedName name="_____DRH06" localSheetId="31">#REF!</definedName>
    <definedName name="_____DRH06" localSheetId="32">#REF!</definedName>
    <definedName name="_____DRH06" localSheetId="33">#REF!</definedName>
    <definedName name="_____DRH06" localSheetId="25">#REF!</definedName>
    <definedName name="_____DRH06" localSheetId="30">#REF!</definedName>
    <definedName name="_____DRH06" localSheetId="29">#REF!</definedName>
    <definedName name="_____DRH06" localSheetId="24">#REF!</definedName>
    <definedName name="_____DRH06" localSheetId="28">#REF!</definedName>
    <definedName name="_____DRH06" localSheetId="26">#REF!</definedName>
    <definedName name="_____DRH06" localSheetId="34">#REF!</definedName>
    <definedName name="_____DRH06" localSheetId="35">#REF!</definedName>
    <definedName name="_____DRH06" localSheetId="27">#REF!</definedName>
    <definedName name="_____DRH06">#REF!</definedName>
    <definedName name="____DHR06" localSheetId="31">#REF!</definedName>
    <definedName name="____DHR06" localSheetId="32">#REF!</definedName>
    <definedName name="____DHR06" localSheetId="33">#REF!</definedName>
    <definedName name="____DHR06" localSheetId="25">#REF!</definedName>
    <definedName name="____DHR06" localSheetId="30">#REF!</definedName>
    <definedName name="____DHR06" localSheetId="29">#REF!</definedName>
    <definedName name="____DHR06" localSheetId="24">#REF!</definedName>
    <definedName name="____DHR06" localSheetId="28">#REF!</definedName>
    <definedName name="____DHR06" localSheetId="26">#REF!</definedName>
    <definedName name="____DHR06" localSheetId="34">#REF!</definedName>
    <definedName name="____DHR06" localSheetId="35">#REF!</definedName>
    <definedName name="____DHR06" localSheetId="27">#REF!</definedName>
    <definedName name="____DHR06">#REF!</definedName>
    <definedName name="____DRH01" localSheetId="31">#REF!</definedName>
    <definedName name="____DRH01" localSheetId="32">#REF!</definedName>
    <definedName name="____DRH01" localSheetId="33">#REF!</definedName>
    <definedName name="____DRH01" localSheetId="25">#REF!</definedName>
    <definedName name="____DRH01" localSheetId="30">#REF!</definedName>
    <definedName name="____DRH01" localSheetId="29">#REF!</definedName>
    <definedName name="____DRH01" localSheetId="24">#REF!</definedName>
    <definedName name="____DRH01" localSheetId="28">#REF!</definedName>
    <definedName name="____DRH01" localSheetId="26">#REF!</definedName>
    <definedName name="____DRH01" localSheetId="34">#REF!</definedName>
    <definedName name="____DRH01" localSheetId="35">#REF!</definedName>
    <definedName name="____DRH01" localSheetId="27">#REF!</definedName>
    <definedName name="____DRH01">#REF!</definedName>
    <definedName name="____DRH02" localSheetId="31">#REF!</definedName>
    <definedName name="____DRH02" localSheetId="32">#REF!</definedName>
    <definedName name="____DRH02" localSheetId="33">#REF!</definedName>
    <definedName name="____DRH02" localSheetId="25">#REF!</definedName>
    <definedName name="____DRH02" localSheetId="30">#REF!</definedName>
    <definedName name="____DRH02" localSheetId="29">#REF!</definedName>
    <definedName name="____DRH02" localSheetId="24">#REF!</definedName>
    <definedName name="____DRH02" localSheetId="28">#REF!</definedName>
    <definedName name="____DRH02" localSheetId="26">#REF!</definedName>
    <definedName name="____DRH02" localSheetId="34">#REF!</definedName>
    <definedName name="____DRH02" localSheetId="35">#REF!</definedName>
    <definedName name="____DRH02" localSheetId="27">#REF!</definedName>
    <definedName name="____DRH02">#REF!</definedName>
    <definedName name="____DRH03" localSheetId="31">#REF!</definedName>
    <definedName name="____DRH03" localSheetId="32">#REF!</definedName>
    <definedName name="____DRH03" localSheetId="33">#REF!</definedName>
    <definedName name="____DRH03" localSheetId="25">#REF!</definedName>
    <definedName name="____DRH03" localSheetId="30">#REF!</definedName>
    <definedName name="____DRH03" localSheetId="29">#REF!</definedName>
    <definedName name="____DRH03" localSheetId="24">#REF!</definedName>
    <definedName name="____DRH03" localSheetId="28">#REF!</definedName>
    <definedName name="____DRH03" localSheetId="26">#REF!</definedName>
    <definedName name="____DRH03" localSheetId="34">#REF!</definedName>
    <definedName name="____DRH03" localSheetId="35">#REF!</definedName>
    <definedName name="____DRH03" localSheetId="27">#REF!</definedName>
    <definedName name="____DRH03">#REF!</definedName>
    <definedName name="____DRH04" localSheetId="31">#REF!</definedName>
    <definedName name="____DRH04" localSheetId="32">#REF!</definedName>
    <definedName name="____DRH04" localSheetId="33">#REF!</definedName>
    <definedName name="____DRH04" localSheetId="25">#REF!</definedName>
    <definedName name="____DRH04" localSheetId="30">#REF!</definedName>
    <definedName name="____DRH04" localSheetId="29">#REF!</definedName>
    <definedName name="____DRH04" localSheetId="24">#REF!</definedName>
    <definedName name="____DRH04" localSheetId="28">#REF!</definedName>
    <definedName name="____DRH04" localSheetId="26">#REF!</definedName>
    <definedName name="____DRH04" localSheetId="34">#REF!</definedName>
    <definedName name="____DRH04" localSheetId="35">#REF!</definedName>
    <definedName name="____DRH04" localSheetId="27">#REF!</definedName>
    <definedName name="____DRH04">#REF!</definedName>
    <definedName name="____DRH05" localSheetId="31">#REF!</definedName>
    <definedName name="____DRH05" localSheetId="32">#REF!</definedName>
    <definedName name="____DRH05" localSheetId="33">#REF!</definedName>
    <definedName name="____DRH05" localSheetId="25">#REF!</definedName>
    <definedName name="____DRH05" localSheetId="30">#REF!</definedName>
    <definedName name="____DRH05" localSheetId="29">#REF!</definedName>
    <definedName name="____DRH05" localSheetId="24">#REF!</definedName>
    <definedName name="____DRH05" localSheetId="28">#REF!</definedName>
    <definedName name="____DRH05" localSheetId="26">#REF!</definedName>
    <definedName name="____DRH05" localSheetId="34">#REF!</definedName>
    <definedName name="____DRH05" localSheetId="35">#REF!</definedName>
    <definedName name="____DRH05" localSheetId="27">#REF!</definedName>
    <definedName name="____DRH05">#REF!</definedName>
    <definedName name="____DRH06" localSheetId="31">#REF!</definedName>
    <definedName name="____DRH06" localSheetId="32">#REF!</definedName>
    <definedName name="____DRH06" localSheetId="33">#REF!</definedName>
    <definedName name="____DRH06" localSheetId="25">#REF!</definedName>
    <definedName name="____DRH06" localSheetId="30">#REF!</definedName>
    <definedName name="____DRH06" localSheetId="29">#REF!</definedName>
    <definedName name="____DRH06" localSheetId="24">#REF!</definedName>
    <definedName name="____DRH06" localSheetId="28">#REF!</definedName>
    <definedName name="____DRH06" localSheetId="26">#REF!</definedName>
    <definedName name="____DRH06" localSheetId="34">#REF!</definedName>
    <definedName name="____DRH06" localSheetId="35">#REF!</definedName>
    <definedName name="____DRH06" localSheetId="27">#REF!</definedName>
    <definedName name="____DRH06">#REF!</definedName>
    <definedName name="___DHR06" localSheetId="31">#REF!</definedName>
    <definedName name="___DHR06" localSheetId="32">#REF!</definedName>
    <definedName name="___DHR06" localSheetId="33">#REF!</definedName>
    <definedName name="___DHR06" localSheetId="25">#REF!</definedName>
    <definedName name="___DHR06" localSheetId="30">#REF!</definedName>
    <definedName name="___DHR06" localSheetId="29">#REF!</definedName>
    <definedName name="___DHR06" localSheetId="24">#REF!</definedName>
    <definedName name="___DHR06" localSheetId="28">#REF!</definedName>
    <definedName name="___DHR06" localSheetId="26">#REF!</definedName>
    <definedName name="___DHR06" localSheetId="34">#REF!</definedName>
    <definedName name="___DHR06" localSheetId="35">#REF!</definedName>
    <definedName name="___DHR06" localSheetId="27">#REF!</definedName>
    <definedName name="___DHR06">#REF!</definedName>
    <definedName name="___DRH01" localSheetId="31">#REF!</definedName>
    <definedName name="___DRH01" localSheetId="32">#REF!</definedName>
    <definedName name="___DRH01" localSheetId="33">#REF!</definedName>
    <definedName name="___DRH01" localSheetId="25">#REF!</definedName>
    <definedName name="___DRH01" localSheetId="30">#REF!</definedName>
    <definedName name="___DRH01" localSheetId="29">#REF!</definedName>
    <definedName name="___DRH01" localSheetId="24">#REF!</definedName>
    <definedName name="___DRH01" localSheetId="28">#REF!</definedName>
    <definedName name="___DRH01" localSheetId="26">#REF!</definedName>
    <definedName name="___DRH01" localSheetId="34">#REF!</definedName>
    <definedName name="___DRH01" localSheetId="35">#REF!</definedName>
    <definedName name="___DRH01" localSheetId="27">#REF!</definedName>
    <definedName name="___DRH01">#REF!</definedName>
    <definedName name="___DRH02" localSheetId="31">#REF!</definedName>
    <definedName name="___DRH02" localSheetId="32">#REF!</definedName>
    <definedName name="___DRH02" localSheetId="33">#REF!</definedName>
    <definedName name="___DRH02" localSheetId="25">#REF!</definedName>
    <definedName name="___DRH02" localSheetId="30">#REF!</definedName>
    <definedName name="___DRH02" localSheetId="29">#REF!</definedName>
    <definedName name="___DRH02" localSheetId="24">#REF!</definedName>
    <definedName name="___DRH02" localSheetId="28">#REF!</definedName>
    <definedName name="___DRH02" localSheetId="26">#REF!</definedName>
    <definedName name="___DRH02" localSheetId="34">#REF!</definedName>
    <definedName name="___DRH02" localSheetId="35">#REF!</definedName>
    <definedName name="___DRH02" localSheetId="27">#REF!</definedName>
    <definedName name="___DRH02">#REF!</definedName>
    <definedName name="___DRH03" localSheetId="31">#REF!</definedName>
    <definedName name="___DRH03" localSheetId="32">#REF!</definedName>
    <definedName name="___DRH03" localSheetId="33">#REF!</definedName>
    <definedName name="___DRH03" localSheetId="25">#REF!</definedName>
    <definedName name="___DRH03" localSheetId="30">#REF!</definedName>
    <definedName name="___DRH03" localSheetId="29">#REF!</definedName>
    <definedName name="___DRH03" localSheetId="24">#REF!</definedName>
    <definedName name="___DRH03" localSheetId="28">#REF!</definedName>
    <definedName name="___DRH03" localSheetId="26">#REF!</definedName>
    <definedName name="___DRH03" localSheetId="34">#REF!</definedName>
    <definedName name="___DRH03" localSheetId="35">#REF!</definedName>
    <definedName name="___DRH03" localSheetId="27">#REF!</definedName>
    <definedName name="___DRH03">#REF!</definedName>
    <definedName name="___DRH04" localSheetId="31">#REF!</definedName>
    <definedName name="___DRH04" localSheetId="32">#REF!</definedName>
    <definedName name="___DRH04" localSheetId="33">#REF!</definedName>
    <definedName name="___DRH04" localSheetId="25">#REF!</definedName>
    <definedName name="___DRH04" localSheetId="30">#REF!</definedName>
    <definedName name="___DRH04" localSheetId="29">#REF!</definedName>
    <definedName name="___DRH04" localSheetId="24">#REF!</definedName>
    <definedName name="___DRH04" localSheetId="28">#REF!</definedName>
    <definedName name="___DRH04" localSheetId="26">#REF!</definedName>
    <definedName name="___DRH04" localSheetId="34">#REF!</definedName>
    <definedName name="___DRH04" localSheetId="35">#REF!</definedName>
    <definedName name="___DRH04" localSheetId="27">#REF!</definedName>
    <definedName name="___DRH04">#REF!</definedName>
    <definedName name="___DRH05" localSheetId="31">#REF!</definedName>
    <definedName name="___DRH05" localSheetId="32">#REF!</definedName>
    <definedName name="___DRH05" localSheetId="33">#REF!</definedName>
    <definedName name="___DRH05" localSheetId="25">#REF!</definedName>
    <definedName name="___DRH05" localSheetId="30">#REF!</definedName>
    <definedName name="___DRH05" localSheetId="29">#REF!</definedName>
    <definedName name="___DRH05" localSheetId="24">#REF!</definedName>
    <definedName name="___DRH05" localSheetId="28">#REF!</definedName>
    <definedName name="___DRH05" localSheetId="26">#REF!</definedName>
    <definedName name="___DRH05" localSheetId="34">#REF!</definedName>
    <definedName name="___DRH05" localSheetId="35">#REF!</definedName>
    <definedName name="___DRH05" localSheetId="27">#REF!</definedName>
    <definedName name="___DRH05">#REF!</definedName>
    <definedName name="___DRH06" localSheetId="31">#REF!</definedName>
    <definedName name="___DRH06" localSheetId="32">#REF!</definedName>
    <definedName name="___DRH06" localSheetId="33">#REF!</definedName>
    <definedName name="___DRH06" localSheetId="25">#REF!</definedName>
    <definedName name="___DRH06" localSheetId="30">#REF!</definedName>
    <definedName name="___DRH06" localSheetId="29">#REF!</definedName>
    <definedName name="___DRH06" localSheetId="24">#REF!</definedName>
    <definedName name="___DRH06" localSheetId="28">#REF!</definedName>
    <definedName name="___DRH06" localSheetId="26">#REF!</definedName>
    <definedName name="___DRH06" localSheetId="34">#REF!</definedName>
    <definedName name="___DRH06" localSheetId="35">#REF!</definedName>
    <definedName name="___DRH06" localSheetId="27">#REF!</definedName>
    <definedName name="___DRH06">#REF!</definedName>
    <definedName name="__abv8" localSheetId="31">[11]bal!#REF!</definedName>
    <definedName name="__abv8" localSheetId="32">[11]bal!#REF!</definedName>
    <definedName name="__abv8" localSheetId="33">[11]bal!#REF!</definedName>
    <definedName name="__abv8" localSheetId="25">[11]bal!#REF!</definedName>
    <definedName name="__abv8" localSheetId="30">[11]bal!#REF!</definedName>
    <definedName name="__abv8" localSheetId="29">[11]bal!#REF!</definedName>
    <definedName name="__abv8" localSheetId="24">[11]bal!#REF!</definedName>
    <definedName name="__abv8" localSheetId="28">[11]bal!#REF!</definedName>
    <definedName name="__abv8" localSheetId="26">[11]bal!#REF!</definedName>
    <definedName name="__abv8" localSheetId="34">[11]bal!#REF!</definedName>
    <definedName name="__abv8" localSheetId="27">[11]bal!#REF!</definedName>
    <definedName name="__abv8">[11]bal!#REF!</definedName>
    <definedName name="__DHR06" localSheetId="31">#REF!</definedName>
    <definedName name="__DHR06" localSheetId="32">#REF!</definedName>
    <definedName name="__DHR06" localSheetId="33">#REF!</definedName>
    <definedName name="__DHR06" localSheetId="25">#REF!</definedName>
    <definedName name="__DHR06" localSheetId="30">#REF!</definedName>
    <definedName name="__DHR06" localSheetId="29">#REF!</definedName>
    <definedName name="__DHR06" localSheetId="24">#REF!</definedName>
    <definedName name="__DHR06" localSheetId="28">#REF!</definedName>
    <definedName name="__DHR06" localSheetId="26">#REF!</definedName>
    <definedName name="__DHR06" localSheetId="34">#REF!</definedName>
    <definedName name="__DHR06" localSheetId="35">#REF!</definedName>
    <definedName name="__DHR06" localSheetId="27">#REF!</definedName>
    <definedName name="__DHR06">#REF!</definedName>
    <definedName name="__DRH01" localSheetId="31">#REF!</definedName>
    <definedName name="__DRH01" localSheetId="32">#REF!</definedName>
    <definedName name="__DRH01" localSheetId="33">#REF!</definedName>
    <definedName name="__DRH01" localSheetId="25">#REF!</definedName>
    <definedName name="__DRH01" localSheetId="30">#REF!</definedName>
    <definedName name="__DRH01" localSheetId="29">#REF!</definedName>
    <definedName name="__DRH01" localSheetId="24">#REF!</definedName>
    <definedName name="__DRH01" localSheetId="28">#REF!</definedName>
    <definedName name="__DRH01" localSheetId="26">#REF!</definedName>
    <definedName name="__DRH01" localSheetId="34">#REF!</definedName>
    <definedName name="__DRH01" localSheetId="35">#REF!</definedName>
    <definedName name="__DRH01" localSheetId="27">#REF!</definedName>
    <definedName name="__DRH01">#REF!</definedName>
    <definedName name="__DRH02" localSheetId="31">#REF!</definedName>
    <definedName name="__DRH02" localSheetId="32">#REF!</definedName>
    <definedName name="__DRH02" localSheetId="33">#REF!</definedName>
    <definedName name="__DRH02" localSheetId="25">#REF!</definedName>
    <definedName name="__DRH02" localSheetId="30">#REF!</definedName>
    <definedName name="__DRH02" localSheetId="29">#REF!</definedName>
    <definedName name="__DRH02" localSheetId="24">#REF!</definedName>
    <definedName name="__DRH02" localSheetId="28">#REF!</definedName>
    <definedName name="__DRH02" localSheetId="26">#REF!</definedName>
    <definedName name="__DRH02" localSheetId="34">#REF!</definedName>
    <definedName name="__DRH02" localSheetId="35">#REF!</definedName>
    <definedName name="__DRH02" localSheetId="27">#REF!</definedName>
    <definedName name="__DRH02">#REF!</definedName>
    <definedName name="__DRH03" localSheetId="31">#REF!</definedName>
    <definedName name="__DRH03" localSheetId="32">#REF!</definedName>
    <definedName name="__DRH03" localSheetId="33">#REF!</definedName>
    <definedName name="__DRH03" localSheetId="25">#REF!</definedName>
    <definedName name="__DRH03" localSheetId="30">#REF!</definedName>
    <definedName name="__DRH03" localSheetId="29">#REF!</definedName>
    <definedName name="__DRH03" localSheetId="24">#REF!</definedName>
    <definedName name="__DRH03" localSheetId="28">#REF!</definedName>
    <definedName name="__DRH03" localSheetId="26">#REF!</definedName>
    <definedName name="__DRH03" localSheetId="34">#REF!</definedName>
    <definedName name="__DRH03" localSheetId="35">#REF!</definedName>
    <definedName name="__DRH03" localSheetId="27">#REF!</definedName>
    <definedName name="__DRH03">#REF!</definedName>
    <definedName name="__DRH04" localSheetId="31">#REF!</definedName>
    <definedName name="__DRH04" localSheetId="32">#REF!</definedName>
    <definedName name="__DRH04" localSheetId="33">#REF!</definedName>
    <definedName name="__DRH04" localSheetId="25">#REF!</definedName>
    <definedName name="__DRH04" localSheetId="30">#REF!</definedName>
    <definedName name="__DRH04" localSheetId="29">#REF!</definedName>
    <definedName name="__DRH04" localSheetId="24">#REF!</definedName>
    <definedName name="__DRH04" localSheetId="28">#REF!</definedName>
    <definedName name="__DRH04" localSheetId="26">#REF!</definedName>
    <definedName name="__DRH04" localSheetId="34">#REF!</definedName>
    <definedName name="__DRH04" localSheetId="35">#REF!</definedName>
    <definedName name="__DRH04" localSheetId="27">#REF!</definedName>
    <definedName name="__DRH04">#REF!</definedName>
    <definedName name="__DRH05" localSheetId="31">#REF!</definedName>
    <definedName name="__DRH05" localSheetId="32">#REF!</definedName>
    <definedName name="__DRH05" localSheetId="33">#REF!</definedName>
    <definedName name="__DRH05" localSheetId="25">#REF!</definedName>
    <definedName name="__DRH05" localSheetId="30">#REF!</definedName>
    <definedName name="__DRH05" localSheetId="29">#REF!</definedName>
    <definedName name="__DRH05" localSheetId="24">#REF!</definedName>
    <definedName name="__DRH05" localSheetId="28">#REF!</definedName>
    <definedName name="__DRH05" localSheetId="26">#REF!</definedName>
    <definedName name="__DRH05" localSheetId="34">#REF!</definedName>
    <definedName name="__DRH05" localSheetId="35">#REF!</definedName>
    <definedName name="__DRH05" localSheetId="27">#REF!</definedName>
    <definedName name="__DRH05">#REF!</definedName>
    <definedName name="__DRH06" localSheetId="31">#REF!</definedName>
    <definedName name="__DRH06" localSheetId="32">#REF!</definedName>
    <definedName name="__DRH06" localSheetId="33">#REF!</definedName>
    <definedName name="__DRH06" localSheetId="25">#REF!</definedName>
    <definedName name="__DRH06" localSheetId="30">#REF!</definedName>
    <definedName name="__DRH06" localSheetId="29">#REF!</definedName>
    <definedName name="__DRH06" localSheetId="24">#REF!</definedName>
    <definedName name="__DRH06" localSheetId="28">#REF!</definedName>
    <definedName name="__DRH06" localSheetId="26">#REF!</definedName>
    <definedName name="__DRH06" localSheetId="34">#REF!</definedName>
    <definedName name="__DRH06" localSheetId="35">#REF!</definedName>
    <definedName name="__DRH06" localSheetId="27">#REF!</definedName>
    <definedName name="__DRH06">#REF!</definedName>
    <definedName name="_1Excel_BuiltIn_Print_Area_3_1" localSheetId="31">#REF!</definedName>
    <definedName name="_1Excel_BuiltIn_Print_Area_3_1" localSheetId="32">#REF!</definedName>
    <definedName name="_1Excel_BuiltIn_Print_Area_3_1" localSheetId="33">#REF!</definedName>
    <definedName name="_1Excel_BuiltIn_Print_Area_3_1" localSheetId="25">#REF!</definedName>
    <definedName name="_1Excel_BuiltIn_Print_Area_3_1" localSheetId="30">#REF!</definedName>
    <definedName name="_1Excel_BuiltIn_Print_Area_3_1" localSheetId="29">#REF!</definedName>
    <definedName name="_1Excel_BuiltIn_Print_Area_3_1" localSheetId="24">#REF!</definedName>
    <definedName name="_1Excel_BuiltIn_Print_Area_3_1" localSheetId="28">#REF!</definedName>
    <definedName name="_1Excel_BuiltIn_Print_Area_3_1" localSheetId="26">#REF!</definedName>
    <definedName name="_1Excel_BuiltIn_Print_Area_3_1" localSheetId="34">#REF!</definedName>
    <definedName name="_1Excel_BuiltIn_Print_Area_3_1" localSheetId="27">#REF!</definedName>
    <definedName name="_1Excel_BuiltIn_Print_Area_3_1">#REF!</definedName>
    <definedName name="_abv8" localSheetId="31">[11]bal!#REF!</definedName>
    <definedName name="_abv8" localSheetId="32">[11]bal!#REF!</definedName>
    <definedName name="_abv8" localSheetId="33">[11]bal!#REF!</definedName>
    <definedName name="_abv8" localSheetId="25">[11]bal!#REF!</definedName>
    <definedName name="_abv8" localSheetId="30">[11]bal!#REF!</definedName>
    <definedName name="_abv8" localSheetId="29">[11]bal!#REF!</definedName>
    <definedName name="_abv8" localSheetId="24">[11]bal!#REF!</definedName>
    <definedName name="_abv8" localSheetId="28">[11]bal!#REF!</definedName>
    <definedName name="_abv8" localSheetId="26">[11]bal!#REF!</definedName>
    <definedName name="_abv8" localSheetId="34">[11]bal!#REF!</definedName>
    <definedName name="_abv8" localSheetId="27">[11]bal!#REF!</definedName>
    <definedName name="_abv8">[11]bal!#REF!</definedName>
    <definedName name="_DHR06" localSheetId="31">#REF!</definedName>
    <definedName name="_DHR06" localSheetId="32">#REF!</definedName>
    <definedName name="_DHR06" localSheetId="33">#REF!</definedName>
    <definedName name="_DHR06" localSheetId="25">#REF!</definedName>
    <definedName name="_DHR06" localSheetId="30">#REF!</definedName>
    <definedName name="_DHR06" localSheetId="29">#REF!</definedName>
    <definedName name="_DHR06" localSheetId="24">#REF!</definedName>
    <definedName name="_DHR06" localSheetId="28">#REF!</definedName>
    <definedName name="_DHR06" localSheetId="26">#REF!</definedName>
    <definedName name="_DHR06" localSheetId="34">#REF!</definedName>
    <definedName name="_DHR06" localSheetId="35">#REF!</definedName>
    <definedName name="_DHR06" localSheetId="27">#REF!</definedName>
    <definedName name="_DHR06">#REF!</definedName>
    <definedName name="_DRH01" localSheetId="31">#REF!</definedName>
    <definedName name="_DRH01" localSheetId="32">#REF!</definedName>
    <definedName name="_DRH01" localSheetId="33">#REF!</definedName>
    <definedName name="_DRH01" localSheetId="25">#REF!</definedName>
    <definedName name="_DRH01" localSheetId="30">#REF!</definedName>
    <definedName name="_DRH01" localSheetId="29">#REF!</definedName>
    <definedName name="_DRH01" localSheetId="24">#REF!</definedName>
    <definedName name="_DRH01" localSheetId="28">#REF!</definedName>
    <definedName name="_DRH01" localSheetId="26">#REF!</definedName>
    <definedName name="_DRH01" localSheetId="34">#REF!</definedName>
    <definedName name="_DRH01" localSheetId="35">#REF!</definedName>
    <definedName name="_DRH01" localSheetId="27">#REF!</definedName>
    <definedName name="_DRH01">#REF!</definedName>
    <definedName name="_DRH02" localSheetId="31">#REF!</definedName>
    <definedName name="_DRH02" localSheetId="32">#REF!</definedName>
    <definedName name="_DRH02" localSheetId="33">#REF!</definedName>
    <definedName name="_DRH02" localSheetId="25">#REF!</definedName>
    <definedName name="_DRH02" localSheetId="30">#REF!</definedName>
    <definedName name="_DRH02" localSheetId="29">#REF!</definedName>
    <definedName name="_DRH02" localSheetId="24">#REF!</definedName>
    <definedName name="_DRH02" localSheetId="28">#REF!</definedName>
    <definedName name="_DRH02" localSheetId="26">#REF!</definedName>
    <definedName name="_DRH02" localSheetId="34">#REF!</definedName>
    <definedName name="_DRH02" localSheetId="35">#REF!</definedName>
    <definedName name="_DRH02" localSheetId="27">#REF!</definedName>
    <definedName name="_DRH02">#REF!</definedName>
    <definedName name="_DRH03" localSheetId="31">#REF!</definedName>
    <definedName name="_DRH03" localSheetId="32">#REF!</definedName>
    <definedName name="_DRH03" localSheetId="33">#REF!</definedName>
    <definedName name="_DRH03" localSheetId="25">#REF!</definedName>
    <definedName name="_DRH03" localSheetId="30">#REF!</definedName>
    <definedName name="_DRH03" localSheetId="29">#REF!</definedName>
    <definedName name="_DRH03" localSheetId="24">#REF!</definedName>
    <definedName name="_DRH03" localSheetId="28">#REF!</definedName>
    <definedName name="_DRH03" localSheetId="26">#REF!</definedName>
    <definedName name="_DRH03" localSheetId="34">#REF!</definedName>
    <definedName name="_DRH03" localSheetId="35">#REF!</definedName>
    <definedName name="_DRH03" localSheetId="27">#REF!</definedName>
    <definedName name="_DRH03">#REF!</definedName>
    <definedName name="_DRH04" localSheetId="31">#REF!</definedName>
    <definedName name="_DRH04" localSheetId="32">#REF!</definedName>
    <definedName name="_DRH04" localSheetId="33">#REF!</definedName>
    <definedName name="_DRH04" localSheetId="25">#REF!</definedName>
    <definedName name="_DRH04" localSheetId="30">#REF!</definedName>
    <definedName name="_DRH04" localSheetId="29">#REF!</definedName>
    <definedName name="_DRH04" localSheetId="24">#REF!</definedName>
    <definedName name="_DRH04" localSheetId="28">#REF!</definedName>
    <definedName name="_DRH04" localSheetId="26">#REF!</definedName>
    <definedName name="_DRH04" localSheetId="34">#REF!</definedName>
    <definedName name="_DRH04" localSheetId="35">#REF!</definedName>
    <definedName name="_DRH04" localSheetId="27">#REF!</definedName>
    <definedName name="_DRH04">#REF!</definedName>
    <definedName name="_DRH05" localSheetId="31">#REF!</definedName>
    <definedName name="_DRH05" localSheetId="32">#REF!</definedName>
    <definedName name="_DRH05" localSheetId="33">#REF!</definedName>
    <definedName name="_DRH05" localSheetId="25">#REF!</definedName>
    <definedName name="_DRH05" localSheetId="30">#REF!</definedName>
    <definedName name="_DRH05" localSheetId="29">#REF!</definedName>
    <definedName name="_DRH05" localSheetId="24">#REF!</definedName>
    <definedName name="_DRH05" localSheetId="28">#REF!</definedName>
    <definedName name="_DRH05" localSheetId="26">#REF!</definedName>
    <definedName name="_DRH05" localSheetId="34">#REF!</definedName>
    <definedName name="_DRH05" localSheetId="35">#REF!</definedName>
    <definedName name="_DRH05" localSheetId="27">#REF!</definedName>
    <definedName name="_DRH05">#REF!</definedName>
    <definedName name="_DRH06" localSheetId="31">#REF!</definedName>
    <definedName name="_DRH06" localSheetId="32">#REF!</definedName>
    <definedName name="_DRH06" localSheetId="33">#REF!</definedName>
    <definedName name="_DRH06" localSheetId="25">#REF!</definedName>
    <definedName name="_DRH06" localSheetId="30">#REF!</definedName>
    <definedName name="_DRH06" localSheetId="29">#REF!</definedName>
    <definedName name="_DRH06" localSheetId="24">#REF!</definedName>
    <definedName name="_DRH06" localSheetId="28">#REF!</definedName>
    <definedName name="_DRH06" localSheetId="26">#REF!</definedName>
    <definedName name="_DRH06" localSheetId="34">#REF!</definedName>
    <definedName name="_DRH06" localSheetId="35">#REF!</definedName>
    <definedName name="_DRH06" localSheetId="27">#REF!</definedName>
    <definedName name="_DRH06">#REF!</definedName>
    <definedName name="_xlnm._FilterDatabase" localSheetId="13" hidden="1">'ESTADO ANALITICO DE INGRESOS '!$A$5:$I$24</definedName>
    <definedName name="A" localSheetId="31">'[12]0301'!#REF!</definedName>
    <definedName name="A" localSheetId="32">'[12]0301'!#REF!</definedName>
    <definedName name="A" localSheetId="33">'[12]0301'!#REF!</definedName>
    <definedName name="A" localSheetId="25">'[12]0301'!#REF!</definedName>
    <definedName name="A" localSheetId="30">'[12]0301'!#REF!</definedName>
    <definedName name="A" localSheetId="29">'[12]0301'!#REF!</definedName>
    <definedName name="A" localSheetId="24">'[12]0301'!#REF!</definedName>
    <definedName name="A" localSheetId="28">'[12]0301'!#REF!</definedName>
    <definedName name="A" localSheetId="26">'[12]0301'!#REF!</definedName>
    <definedName name="A" localSheetId="34">'[12]0301'!#REF!</definedName>
    <definedName name="A" localSheetId="27">'[12]0301'!#REF!</definedName>
    <definedName name="A">'[12]0301'!#REF!</definedName>
    <definedName name="A_1" localSheetId="31">'[12]0301'!#REF!</definedName>
    <definedName name="A_1" localSheetId="32">'[12]0301'!#REF!</definedName>
    <definedName name="A_1" localSheetId="33">'[12]0301'!#REF!</definedName>
    <definedName name="A_1" localSheetId="25">'[12]0301'!#REF!</definedName>
    <definedName name="A_1" localSheetId="30">'[12]0301'!#REF!</definedName>
    <definedName name="A_1" localSheetId="29">'[12]0301'!#REF!</definedName>
    <definedName name="A_1" localSheetId="24">'[12]0301'!#REF!</definedName>
    <definedName name="A_1" localSheetId="28">'[12]0301'!#REF!</definedName>
    <definedName name="A_1" localSheetId="26">'[12]0301'!#REF!</definedName>
    <definedName name="A_1" localSheetId="34">'[12]0301'!#REF!</definedName>
    <definedName name="A_1" localSheetId="27">'[12]0301'!#REF!</definedName>
    <definedName name="A_1">'[12]0301'!#REF!</definedName>
    <definedName name="A_11" localSheetId="31">'[13]0301'!#REF!</definedName>
    <definedName name="A_11" localSheetId="32">'[13]0301'!#REF!</definedName>
    <definedName name="A_11" localSheetId="33">'[13]0301'!#REF!</definedName>
    <definedName name="A_11" localSheetId="25">'[13]0301'!#REF!</definedName>
    <definedName name="A_11" localSheetId="30">'[13]0301'!#REF!</definedName>
    <definedName name="A_11" localSheetId="29">'[13]0301'!#REF!</definedName>
    <definedName name="A_11" localSheetId="24">'[13]0301'!#REF!</definedName>
    <definedName name="A_11" localSheetId="28">'[13]0301'!#REF!</definedName>
    <definedName name="A_11" localSheetId="26">'[13]0301'!#REF!</definedName>
    <definedName name="A_11" localSheetId="34">'[13]0301'!#REF!</definedName>
    <definedName name="A_11" localSheetId="27">'[13]0301'!#REF!</definedName>
    <definedName name="A_11">'[13]0301'!#REF!</definedName>
    <definedName name="A_20" localSheetId="31">'[13]0301'!#REF!</definedName>
    <definedName name="A_20" localSheetId="32">'[13]0301'!#REF!</definedName>
    <definedName name="A_20" localSheetId="33">'[13]0301'!#REF!</definedName>
    <definedName name="A_20" localSheetId="25">'[13]0301'!#REF!</definedName>
    <definedName name="A_20" localSheetId="30">'[13]0301'!#REF!</definedName>
    <definedName name="A_20" localSheetId="29">'[13]0301'!#REF!</definedName>
    <definedName name="A_20" localSheetId="24">'[13]0301'!#REF!</definedName>
    <definedName name="A_20" localSheetId="28">'[13]0301'!#REF!</definedName>
    <definedName name="A_20" localSheetId="26">'[13]0301'!#REF!</definedName>
    <definedName name="A_20" localSheetId="34">'[13]0301'!#REF!</definedName>
    <definedName name="A_20" localSheetId="27">'[13]0301'!#REF!</definedName>
    <definedName name="A_20">'[13]0301'!#REF!</definedName>
    <definedName name="A_4" localSheetId="31">'[12]0301'!#REF!</definedName>
    <definedName name="A_4" localSheetId="32">'[12]0301'!#REF!</definedName>
    <definedName name="A_4" localSheetId="33">'[12]0301'!#REF!</definedName>
    <definedName name="A_4" localSheetId="25">'[12]0301'!#REF!</definedName>
    <definedName name="A_4" localSheetId="30">'[12]0301'!#REF!</definedName>
    <definedName name="A_4" localSheetId="29">'[12]0301'!#REF!</definedName>
    <definedName name="A_4" localSheetId="24">'[12]0301'!#REF!</definedName>
    <definedName name="A_4" localSheetId="28">'[12]0301'!#REF!</definedName>
    <definedName name="A_4" localSheetId="26">'[12]0301'!#REF!</definedName>
    <definedName name="A_4" localSheetId="34">'[12]0301'!#REF!</definedName>
    <definedName name="A_4" localSheetId="27">'[12]0301'!#REF!</definedName>
    <definedName name="A_4">'[12]0301'!#REF!</definedName>
    <definedName name="A_5">'[14]0301'!#REF!</definedName>
    <definedName name="A_impresión_IM" localSheetId="31">#REF!</definedName>
    <definedName name="A_impresión_IM" localSheetId="32">#REF!</definedName>
    <definedName name="A_impresión_IM" localSheetId="33">#REF!</definedName>
    <definedName name="A_impresión_IM" localSheetId="25">#REF!</definedName>
    <definedName name="A_impresión_IM" localSheetId="30">#REF!</definedName>
    <definedName name="A_impresión_IM" localSheetId="29">#REF!</definedName>
    <definedName name="A_impresión_IM" localSheetId="24">#REF!</definedName>
    <definedName name="A_impresión_IM" localSheetId="28">#REF!</definedName>
    <definedName name="A_impresión_IM" localSheetId="26">#REF!</definedName>
    <definedName name="A_impresión_IM" localSheetId="34">#REF!</definedName>
    <definedName name="A_impresión_IM" localSheetId="27">#REF!</definedName>
    <definedName name="A_impresión_IM">#REF!</definedName>
    <definedName name="A_impresión_IM_1" localSheetId="31">#REF!</definedName>
    <definedName name="A_impresión_IM_1" localSheetId="32">#REF!</definedName>
    <definedName name="A_impresión_IM_1" localSheetId="33">#REF!</definedName>
    <definedName name="A_impresión_IM_1" localSheetId="25">#REF!</definedName>
    <definedName name="A_impresión_IM_1" localSheetId="30">#REF!</definedName>
    <definedName name="A_impresión_IM_1" localSheetId="29">#REF!</definedName>
    <definedName name="A_impresión_IM_1" localSheetId="24">#REF!</definedName>
    <definedName name="A_impresión_IM_1" localSheetId="28">#REF!</definedName>
    <definedName name="A_impresión_IM_1" localSheetId="26">#REF!</definedName>
    <definedName name="A_impresión_IM_1" localSheetId="34">#REF!</definedName>
    <definedName name="A_impresión_IM_1" localSheetId="27">#REF!</definedName>
    <definedName name="A_impresión_IM_1">#REF!</definedName>
    <definedName name="A_impresión_IM_20" localSheetId="31">#REF!</definedName>
    <definedName name="A_impresión_IM_20" localSheetId="32">#REF!</definedName>
    <definedName name="A_impresión_IM_20" localSheetId="33">#REF!</definedName>
    <definedName name="A_impresión_IM_20" localSheetId="25">#REF!</definedName>
    <definedName name="A_impresión_IM_20" localSheetId="30">#REF!</definedName>
    <definedName name="A_impresión_IM_20" localSheetId="29">#REF!</definedName>
    <definedName name="A_impresión_IM_20" localSheetId="24">#REF!</definedName>
    <definedName name="A_impresión_IM_20" localSheetId="28">#REF!</definedName>
    <definedName name="A_impresión_IM_20" localSheetId="26">#REF!</definedName>
    <definedName name="A_impresión_IM_20" localSheetId="34">#REF!</definedName>
    <definedName name="A_impresión_IM_20" localSheetId="27">#REF!</definedName>
    <definedName name="A_impresión_IM_20">#REF!</definedName>
    <definedName name="A_impresión_IM_4" localSheetId="31">#REF!</definedName>
    <definedName name="A_impresión_IM_4" localSheetId="32">#REF!</definedName>
    <definedName name="A_impresión_IM_4" localSheetId="33">#REF!</definedName>
    <definedName name="A_impresión_IM_4" localSheetId="25">#REF!</definedName>
    <definedName name="A_impresión_IM_4" localSheetId="30">#REF!</definedName>
    <definedName name="A_impresión_IM_4" localSheetId="29">#REF!</definedName>
    <definedName name="A_impresión_IM_4" localSheetId="24">#REF!</definedName>
    <definedName name="A_impresión_IM_4" localSheetId="28">#REF!</definedName>
    <definedName name="A_impresión_IM_4" localSheetId="26">#REF!</definedName>
    <definedName name="A_impresión_IM_4" localSheetId="34">#REF!</definedName>
    <definedName name="A_impresión_IM_4" localSheetId="27">#REF!</definedName>
    <definedName name="A_impresión_IM_4">#REF!</definedName>
    <definedName name="AASDSADSAD" localSheetId="31">[15]bal!#REF!</definedName>
    <definedName name="AASDSADSAD" localSheetId="32">[15]bal!#REF!</definedName>
    <definedName name="AASDSADSAD" localSheetId="33">[15]bal!#REF!</definedName>
    <definedName name="AASDSADSAD" localSheetId="25">[15]bal!#REF!</definedName>
    <definedName name="AASDSADSAD" localSheetId="30">[15]bal!#REF!</definedName>
    <definedName name="AASDSADSAD" localSheetId="29">[15]bal!#REF!</definedName>
    <definedName name="AASDSADSAD" localSheetId="24">[15]bal!#REF!</definedName>
    <definedName name="AASDSADSAD" localSheetId="28">[15]bal!#REF!</definedName>
    <definedName name="AASDSADSAD" localSheetId="26">[15]bal!#REF!</definedName>
    <definedName name="AASDSADSAD" localSheetId="34">[15]bal!#REF!</definedName>
    <definedName name="AASDSADSAD" localSheetId="27">[15]bal!#REF!</definedName>
    <definedName name="AASDSADSAD">[15]bal!#REF!</definedName>
    <definedName name="abv8_1" localSheetId="31">[11]bal!#REF!</definedName>
    <definedName name="abv8_1" localSheetId="32">[11]bal!#REF!</definedName>
    <definedName name="abv8_1" localSheetId="33">[11]bal!#REF!</definedName>
    <definedName name="abv8_1" localSheetId="25">[11]bal!#REF!</definedName>
    <definedName name="abv8_1" localSheetId="30">[11]bal!#REF!</definedName>
    <definedName name="abv8_1" localSheetId="29">[11]bal!#REF!</definedName>
    <definedName name="abv8_1" localSheetId="24">[11]bal!#REF!</definedName>
    <definedName name="abv8_1" localSheetId="28">[11]bal!#REF!</definedName>
    <definedName name="abv8_1" localSheetId="26">[11]bal!#REF!</definedName>
    <definedName name="abv8_1" localSheetId="34">[11]bal!#REF!</definedName>
    <definedName name="abv8_1" localSheetId="27">[11]bal!#REF!</definedName>
    <definedName name="abv8_1">[11]bal!#REF!</definedName>
    <definedName name="abv8_11" localSheetId="31">[16]bal!#REF!</definedName>
    <definedName name="abv8_11" localSheetId="32">[16]bal!#REF!</definedName>
    <definedName name="abv8_11" localSheetId="33">[16]bal!#REF!</definedName>
    <definedName name="abv8_11" localSheetId="25">[16]bal!#REF!</definedName>
    <definedName name="abv8_11" localSheetId="30">[16]bal!#REF!</definedName>
    <definedName name="abv8_11" localSheetId="29">[16]bal!#REF!</definedName>
    <definedName name="abv8_11" localSheetId="24">[16]bal!#REF!</definedName>
    <definedName name="abv8_11" localSheetId="28">[16]bal!#REF!</definedName>
    <definedName name="abv8_11" localSheetId="26">[16]bal!#REF!</definedName>
    <definedName name="abv8_11" localSheetId="34">[16]bal!#REF!</definedName>
    <definedName name="abv8_11" localSheetId="27">[16]bal!#REF!</definedName>
    <definedName name="abv8_11">[16]bal!#REF!</definedName>
    <definedName name="abv8_20" localSheetId="31">[16]bal!#REF!</definedName>
    <definedName name="abv8_20" localSheetId="32">[16]bal!#REF!</definedName>
    <definedName name="abv8_20" localSheetId="33">[16]bal!#REF!</definedName>
    <definedName name="abv8_20" localSheetId="25">[16]bal!#REF!</definedName>
    <definedName name="abv8_20" localSheetId="30">[16]bal!#REF!</definedName>
    <definedName name="abv8_20" localSheetId="29">[16]bal!#REF!</definedName>
    <definedName name="abv8_20" localSheetId="24">[16]bal!#REF!</definedName>
    <definedName name="abv8_20" localSheetId="28">[16]bal!#REF!</definedName>
    <definedName name="abv8_20" localSheetId="26">[16]bal!#REF!</definedName>
    <definedName name="abv8_20" localSheetId="34">[16]bal!#REF!</definedName>
    <definedName name="abv8_20" localSheetId="27">[16]bal!#REF!</definedName>
    <definedName name="abv8_20">[16]bal!#REF!</definedName>
    <definedName name="abv8_4" localSheetId="31">[11]bal!#REF!</definedName>
    <definedName name="abv8_4" localSheetId="32">[11]bal!#REF!</definedName>
    <definedName name="abv8_4" localSheetId="33">[11]bal!#REF!</definedName>
    <definedName name="abv8_4" localSheetId="25">[11]bal!#REF!</definedName>
    <definedName name="abv8_4" localSheetId="30">[11]bal!#REF!</definedName>
    <definedName name="abv8_4" localSheetId="29">[11]bal!#REF!</definedName>
    <definedName name="abv8_4" localSheetId="24">[11]bal!#REF!</definedName>
    <definedName name="abv8_4" localSheetId="28">[11]bal!#REF!</definedName>
    <definedName name="abv8_4" localSheetId="26">[11]bal!#REF!</definedName>
    <definedName name="abv8_4" localSheetId="34">[11]bal!#REF!</definedName>
    <definedName name="abv8_4" localSheetId="27">[11]bal!#REF!</definedName>
    <definedName name="abv8_4">[11]bal!#REF!</definedName>
    <definedName name="abv8_5">[17]bal!#REF!</definedName>
    <definedName name="ACT_08">[18]R_PRONOSTICO_PR!$G$1:$G$65536</definedName>
    <definedName name="ADMON" localSheetId="31">#REF!</definedName>
    <definedName name="ADMON" localSheetId="32">#REF!</definedName>
    <definedName name="ADMON" localSheetId="33">#REF!</definedName>
    <definedName name="ADMON" localSheetId="25">#REF!</definedName>
    <definedName name="ADMON" localSheetId="30">#REF!</definedName>
    <definedName name="ADMON" localSheetId="29">#REF!</definedName>
    <definedName name="ADMON" localSheetId="24">#REF!</definedName>
    <definedName name="ADMON" localSheetId="28">#REF!</definedName>
    <definedName name="ADMON" localSheetId="26">#REF!</definedName>
    <definedName name="ADMON" localSheetId="34">#REF!</definedName>
    <definedName name="ADMON" localSheetId="35">#REF!</definedName>
    <definedName name="ADMON" localSheetId="27">#REF!</definedName>
    <definedName name="ADMON">#REF!</definedName>
    <definedName name="AHISA" localSheetId="31">[19]Radmod04oficios!#REF!</definedName>
    <definedName name="AHISA" localSheetId="32">[19]Radmod04oficios!#REF!</definedName>
    <definedName name="AHISA" localSheetId="33">[19]Radmod04oficios!#REF!</definedName>
    <definedName name="AHISA" localSheetId="25">[19]Radmod04oficios!#REF!</definedName>
    <definedName name="AHISA" localSheetId="30">[19]Radmod04oficios!#REF!</definedName>
    <definedName name="AHISA" localSheetId="29">[19]Radmod04oficios!#REF!</definedName>
    <definedName name="AHISA" localSheetId="24">[19]Radmod04oficios!#REF!</definedName>
    <definedName name="AHISA" localSheetId="28">[19]Radmod04oficios!#REF!</definedName>
    <definedName name="AHISA" localSheetId="26">[19]Radmod04oficios!#REF!</definedName>
    <definedName name="AHISA" localSheetId="34">[19]Radmod04oficios!#REF!</definedName>
    <definedName name="AHISA" localSheetId="27">[19]Radmod04oficios!#REF!</definedName>
    <definedName name="AHISA">[19]Radmod04oficios!#REF!</definedName>
    <definedName name="AHISA_1" localSheetId="31">[19]Radmod04oficios!#REF!</definedName>
    <definedName name="AHISA_1" localSheetId="32">[19]Radmod04oficios!#REF!</definedName>
    <definedName name="AHISA_1" localSheetId="33">[19]Radmod04oficios!#REF!</definedName>
    <definedName name="AHISA_1" localSheetId="25">[19]Radmod04oficios!#REF!</definedName>
    <definedName name="AHISA_1" localSheetId="30">[19]Radmod04oficios!#REF!</definedName>
    <definedName name="AHISA_1" localSheetId="29">[19]Radmod04oficios!#REF!</definedName>
    <definedName name="AHISA_1" localSheetId="24">[19]Radmod04oficios!#REF!</definedName>
    <definedName name="AHISA_1" localSheetId="28">[19]Radmod04oficios!#REF!</definedName>
    <definedName name="AHISA_1" localSheetId="26">[19]Radmod04oficios!#REF!</definedName>
    <definedName name="AHISA_1" localSheetId="34">[19]Radmod04oficios!#REF!</definedName>
    <definedName name="AHISA_1" localSheetId="27">[19]Radmod04oficios!#REF!</definedName>
    <definedName name="AHISA_1">[19]Radmod04oficios!#REF!</definedName>
    <definedName name="AHISA_11" localSheetId="31">[20]Radmod04oficios!#REF!</definedName>
    <definedName name="AHISA_11" localSheetId="32">[20]Radmod04oficios!#REF!</definedName>
    <definedName name="AHISA_11" localSheetId="33">[20]Radmod04oficios!#REF!</definedName>
    <definedName name="AHISA_11" localSheetId="25">[20]Radmod04oficios!#REF!</definedName>
    <definedName name="AHISA_11" localSheetId="30">[20]Radmod04oficios!#REF!</definedName>
    <definedName name="AHISA_11" localSheetId="29">[20]Radmod04oficios!#REF!</definedName>
    <definedName name="AHISA_11" localSheetId="24">[20]Radmod04oficios!#REF!</definedName>
    <definedName name="AHISA_11" localSheetId="28">[20]Radmod04oficios!#REF!</definedName>
    <definedName name="AHISA_11" localSheetId="26">[20]Radmod04oficios!#REF!</definedName>
    <definedName name="AHISA_11" localSheetId="34">[20]Radmod04oficios!#REF!</definedName>
    <definedName name="AHISA_11" localSheetId="27">[20]Radmod04oficios!#REF!</definedName>
    <definedName name="AHISA_11">[20]Radmod04oficios!#REF!</definedName>
    <definedName name="AHISA_20" localSheetId="31">[20]Radmod04oficios!#REF!</definedName>
    <definedName name="AHISA_20" localSheetId="32">[20]Radmod04oficios!#REF!</definedName>
    <definedName name="AHISA_20" localSheetId="33">[20]Radmod04oficios!#REF!</definedName>
    <definedName name="AHISA_20" localSheetId="25">[20]Radmod04oficios!#REF!</definedName>
    <definedName name="AHISA_20" localSheetId="30">[20]Radmod04oficios!#REF!</definedName>
    <definedName name="AHISA_20" localSheetId="29">[20]Radmod04oficios!#REF!</definedName>
    <definedName name="AHISA_20" localSheetId="24">[20]Radmod04oficios!#REF!</definedName>
    <definedName name="AHISA_20" localSheetId="28">[20]Radmod04oficios!#REF!</definedName>
    <definedName name="AHISA_20" localSheetId="26">[20]Radmod04oficios!#REF!</definedName>
    <definedName name="AHISA_20" localSheetId="34">[20]Radmod04oficios!#REF!</definedName>
    <definedName name="AHISA_20" localSheetId="27">[20]Radmod04oficios!#REF!</definedName>
    <definedName name="AHISA_20">[20]Radmod04oficios!#REF!</definedName>
    <definedName name="AHISA_4" localSheetId="31">[19]Radmod04oficios!#REF!</definedName>
    <definedName name="AHISA_4" localSheetId="32">[19]Radmod04oficios!#REF!</definedName>
    <definedName name="AHISA_4" localSheetId="33">[19]Radmod04oficios!#REF!</definedName>
    <definedName name="AHISA_4" localSheetId="25">[19]Radmod04oficios!#REF!</definedName>
    <definedName name="AHISA_4" localSheetId="30">[19]Radmod04oficios!#REF!</definedName>
    <definedName name="AHISA_4" localSheetId="29">[19]Radmod04oficios!#REF!</definedName>
    <definedName name="AHISA_4" localSheetId="24">[19]Radmod04oficios!#REF!</definedName>
    <definedName name="AHISA_4" localSheetId="28">[19]Radmod04oficios!#REF!</definedName>
    <definedName name="AHISA_4" localSheetId="26">[19]Radmod04oficios!#REF!</definedName>
    <definedName name="AHISA_4" localSheetId="34">[19]Radmod04oficios!#REF!</definedName>
    <definedName name="AHISA_4" localSheetId="27">[19]Radmod04oficios!#REF!</definedName>
    <definedName name="AHISA_4">[19]Radmod04oficios!#REF!</definedName>
    <definedName name="ALINE" localSheetId="31">#REF!</definedName>
    <definedName name="ALINE" localSheetId="32">#REF!</definedName>
    <definedName name="ALINE" localSheetId="33">#REF!</definedName>
    <definedName name="ALINE" localSheetId="25">#REF!</definedName>
    <definedName name="ALINE" localSheetId="30">#REF!</definedName>
    <definedName name="ALINE" localSheetId="29">#REF!</definedName>
    <definedName name="ALINE" localSheetId="24">#REF!</definedName>
    <definedName name="ALINE" localSheetId="28">#REF!</definedName>
    <definedName name="ALINE" localSheetId="26">#REF!</definedName>
    <definedName name="ALINE" localSheetId="34">#REF!</definedName>
    <definedName name="ALINE" localSheetId="27">#REF!</definedName>
    <definedName name="ALINE">#REF!</definedName>
    <definedName name="AÑO" localSheetId="31">#REF!</definedName>
    <definedName name="AÑO" localSheetId="32">#REF!</definedName>
    <definedName name="AÑO" localSheetId="33">#REF!</definedName>
    <definedName name="AÑO" localSheetId="25">#REF!</definedName>
    <definedName name="AÑO" localSheetId="30">#REF!</definedName>
    <definedName name="AÑO" localSheetId="29">#REF!</definedName>
    <definedName name="AÑO" localSheetId="24">#REF!</definedName>
    <definedName name="AÑO" localSheetId="28">#REF!</definedName>
    <definedName name="AÑO" localSheetId="26">#REF!</definedName>
    <definedName name="AÑO" localSheetId="34">#REF!</definedName>
    <definedName name="AÑO" localSheetId="35">#REF!</definedName>
    <definedName name="AÑO" localSheetId="27">#REF!</definedName>
    <definedName name="AÑO">#REF!</definedName>
    <definedName name="AÑO_1" localSheetId="31">#REF!</definedName>
    <definedName name="AÑO_1" localSheetId="32">#REF!</definedName>
    <definedName name="AÑO_1" localSheetId="33">#REF!</definedName>
    <definedName name="AÑO_1" localSheetId="25">#REF!</definedName>
    <definedName name="AÑO_1" localSheetId="30">#REF!</definedName>
    <definedName name="AÑO_1" localSheetId="29">#REF!</definedName>
    <definedName name="AÑO_1" localSheetId="24">#REF!</definedName>
    <definedName name="AÑO_1" localSheetId="28">#REF!</definedName>
    <definedName name="AÑO_1" localSheetId="26">#REF!</definedName>
    <definedName name="AÑO_1" localSheetId="34">#REF!</definedName>
    <definedName name="AÑO_1" localSheetId="27">#REF!</definedName>
    <definedName name="AÑO_1">#REF!</definedName>
    <definedName name="AÑO_1_20" localSheetId="31">#REF!</definedName>
    <definedName name="AÑO_1_20" localSheetId="32">#REF!</definedName>
    <definedName name="AÑO_1_20" localSheetId="33">#REF!</definedName>
    <definedName name="AÑO_1_20" localSheetId="25">#REF!</definedName>
    <definedName name="AÑO_1_20" localSheetId="30">#REF!</definedName>
    <definedName name="AÑO_1_20" localSheetId="29">#REF!</definedName>
    <definedName name="AÑO_1_20" localSheetId="24">#REF!</definedName>
    <definedName name="AÑO_1_20" localSheetId="28">#REF!</definedName>
    <definedName name="AÑO_1_20" localSheetId="26">#REF!</definedName>
    <definedName name="AÑO_1_20" localSheetId="34">#REF!</definedName>
    <definedName name="AÑO_1_20" localSheetId="27">#REF!</definedName>
    <definedName name="AÑO_1_20">#REF!</definedName>
    <definedName name="AÑO_1_4" localSheetId="31">#REF!</definedName>
    <definedName name="AÑO_1_4" localSheetId="32">#REF!</definedName>
    <definedName name="AÑO_1_4" localSheetId="33">#REF!</definedName>
    <definedName name="AÑO_1_4" localSheetId="25">#REF!</definedName>
    <definedName name="AÑO_1_4" localSheetId="30">#REF!</definedName>
    <definedName name="AÑO_1_4" localSheetId="29">#REF!</definedName>
    <definedName name="AÑO_1_4" localSheetId="24">#REF!</definedName>
    <definedName name="AÑO_1_4" localSheetId="28">#REF!</definedName>
    <definedName name="AÑO_1_4" localSheetId="26">#REF!</definedName>
    <definedName name="AÑO_1_4" localSheetId="34">#REF!</definedName>
    <definedName name="AÑO_1_4" localSheetId="27">#REF!</definedName>
    <definedName name="AÑO_1_4">#REF!</definedName>
    <definedName name="AÑO_11" localSheetId="31">#REF!</definedName>
    <definedName name="AÑO_11" localSheetId="32">#REF!</definedName>
    <definedName name="AÑO_11" localSheetId="33">#REF!</definedName>
    <definedName name="AÑO_11" localSheetId="25">#REF!</definedName>
    <definedName name="AÑO_11" localSheetId="30">#REF!</definedName>
    <definedName name="AÑO_11" localSheetId="29">#REF!</definedName>
    <definedName name="AÑO_11" localSheetId="24">#REF!</definedName>
    <definedName name="AÑO_11" localSheetId="28">#REF!</definedName>
    <definedName name="AÑO_11" localSheetId="26">#REF!</definedName>
    <definedName name="AÑO_11" localSheetId="34">#REF!</definedName>
    <definedName name="AÑO_11" localSheetId="27">#REF!</definedName>
    <definedName name="AÑO_11">#REF!</definedName>
    <definedName name="AÑO_12" localSheetId="31">#REF!</definedName>
    <definedName name="AÑO_12" localSheetId="32">#REF!</definedName>
    <definedName name="AÑO_12" localSheetId="33">#REF!</definedName>
    <definedName name="AÑO_12" localSheetId="25">#REF!</definedName>
    <definedName name="AÑO_12" localSheetId="30">#REF!</definedName>
    <definedName name="AÑO_12" localSheetId="29">#REF!</definedName>
    <definedName name="AÑO_12" localSheetId="24">#REF!</definedName>
    <definedName name="AÑO_12" localSheetId="28">#REF!</definedName>
    <definedName name="AÑO_12" localSheetId="26">#REF!</definedName>
    <definedName name="AÑO_12" localSheetId="34">#REF!</definedName>
    <definedName name="AÑO_12" localSheetId="27">#REF!</definedName>
    <definedName name="AÑO_12">#REF!</definedName>
    <definedName name="AÑO_2" localSheetId="31">#REF!</definedName>
    <definedName name="AÑO_2" localSheetId="32">#REF!</definedName>
    <definedName name="AÑO_2" localSheetId="33">#REF!</definedName>
    <definedName name="AÑO_2" localSheetId="25">#REF!</definedName>
    <definedName name="AÑO_2" localSheetId="30">#REF!</definedName>
    <definedName name="AÑO_2" localSheetId="29">#REF!</definedName>
    <definedName name="AÑO_2" localSheetId="24">#REF!</definedName>
    <definedName name="AÑO_2" localSheetId="28">#REF!</definedName>
    <definedName name="AÑO_2" localSheetId="26">#REF!</definedName>
    <definedName name="AÑO_2" localSheetId="34">#REF!</definedName>
    <definedName name="AÑO_2" localSheetId="27">#REF!</definedName>
    <definedName name="AÑO_2">#REF!</definedName>
    <definedName name="AÑO_20" localSheetId="31">#REF!</definedName>
    <definedName name="AÑO_20" localSheetId="32">#REF!</definedName>
    <definedName name="AÑO_20" localSheetId="33">#REF!</definedName>
    <definedName name="AÑO_20" localSheetId="25">#REF!</definedName>
    <definedName name="AÑO_20" localSheetId="30">#REF!</definedName>
    <definedName name="AÑO_20" localSheetId="29">#REF!</definedName>
    <definedName name="AÑO_20" localSheetId="24">#REF!</definedName>
    <definedName name="AÑO_20" localSheetId="28">#REF!</definedName>
    <definedName name="AÑO_20" localSheetId="26">#REF!</definedName>
    <definedName name="AÑO_20" localSheetId="34">#REF!</definedName>
    <definedName name="AÑO_20" localSheetId="27">#REF!</definedName>
    <definedName name="AÑO_20">#REF!</definedName>
    <definedName name="AÑO_4" localSheetId="31">#REF!</definedName>
    <definedName name="AÑO_4" localSheetId="32">#REF!</definedName>
    <definedName name="AÑO_4" localSheetId="33">#REF!</definedName>
    <definedName name="AÑO_4" localSheetId="25">#REF!</definedName>
    <definedName name="AÑO_4" localSheetId="30">#REF!</definedName>
    <definedName name="AÑO_4" localSheetId="29">#REF!</definedName>
    <definedName name="AÑO_4" localSheetId="24">#REF!</definedName>
    <definedName name="AÑO_4" localSheetId="28">#REF!</definedName>
    <definedName name="AÑO_4" localSheetId="26">#REF!</definedName>
    <definedName name="AÑO_4" localSheetId="34">#REF!</definedName>
    <definedName name="AÑO_4" localSheetId="27">#REF!</definedName>
    <definedName name="AÑO_4">#REF!</definedName>
    <definedName name="AÑO_5" localSheetId="31">#REF!</definedName>
    <definedName name="AÑO_5" localSheetId="32">#REF!</definedName>
    <definedName name="AÑO_5" localSheetId="33">#REF!</definedName>
    <definedName name="AÑO_5" localSheetId="25">#REF!</definedName>
    <definedName name="AÑO_5" localSheetId="30">#REF!</definedName>
    <definedName name="AÑO_5" localSheetId="29">#REF!</definedName>
    <definedName name="AÑO_5" localSheetId="24">#REF!</definedName>
    <definedName name="AÑO_5" localSheetId="28">#REF!</definedName>
    <definedName name="AÑO_5" localSheetId="26">#REF!</definedName>
    <definedName name="AÑO_5" localSheetId="34">#REF!</definedName>
    <definedName name="AÑO_5" localSheetId="27">#REF!</definedName>
    <definedName name="AÑO_5">#REF!</definedName>
    <definedName name="AÑO_7" localSheetId="31">#REF!</definedName>
    <definedName name="AÑO_7" localSheetId="32">#REF!</definedName>
    <definedName name="AÑO_7" localSheetId="33">#REF!</definedName>
    <definedName name="AÑO_7" localSheetId="25">#REF!</definedName>
    <definedName name="AÑO_7" localSheetId="30">#REF!</definedName>
    <definedName name="AÑO_7" localSheetId="29">#REF!</definedName>
    <definedName name="AÑO_7" localSheetId="24">#REF!</definedName>
    <definedName name="AÑO_7" localSheetId="28">#REF!</definedName>
    <definedName name="AÑO_7" localSheetId="26">#REF!</definedName>
    <definedName name="AÑO_7" localSheetId="34">#REF!</definedName>
    <definedName name="AÑO_7" localSheetId="27">#REF!</definedName>
    <definedName name="AÑO_7">#REF!</definedName>
    <definedName name="APLICACION">'[1]FLUJO E'!$C$34:$C$36,'[1]FLUJO E'!$C$38,'[1]FLUJO E'!$C$42</definedName>
    <definedName name="APOYO_ESTATAL" localSheetId="31">#REF!</definedName>
    <definedName name="APOYO_ESTATAL" localSheetId="32">#REF!</definedName>
    <definedName name="APOYO_ESTATAL" localSheetId="33">#REF!</definedName>
    <definedName name="APOYO_ESTATAL" localSheetId="25">#REF!</definedName>
    <definedName name="APOYO_ESTATAL" localSheetId="30">#REF!</definedName>
    <definedName name="APOYO_ESTATAL" localSheetId="29">#REF!</definedName>
    <definedName name="APOYO_ESTATAL" localSheetId="24">#REF!</definedName>
    <definedName name="APOYO_ESTATAL" localSheetId="28">#REF!</definedName>
    <definedName name="APOYO_ESTATAL" localSheetId="26">#REF!</definedName>
    <definedName name="APOYO_ESTATAL" localSheetId="34">#REF!</definedName>
    <definedName name="APOYO_ESTATAL" localSheetId="27">#REF!</definedName>
    <definedName name="APOYO_ESTATAL">#REF!</definedName>
    <definedName name="APOYO_ESTATAL_1" localSheetId="31">#REF!</definedName>
    <definedName name="APOYO_ESTATAL_1" localSheetId="32">#REF!</definedName>
    <definedName name="APOYO_ESTATAL_1" localSheetId="33">#REF!</definedName>
    <definedName name="APOYO_ESTATAL_1" localSheetId="25">#REF!</definedName>
    <definedName name="APOYO_ESTATAL_1" localSheetId="30">#REF!</definedName>
    <definedName name="APOYO_ESTATAL_1" localSheetId="29">#REF!</definedName>
    <definedName name="APOYO_ESTATAL_1" localSheetId="24">#REF!</definedName>
    <definedName name="APOYO_ESTATAL_1" localSheetId="28">#REF!</definedName>
    <definedName name="APOYO_ESTATAL_1" localSheetId="26">#REF!</definedName>
    <definedName name="APOYO_ESTATAL_1" localSheetId="34">#REF!</definedName>
    <definedName name="APOYO_ESTATAL_1" localSheetId="27">#REF!</definedName>
    <definedName name="APOYO_ESTATAL_1">#REF!</definedName>
    <definedName name="APOYO_ESTATAL_20" localSheetId="31">#REF!</definedName>
    <definedName name="APOYO_ESTATAL_20" localSheetId="32">#REF!</definedName>
    <definedName name="APOYO_ESTATAL_20" localSheetId="33">#REF!</definedName>
    <definedName name="APOYO_ESTATAL_20" localSheetId="25">#REF!</definedName>
    <definedName name="APOYO_ESTATAL_20" localSheetId="30">#REF!</definedName>
    <definedName name="APOYO_ESTATAL_20" localSheetId="29">#REF!</definedName>
    <definedName name="APOYO_ESTATAL_20" localSheetId="24">#REF!</definedName>
    <definedName name="APOYO_ESTATAL_20" localSheetId="28">#REF!</definedName>
    <definedName name="APOYO_ESTATAL_20" localSheetId="26">#REF!</definedName>
    <definedName name="APOYO_ESTATAL_20" localSheetId="34">#REF!</definedName>
    <definedName name="APOYO_ESTATAL_20" localSheetId="27">#REF!</definedName>
    <definedName name="APOYO_ESTATAL_20">#REF!</definedName>
    <definedName name="APOYO_ESTATAL_4" localSheetId="31">#REF!</definedName>
    <definedName name="APOYO_ESTATAL_4" localSheetId="32">#REF!</definedName>
    <definedName name="APOYO_ESTATAL_4" localSheetId="33">#REF!</definedName>
    <definedName name="APOYO_ESTATAL_4" localSheetId="25">#REF!</definedName>
    <definedName name="APOYO_ESTATAL_4" localSheetId="30">#REF!</definedName>
    <definedName name="APOYO_ESTATAL_4" localSheetId="29">#REF!</definedName>
    <definedName name="APOYO_ESTATAL_4" localSheetId="24">#REF!</definedName>
    <definedName name="APOYO_ESTATAL_4" localSheetId="28">#REF!</definedName>
    <definedName name="APOYO_ESTATAL_4" localSheetId="26">#REF!</definedName>
    <definedName name="APOYO_ESTATAL_4" localSheetId="34">#REF!</definedName>
    <definedName name="APOYO_ESTATAL_4" localSheetId="27">#REF!</definedName>
    <definedName name="APOYO_ESTATAL_4">#REF!</definedName>
    <definedName name="APOYO_FEDERAL" localSheetId="31">#REF!</definedName>
    <definedName name="APOYO_FEDERAL" localSheetId="32">#REF!</definedName>
    <definedName name="APOYO_FEDERAL" localSheetId="33">#REF!</definedName>
    <definedName name="APOYO_FEDERAL" localSheetId="25">#REF!</definedName>
    <definedName name="APOYO_FEDERAL" localSheetId="30">#REF!</definedName>
    <definedName name="APOYO_FEDERAL" localSheetId="29">#REF!</definedName>
    <definedName name="APOYO_FEDERAL" localSheetId="24">#REF!</definedName>
    <definedName name="APOYO_FEDERAL" localSheetId="28">#REF!</definedName>
    <definedName name="APOYO_FEDERAL" localSheetId="26">#REF!</definedName>
    <definedName name="APOYO_FEDERAL" localSheetId="34">#REF!</definedName>
    <definedName name="APOYO_FEDERAL" localSheetId="27">#REF!</definedName>
    <definedName name="APOYO_FEDERAL">#REF!</definedName>
    <definedName name="APOYO_FEDERAL_1" localSheetId="31">#REF!</definedName>
    <definedName name="APOYO_FEDERAL_1" localSheetId="32">#REF!</definedName>
    <definedName name="APOYO_FEDERAL_1" localSheetId="33">#REF!</definedName>
    <definedName name="APOYO_FEDERAL_1" localSheetId="25">#REF!</definedName>
    <definedName name="APOYO_FEDERAL_1" localSheetId="30">#REF!</definedName>
    <definedName name="APOYO_FEDERAL_1" localSheetId="29">#REF!</definedName>
    <definedName name="APOYO_FEDERAL_1" localSheetId="24">#REF!</definedName>
    <definedName name="APOYO_FEDERAL_1" localSheetId="28">#REF!</definedName>
    <definedName name="APOYO_FEDERAL_1" localSheetId="26">#REF!</definedName>
    <definedName name="APOYO_FEDERAL_1" localSheetId="34">#REF!</definedName>
    <definedName name="APOYO_FEDERAL_1" localSheetId="27">#REF!</definedName>
    <definedName name="APOYO_FEDERAL_1">#REF!</definedName>
    <definedName name="APOYO_FEDERAL_20" localSheetId="31">#REF!</definedName>
    <definedName name="APOYO_FEDERAL_20" localSheetId="32">#REF!</definedName>
    <definedName name="APOYO_FEDERAL_20" localSheetId="33">#REF!</definedName>
    <definedName name="APOYO_FEDERAL_20" localSheetId="25">#REF!</definedName>
    <definedName name="APOYO_FEDERAL_20" localSheetId="30">#REF!</definedName>
    <definedName name="APOYO_FEDERAL_20" localSheetId="29">#REF!</definedName>
    <definedName name="APOYO_FEDERAL_20" localSheetId="24">#REF!</definedName>
    <definedName name="APOYO_FEDERAL_20" localSheetId="28">#REF!</definedName>
    <definedName name="APOYO_FEDERAL_20" localSheetId="26">#REF!</definedName>
    <definedName name="APOYO_FEDERAL_20" localSheetId="34">#REF!</definedName>
    <definedName name="APOYO_FEDERAL_20" localSheetId="27">#REF!</definedName>
    <definedName name="APOYO_FEDERAL_20">#REF!</definedName>
    <definedName name="APOYO_FEDERAL_4" localSheetId="31">#REF!</definedName>
    <definedName name="APOYO_FEDERAL_4" localSheetId="32">#REF!</definedName>
    <definedName name="APOYO_FEDERAL_4" localSheetId="33">#REF!</definedName>
    <definedName name="APOYO_FEDERAL_4" localSheetId="25">#REF!</definedName>
    <definedName name="APOYO_FEDERAL_4" localSheetId="30">#REF!</definedName>
    <definedName name="APOYO_FEDERAL_4" localSheetId="29">#REF!</definedName>
    <definedName name="APOYO_FEDERAL_4" localSheetId="24">#REF!</definedName>
    <definedName name="APOYO_FEDERAL_4" localSheetId="28">#REF!</definedName>
    <definedName name="APOYO_FEDERAL_4" localSheetId="26">#REF!</definedName>
    <definedName name="APOYO_FEDERAL_4" localSheetId="34">#REF!</definedName>
    <definedName name="APOYO_FEDERAL_4" localSheetId="27">#REF!</definedName>
    <definedName name="APOYO_FEDERAL_4">#REF!</definedName>
    <definedName name="_xlnm.Print_Area" localSheetId="7">'BALANZA DE COMPROBACION'!$A$9:$G$794</definedName>
    <definedName name="_xlnm.Print_Area" localSheetId="17">'CLASIFICACIÓN   ADMINISTRATIVA'!$A$1:$G$42</definedName>
    <definedName name="_xlnm.Print_Area" localSheetId="18">'CLASIFICACIÓN  ADMON '!$A$1:$H$34</definedName>
    <definedName name="_xlnm.Print_Area" localSheetId="19">'CLASIFICACIÓN  FED EST'!$A$1:$H$42</definedName>
    <definedName name="_xlnm.Print_Area" localSheetId="20">'CLASIFICACION  FUNCIONAL'!$A$1:$H$62</definedName>
    <definedName name="_xlnm.Print_Area" localSheetId="12">'CTAS. BAN'!$A$1:$B$56</definedName>
    <definedName name="_xlnm.Print_Area" localSheetId="10">'DET. SUB.'!$B$5:$I$40</definedName>
    <definedName name="_xlnm.Print_Area" localSheetId="5">'Edo. Ana. Activo'!$A$4:$F$40</definedName>
    <definedName name="_xlnm.Print_Area" localSheetId="6">'Edo. Ana. Deu. y Pas.'!$A$4:$E$51</definedName>
    <definedName name="_xlnm.Print_Area" localSheetId="1">'Edo. de Actividades'!$A$4:$E$66</definedName>
    <definedName name="_xlnm.Print_Area" localSheetId="3">'Edo. de Cambios Sit. Financ.'!$A$4:$C$70</definedName>
    <definedName name="_xlnm.Print_Area" localSheetId="4">'Edo. de Flujo Efec.'!$A$4:$C$76</definedName>
    <definedName name="_xlnm.Print_Area" localSheetId="0">'Edo. Sit. Financiera'!$A$3:$G$37</definedName>
    <definedName name="_xlnm.Print_Area" localSheetId="2">'Edo. Vari. Haci. Pub.'!$A$4:$F$32</definedName>
    <definedName name="_xlnm.Print_Area" localSheetId="21">'ENDEUDAMIENTO NETO '!$A$1:$D$46</definedName>
    <definedName name="_xlnm.Print_Area" localSheetId="13">'ESTADO ANALITICO DE INGRESOS '!$A$1:$I$43</definedName>
    <definedName name="_xlnm.Print_Area" localSheetId="23">'GASTO POR CATEGORIA PROGRAMATIC'!$A$1:$I$54</definedName>
    <definedName name="_xlnm.Print_Area" localSheetId="8">'GOB. EDO'!$B$3:$F$30</definedName>
    <definedName name="_xlnm.Print_Area" localSheetId="26">'INGRESOS PROPIOS'!$A$1:$L$101</definedName>
    <definedName name="_xlnm.Print_Area" localSheetId="16">'POR TIPO DE GASTO'!$A$1:$H$31</definedName>
    <definedName name="_xlnm.Print_Area" localSheetId="35">'PORTAL DE ACCESO 2017'!$A$1:$H$65</definedName>
    <definedName name="_xlnm.Print_Area" localSheetId="9">'R. SUB'!$A$4:$K$31</definedName>
    <definedName name="_xlnm.Print_Area" localSheetId="11">'RESUMEN CONCILIACIONES'!$A$1:$I$43</definedName>
    <definedName name="ASAS" localSheetId="31">[21]Radmod04oficios!#REF!</definedName>
    <definedName name="ASAS" localSheetId="32">[21]Radmod04oficios!#REF!</definedName>
    <definedName name="ASAS" localSheetId="33">[21]Radmod04oficios!#REF!</definedName>
    <definedName name="ASAS" localSheetId="25">[21]Radmod04oficios!#REF!</definedName>
    <definedName name="ASAS" localSheetId="30">[21]Radmod04oficios!#REF!</definedName>
    <definedName name="ASAS" localSheetId="29">[21]Radmod04oficios!#REF!</definedName>
    <definedName name="ASAS" localSheetId="24">[21]Radmod04oficios!#REF!</definedName>
    <definedName name="ASAS" localSheetId="28">[21]Radmod04oficios!#REF!</definedName>
    <definedName name="ASAS" localSheetId="26">[21]Radmod04oficios!#REF!</definedName>
    <definedName name="ASAS" localSheetId="34">[21]Radmod04oficios!#REF!</definedName>
    <definedName name="ASAS" localSheetId="27">[21]Radmod04oficios!#REF!</definedName>
    <definedName name="ASAS">[21]Radmod04oficios!#REF!</definedName>
    <definedName name="ASD" localSheetId="31">'[22]0301'!#REF!</definedName>
    <definedName name="ASD" localSheetId="32">'[22]0301'!#REF!</definedName>
    <definedName name="ASD" localSheetId="33">'[22]0301'!#REF!</definedName>
    <definedName name="ASD" localSheetId="25">'[22]0301'!#REF!</definedName>
    <definedName name="ASD" localSheetId="30">'[22]0301'!#REF!</definedName>
    <definedName name="ASD" localSheetId="29">'[22]0301'!#REF!</definedName>
    <definedName name="ASD" localSheetId="24">'[22]0301'!#REF!</definedName>
    <definedName name="ASD" localSheetId="28">'[22]0301'!#REF!</definedName>
    <definedName name="ASD" localSheetId="26">'[22]0301'!#REF!</definedName>
    <definedName name="ASD" localSheetId="34">'[22]0301'!#REF!</definedName>
    <definedName name="ASD" localSheetId="27">'[22]0301'!#REF!</definedName>
    <definedName name="ASD">'[22]0301'!#REF!</definedName>
    <definedName name="AUT_07">[18]R_PRONOSTICO_PR!$D$1:$D$65536</definedName>
    <definedName name="AUT_08">[18]R_PRONOSTICO_PR!$F$1:$F$65536</definedName>
    <definedName name="b" localSheetId="31">#REF!</definedName>
    <definedName name="b" localSheetId="32">#REF!</definedName>
    <definedName name="b" localSheetId="33">#REF!</definedName>
    <definedName name="b" localSheetId="25">#REF!</definedName>
    <definedName name="b" localSheetId="30">#REF!</definedName>
    <definedName name="b" localSheetId="29">#REF!</definedName>
    <definedName name="b" localSheetId="24">#REF!</definedName>
    <definedName name="b" localSheetId="28">#REF!</definedName>
    <definedName name="b" localSheetId="26">#REF!</definedName>
    <definedName name="b" localSheetId="34">#REF!</definedName>
    <definedName name="b" localSheetId="27">#REF!</definedName>
    <definedName name="b">#REF!</definedName>
    <definedName name="b_1" localSheetId="31">#REF!</definedName>
    <definedName name="b_1" localSheetId="32">#REF!</definedName>
    <definedName name="b_1" localSheetId="33">#REF!</definedName>
    <definedName name="b_1" localSheetId="25">#REF!</definedName>
    <definedName name="b_1" localSheetId="30">#REF!</definedName>
    <definedName name="b_1" localSheetId="29">#REF!</definedName>
    <definedName name="b_1" localSheetId="24">#REF!</definedName>
    <definedName name="b_1" localSheetId="28">#REF!</definedName>
    <definedName name="b_1" localSheetId="26">#REF!</definedName>
    <definedName name="b_1" localSheetId="34">#REF!</definedName>
    <definedName name="b_1" localSheetId="27">#REF!</definedName>
    <definedName name="b_1">#REF!</definedName>
    <definedName name="b_11" localSheetId="31">#REF!</definedName>
    <definedName name="b_11" localSheetId="32">#REF!</definedName>
    <definedName name="b_11" localSheetId="33">#REF!</definedName>
    <definedName name="b_11" localSheetId="25">#REF!</definedName>
    <definedName name="b_11" localSheetId="30">#REF!</definedName>
    <definedName name="b_11" localSheetId="29">#REF!</definedName>
    <definedName name="b_11" localSheetId="24">#REF!</definedName>
    <definedName name="b_11" localSheetId="28">#REF!</definedName>
    <definedName name="b_11" localSheetId="26">#REF!</definedName>
    <definedName name="b_11" localSheetId="34">#REF!</definedName>
    <definedName name="b_11" localSheetId="27">#REF!</definedName>
    <definedName name="b_11">#REF!</definedName>
    <definedName name="b_20" localSheetId="31">#REF!</definedName>
    <definedName name="b_20" localSheetId="32">#REF!</definedName>
    <definedName name="b_20" localSheetId="33">#REF!</definedName>
    <definedName name="b_20" localSheetId="25">#REF!</definedName>
    <definedName name="b_20" localSheetId="30">#REF!</definedName>
    <definedName name="b_20" localSheetId="29">#REF!</definedName>
    <definedName name="b_20" localSheetId="24">#REF!</definedName>
    <definedName name="b_20" localSheetId="28">#REF!</definedName>
    <definedName name="b_20" localSheetId="26">#REF!</definedName>
    <definedName name="b_20" localSheetId="34">#REF!</definedName>
    <definedName name="b_20" localSheetId="27">#REF!</definedName>
    <definedName name="b_20">#REF!</definedName>
    <definedName name="b_4" localSheetId="31">#REF!</definedName>
    <definedName name="b_4" localSheetId="32">#REF!</definedName>
    <definedName name="b_4" localSheetId="33">#REF!</definedName>
    <definedName name="b_4" localSheetId="25">#REF!</definedName>
    <definedName name="b_4" localSheetId="30">#REF!</definedName>
    <definedName name="b_4" localSheetId="29">#REF!</definedName>
    <definedName name="b_4" localSheetId="24">#REF!</definedName>
    <definedName name="b_4" localSheetId="28">#REF!</definedName>
    <definedName name="b_4" localSheetId="26">#REF!</definedName>
    <definedName name="b_4" localSheetId="34">#REF!</definedName>
    <definedName name="b_4" localSheetId="27">#REF!</definedName>
    <definedName name="b_4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31">#REF!</definedName>
    <definedName name="_xlnm.Database" localSheetId="32">#REF!</definedName>
    <definedName name="_xlnm.Database" localSheetId="33">#REF!</definedName>
    <definedName name="_xlnm.Database" localSheetId="12">#REF!</definedName>
    <definedName name="_xlnm.Database" localSheetId="15">#REF!</definedName>
    <definedName name="_xlnm.Database" localSheetId="21">#REF!</definedName>
    <definedName name="_xlnm.Database" localSheetId="13">#REF!</definedName>
    <definedName name="_xlnm.Database" localSheetId="25">#REF!</definedName>
    <definedName name="_xlnm.Database" localSheetId="30">#REF!</definedName>
    <definedName name="_xlnm.Database" localSheetId="29">#REF!</definedName>
    <definedName name="_xlnm.Database" localSheetId="24">#REF!</definedName>
    <definedName name="_xlnm.Database" localSheetId="28">#REF!</definedName>
    <definedName name="_xlnm.Database" localSheetId="23">#REF!</definedName>
    <definedName name="_xlnm.Database" localSheetId="26">#REF!</definedName>
    <definedName name="_xlnm.Database" localSheetId="22">#REF!</definedName>
    <definedName name="_xlnm.Database" localSheetId="34">#REF!</definedName>
    <definedName name="_xlnm.Database" localSheetId="16">#REF!</definedName>
    <definedName name="_xlnm.Database" localSheetId="35">#REF!</definedName>
    <definedName name="_xlnm.Database" localSheetId="27">#REF!</definedName>
    <definedName name="_xlnm.Database">#REF!</definedName>
    <definedName name="CAPCEQ" localSheetId="31">#REF!</definedName>
    <definedName name="CAPCEQ" localSheetId="32">#REF!</definedName>
    <definedName name="CAPCEQ" localSheetId="33">#REF!</definedName>
    <definedName name="CAPCEQ" localSheetId="25">#REF!</definedName>
    <definedName name="CAPCEQ" localSheetId="30">#REF!</definedName>
    <definedName name="CAPCEQ" localSheetId="29">#REF!</definedName>
    <definedName name="CAPCEQ" localSheetId="24">#REF!</definedName>
    <definedName name="CAPCEQ" localSheetId="28">#REF!</definedName>
    <definedName name="CAPCEQ" localSheetId="26">#REF!</definedName>
    <definedName name="CAPCEQ" localSheetId="34">#REF!</definedName>
    <definedName name="CAPCEQ" localSheetId="27">#REF!</definedName>
    <definedName name="CAPCEQ">#REF!</definedName>
    <definedName name="CAPCEQ_1" localSheetId="31">#REF!</definedName>
    <definedName name="CAPCEQ_1" localSheetId="32">#REF!</definedName>
    <definedName name="CAPCEQ_1" localSheetId="33">#REF!</definedName>
    <definedName name="CAPCEQ_1" localSheetId="25">#REF!</definedName>
    <definedName name="CAPCEQ_1" localSheetId="30">#REF!</definedName>
    <definedName name="CAPCEQ_1" localSheetId="29">#REF!</definedName>
    <definedName name="CAPCEQ_1" localSheetId="24">#REF!</definedName>
    <definedName name="CAPCEQ_1" localSheetId="28">#REF!</definedName>
    <definedName name="CAPCEQ_1" localSheetId="26">#REF!</definedName>
    <definedName name="CAPCEQ_1" localSheetId="34">#REF!</definedName>
    <definedName name="CAPCEQ_1" localSheetId="27">#REF!</definedName>
    <definedName name="CAPCEQ_1">#REF!</definedName>
    <definedName name="CAPCEQ_11" localSheetId="31">#REF!</definedName>
    <definedName name="CAPCEQ_11" localSheetId="32">#REF!</definedName>
    <definedName name="CAPCEQ_11" localSheetId="33">#REF!</definedName>
    <definedName name="CAPCEQ_11" localSheetId="25">#REF!</definedName>
    <definedName name="CAPCEQ_11" localSheetId="30">#REF!</definedName>
    <definedName name="CAPCEQ_11" localSheetId="29">#REF!</definedName>
    <definedName name="CAPCEQ_11" localSheetId="24">#REF!</definedName>
    <definedName name="CAPCEQ_11" localSheetId="28">#REF!</definedName>
    <definedName name="CAPCEQ_11" localSheetId="26">#REF!</definedName>
    <definedName name="CAPCEQ_11" localSheetId="34">#REF!</definedName>
    <definedName name="CAPCEQ_11" localSheetId="27">#REF!</definedName>
    <definedName name="CAPCEQ_11">#REF!</definedName>
    <definedName name="CAPCEQ_12" localSheetId="31">#REF!</definedName>
    <definedName name="CAPCEQ_12" localSheetId="32">#REF!</definedName>
    <definedName name="CAPCEQ_12" localSheetId="33">#REF!</definedName>
    <definedName name="CAPCEQ_12" localSheetId="25">#REF!</definedName>
    <definedName name="CAPCEQ_12" localSheetId="30">#REF!</definedName>
    <definedName name="CAPCEQ_12" localSheetId="29">#REF!</definedName>
    <definedName name="CAPCEQ_12" localSheetId="24">#REF!</definedName>
    <definedName name="CAPCEQ_12" localSheetId="28">#REF!</definedName>
    <definedName name="CAPCEQ_12" localSheetId="26">#REF!</definedName>
    <definedName name="CAPCEQ_12" localSheetId="34">#REF!</definedName>
    <definedName name="CAPCEQ_12" localSheetId="27">#REF!</definedName>
    <definedName name="CAPCEQ_12">#REF!</definedName>
    <definedName name="CAPCEQ_2" localSheetId="31">#REF!</definedName>
    <definedName name="CAPCEQ_2" localSheetId="32">#REF!</definedName>
    <definedName name="CAPCEQ_2" localSheetId="33">#REF!</definedName>
    <definedName name="CAPCEQ_2" localSheetId="25">#REF!</definedName>
    <definedName name="CAPCEQ_2" localSheetId="30">#REF!</definedName>
    <definedName name="CAPCEQ_2" localSheetId="29">#REF!</definedName>
    <definedName name="CAPCEQ_2" localSheetId="24">#REF!</definedName>
    <definedName name="CAPCEQ_2" localSheetId="28">#REF!</definedName>
    <definedName name="CAPCEQ_2" localSheetId="26">#REF!</definedName>
    <definedName name="CAPCEQ_2" localSheetId="34">#REF!</definedName>
    <definedName name="CAPCEQ_2" localSheetId="27">#REF!</definedName>
    <definedName name="CAPCEQ_2">#REF!</definedName>
    <definedName name="CAPCEQ_20" localSheetId="31">#REF!</definedName>
    <definedName name="CAPCEQ_20" localSheetId="32">#REF!</definedName>
    <definedName name="CAPCEQ_20" localSheetId="33">#REF!</definedName>
    <definedName name="CAPCEQ_20" localSheetId="25">#REF!</definedName>
    <definedName name="CAPCEQ_20" localSheetId="30">#REF!</definedName>
    <definedName name="CAPCEQ_20" localSheetId="29">#REF!</definedName>
    <definedName name="CAPCEQ_20" localSheetId="24">#REF!</definedName>
    <definedName name="CAPCEQ_20" localSheetId="28">#REF!</definedName>
    <definedName name="CAPCEQ_20" localSheetId="26">#REF!</definedName>
    <definedName name="CAPCEQ_20" localSheetId="34">#REF!</definedName>
    <definedName name="CAPCEQ_20" localSheetId="27">#REF!</definedName>
    <definedName name="CAPCEQ_20">#REF!</definedName>
    <definedName name="CAPCEQ_4" localSheetId="31">#REF!</definedName>
    <definedName name="CAPCEQ_4" localSheetId="32">#REF!</definedName>
    <definedName name="CAPCEQ_4" localSheetId="33">#REF!</definedName>
    <definedName name="CAPCEQ_4" localSheetId="25">#REF!</definedName>
    <definedName name="CAPCEQ_4" localSheetId="30">#REF!</definedName>
    <definedName name="CAPCEQ_4" localSheetId="29">#REF!</definedName>
    <definedName name="CAPCEQ_4" localSheetId="24">#REF!</definedName>
    <definedName name="CAPCEQ_4" localSheetId="28">#REF!</definedName>
    <definedName name="CAPCEQ_4" localSheetId="26">#REF!</definedName>
    <definedName name="CAPCEQ_4" localSheetId="34">#REF!</definedName>
    <definedName name="CAPCEQ_4" localSheetId="27">#REF!</definedName>
    <definedName name="CAPCEQ_4">#REF!</definedName>
    <definedName name="CAPCEQ_5" localSheetId="31">#REF!</definedName>
    <definedName name="CAPCEQ_5" localSheetId="32">#REF!</definedName>
    <definedName name="CAPCEQ_5" localSheetId="33">#REF!</definedName>
    <definedName name="CAPCEQ_5" localSheetId="25">#REF!</definedName>
    <definedName name="CAPCEQ_5" localSheetId="30">#REF!</definedName>
    <definedName name="CAPCEQ_5" localSheetId="29">#REF!</definedName>
    <definedName name="CAPCEQ_5" localSheetId="24">#REF!</definedName>
    <definedName name="CAPCEQ_5" localSheetId="28">#REF!</definedName>
    <definedName name="CAPCEQ_5" localSheetId="26">#REF!</definedName>
    <definedName name="CAPCEQ_5" localSheetId="34">#REF!</definedName>
    <definedName name="CAPCEQ_5" localSheetId="27">#REF!</definedName>
    <definedName name="CAPCEQ_5">#REF!</definedName>
    <definedName name="CAPCEQ_7" localSheetId="31">#REF!</definedName>
    <definedName name="CAPCEQ_7" localSheetId="32">#REF!</definedName>
    <definedName name="CAPCEQ_7" localSheetId="33">#REF!</definedName>
    <definedName name="CAPCEQ_7" localSheetId="25">#REF!</definedName>
    <definedName name="CAPCEQ_7" localSheetId="30">#REF!</definedName>
    <definedName name="CAPCEQ_7" localSheetId="29">#REF!</definedName>
    <definedName name="CAPCEQ_7" localSheetId="24">#REF!</definedName>
    <definedName name="CAPCEQ_7" localSheetId="28">#REF!</definedName>
    <definedName name="CAPCEQ_7" localSheetId="26">#REF!</definedName>
    <definedName name="CAPCEQ_7" localSheetId="34">#REF!</definedName>
    <definedName name="CAPCEQ_7" localSheetId="27">#REF!</definedName>
    <definedName name="CAPCEQ_7">#REF!</definedName>
    <definedName name="CARRMAG" localSheetId="31">[19]Radmod04oficios!#REF!</definedName>
    <definedName name="CARRMAG" localSheetId="32">[19]Radmod04oficios!#REF!</definedName>
    <definedName name="CARRMAG" localSheetId="33">[19]Radmod04oficios!#REF!</definedName>
    <definedName name="CARRMAG" localSheetId="25">[19]Radmod04oficios!#REF!</definedName>
    <definedName name="CARRMAG" localSheetId="30">[19]Radmod04oficios!#REF!</definedName>
    <definedName name="CARRMAG" localSheetId="29">[19]Radmod04oficios!#REF!</definedName>
    <definedName name="CARRMAG" localSheetId="24">[19]Radmod04oficios!#REF!</definedName>
    <definedName name="CARRMAG" localSheetId="28">[19]Radmod04oficios!#REF!</definedName>
    <definedName name="CARRMAG" localSheetId="26">[19]Radmod04oficios!#REF!</definedName>
    <definedName name="CARRMAG" localSheetId="34">[19]Radmod04oficios!#REF!</definedName>
    <definedName name="CARRMAG" localSheetId="27">[19]Radmod04oficios!#REF!</definedName>
    <definedName name="CARRMAG">[19]Radmod04oficios!#REF!</definedName>
    <definedName name="CARRMAG_1" localSheetId="31">[19]Radmod04oficios!#REF!</definedName>
    <definedName name="CARRMAG_1" localSheetId="32">[19]Radmod04oficios!#REF!</definedName>
    <definedName name="CARRMAG_1" localSheetId="33">[19]Radmod04oficios!#REF!</definedName>
    <definedName name="CARRMAG_1" localSheetId="25">[19]Radmod04oficios!#REF!</definedName>
    <definedName name="CARRMAG_1" localSheetId="30">[19]Radmod04oficios!#REF!</definedName>
    <definedName name="CARRMAG_1" localSheetId="29">[19]Radmod04oficios!#REF!</definedName>
    <definedName name="CARRMAG_1" localSheetId="24">[19]Radmod04oficios!#REF!</definedName>
    <definedName name="CARRMAG_1" localSheetId="28">[19]Radmod04oficios!#REF!</definedName>
    <definedName name="CARRMAG_1" localSheetId="26">[19]Radmod04oficios!#REF!</definedName>
    <definedName name="CARRMAG_1" localSheetId="34">[19]Radmod04oficios!#REF!</definedName>
    <definedName name="CARRMAG_1" localSheetId="27">[19]Radmod04oficios!#REF!</definedName>
    <definedName name="CARRMAG_1">[19]Radmod04oficios!#REF!</definedName>
    <definedName name="CARRMAG_11" localSheetId="31">[20]Radmod04oficios!#REF!</definedName>
    <definedName name="CARRMAG_11" localSheetId="32">[20]Radmod04oficios!#REF!</definedName>
    <definedName name="CARRMAG_11" localSheetId="33">[20]Radmod04oficios!#REF!</definedName>
    <definedName name="CARRMAG_11" localSheetId="25">[20]Radmod04oficios!#REF!</definedName>
    <definedName name="CARRMAG_11" localSheetId="30">[20]Radmod04oficios!#REF!</definedName>
    <definedName name="CARRMAG_11" localSheetId="29">[20]Radmod04oficios!#REF!</definedName>
    <definedName name="CARRMAG_11" localSheetId="24">[20]Radmod04oficios!#REF!</definedName>
    <definedName name="CARRMAG_11" localSheetId="28">[20]Radmod04oficios!#REF!</definedName>
    <definedName name="CARRMAG_11" localSheetId="26">[20]Radmod04oficios!#REF!</definedName>
    <definedName name="CARRMAG_11" localSheetId="34">[20]Radmod04oficios!#REF!</definedName>
    <definedName name="CARRMAG_11" localSheetId="27">[20]Radmod04oficios!#REF!</definedName>
    <definedName name="CARRMAG_11">[20]Radmod04oficios!#REF!</definedName>
    <definedName name="CARRMAG_20" localSheetId="31">[20]Radmod04oficios!#REF!</definedName>
    <definedName name="CARRMAG_20" localSheetId="32">[20]Radmod04oficios!#REF!</definedName>
    <definedName name="CARRMAG_20" localSheetId="33">[20]Radmod04oficios!#REF!</definedName>
    <definedName name="CARRMAG_20" localSheetId="25">[20]Radmod04oficios!#REF!</definedName>
    <definedName name="CARRMAG_20" localSheetId="30">[20]Radmod04oficios!#REF!</definedName>
    <definedName name="CARRMAG_20" localSheetId="29">[20]Radmod04oficios!#REF!</definedName>
    <definedName name="CARRMAG_20" localSheetId="24">[20]Radmod04oficios!#REF!</definedName>
    <definedName name="CARRMAG_20" localSheetId="28">[20]Radmod04oficios!#REF!</definedName>
    <definedName name="CARRMAG_20" localSheetId="26">[20]Radmod04oficios!#REF!</definedName>
    <definedName name="CARRMAG_20" localSheetId="34">[20]Radmod04oficios!#REF!</definedName>
    <definedName name="CARRMAG_20" localSheetId="27">[20]Radmod04oficios!#REF!</definedName>
    <definedName name="CARRMAG_20">[20]Radmod04oficios!#REF!</definedName>
    <definedName name="CARRMAG_4" localSheetId="31">[19]Radmod04oficios!#REF!</definedName>
    <definedName name="CARRMAG_4" localSheetId="32">[19]Radmod04oficios!#REF!</definedName>
    <definedName name="CARRMAG_4" localSheetId="33">[19]Radmod04oficios!#REF!</definedName>
    <definedName name="CARRMAG_4" localSheetId="25">[19]Radmod04oficios!#REF!</definedName>
    <definedName name="CARRMAG_4" localSheetId="30">[19]Radmod04oficios!#REF!</definedName>
    <definedName name="CARRMAG_4" localSheetId="29">[19]Radmod04oficios!#REF!</definedName>
    <definedName name="CARRMAG_4" localSheetId="24">[19]Radmod04oficios!#REF!</definedName>
    <definedName name="CARRMAG_4" localSheetId="28">[19]Radmod04oficios!#REF!</definedName>
    <definedName name="CARRMAG_4" localSheetId="26">[19]Radmod04oficios!#REF!</definedName>
    <definedName name="CARRMAG_4" localSheetId="34">[19]Radmod04oficios!#REF!</definedName>
    <definedName name="CARRMAG_4" localSheetId="27">[19]Radmod04oficios!#REF!</definedName>
    <definedName name="CARRMAG_4">[19]Radmod04oficios!#REF!</definedName>
    <definedName name="CAT">[23]Org!$A$4:$N$343</definedName>
    <definedName name="ce">{"";"c";"dosc";"tresc";"cuatroc";"quin";"seisc";"setec";"ochoc";"novec"}&amp;"ient"</definedName>
    <definedName name="Centenas" localSheetId="7">{"";"c";"dosc";"tresc";"cuatroc";"quin";"seisc";"setec";"ochoc";"novec"}&amp;"ient"</definedName>
    <definedName name="Centenas" localSheetId="17">{"";"c";"dosc";"tresc";"cuatroc";"quin";"seisc";"setec";"ochoc";"novec"}&amp;"ient"</definedName>
    <definedName name="Centenas" localSheetId="18">{"";"c";"dosc";"tresc";"cuatroc";"quin";"seisc";"setec";"ochoc";"novec"}&amp;"ient"</definedName>
    <definedName name="Centenas" localSheetId="19">{"";"c";"dosc";"tresc";"cuatroc";"quin";"seisc";"setec";"ochoc";"novec"}&amp;"ient"</definedName>
    <definedName name="Centenas" localSheetId="20">{"";"c";"dosc";"tresc";"cuatroc";"quin";"seisc";"setec";"ochoc";"novec"}&amp;"ient"</definedName>
    <definedName name="Centenas" localSheetId="12">{"";"c";"dosc";"tresc";"cuatroc";"quin";"seisc";"setec";"ochoc";"novec"}&amp;"ient"</definedName>
    <definedName name="Centenas" localSheetId="15">{"";"c";"dosc";"tresc";"cuatroc";"quin";"seisc";"setec";"ochoc";"novec"}&amp;"ient"</definedName>
    <definedName name="Centenas" localSheetId="21">{"";"c";"dosc";"tresc";"cuatroc";"quin";"seisc";"setec";"ochoc";"novec"}&amp;"ient"</definedName>
    <definedName name="Centenas" localSheetId="13">{"";"c";"dosc";"tresc";"cuatroc";"quin";"seisc";"setec";"ochoc";"novec"}&amp;"ient"</definedName>
    <definedName name="Centenas" localSheetId="23">{"";"c";"dosc";"tresc";"cuatroc";"quin";"seisc";"setec";"ochoc";"novec"}&amp;"ient"</definedName>
    <definedName name="Centenas" localSheetId="22">{"";"c";"dosc";"tresc";"cuatroc";"quin";"seisc";"setec";"ochoc";"novec"}&amp;"ient"</definedName>
    <definedName name="Centenas" localSheetId="16">{"";"c";"dosc";"tresc";"cuatroc";"quin";"seisc";"setec";"ochoc";"novec"}&amp;"ient"</definedName>
    <definedName name="Centenas" localSheetId="35">{"";"c";"dosc";"tresc";"cuatroc";"quin";"seisc";"setec";"ochoc";"novec"}&amp;"ient"</definedName>
    <definedName name="Centenas">{"";"c";"dosc";"tresc";"cuatroc";"quin";"seisc";"setec";"ochoc";"novec"}&amp;"ient"</definedName>
    <definedName name="CIERRE_08">[18]R_PRONOSTICO_PR!$K$1:$K$65536</definedName>
    <definedName name="CN" localSheetId="31">#REF!</definedName>
    <definedName name="CN" localSheetId="32">#REF!</definedName>
    <definedName name="CN" localSheetId="33">#REF!</definedName>
    <definedName name="CN" localSheetId="25">#REF!</definedName>
    <definedName name="CN" localSheetId="30">#REF!</definedName>
    <definedName name="CN" localSheetId="29">#REF!</definedName>
    <definedName name="CN" localSheetId="24">#REF!</definedName>
    <definedName name="CN" localSheetId="28">#REF!</definedName>
    <definedName name="CN" localSheetId="26">#REF!</definedName>
    <definedName name="CN" localSheetId="34">#REF!</definedName>
    <definedName name="CN" localSheetId="35">#REF!</definedName>
    <definedName name="CN" localSheetId="27">#REF!</definedName>
    <definedName name="CN">#REF!</definedName>
    <definedName name="COBAQ" localSheetId="31">#REF!</definedName>
    <definedName name="COBAQ" localSheetId="32">#REF!</definedName>
    <definedName name="COBAQ" localSheetId="33">#REF!</definedName>
    <definedName name="COBAQ" localSheetId="25">#REF!</definedName>
    <definedName name="COBAQ" localSheetId="30">#REF!</definedName>
    <definedName name="COBAQ" localSheetId="29">#REF!</definedName>
    <definedName name="COBAQ" localSheetId="24">#REF!</definedName>
    <definedName name="COBAQ" localSheetId="28">#REF!</definedName>
    <definedName name="COBAQ" localSheetId="26">#REF!</definedName>
    <definedName name="COBAQ" localSheetId="34">#REF!</definedName>
    <definedName name="COBAQ" localSheetId="27">#REF!</definedName>
    <definedName name="COBAQ">#REF!</definedName>
    <definedName name="COBAQ_1" localSheetId="31">#REF!</definedName>
    <definedName name="COBAQ_1" localSheetId="32">#REF!</definedName>
    <definedName name="COBAQ_1" localSheetId="33">#REF!</definedName>
    <definedName name="COBAQ_1" localSheetId="25">#REF!</definedName>
    <definedName name="COBAQ_1" localSheetId="30">#REF!</definedName>
    <definedName name="COBAQ_1" localSheetId="29">#REF!</definedName>
    <definedName name="COBAQ_1" localSheetId="24">#REF!</definedName>
    <definedName name="COBAQ_1" localSheetId="28">#REF!</definedName>
    <definedName name="COBAQ_1" localSheetId="26">#REF!</definedName>
    <definedName name="COBAQ_1" localSheetId="34">#REF!</definedName>
    <definedName name="COBAQ_1" localSheetId="27">#REF!</definedName>
    <definedName name="COBAQ_1">#REF!</definedName>
    <definedName name="COBAQ_11" localSheetId="31">#REF!</definedName>
    <definedName name="COBAQ_11" localSheetId="32">#REF!</definedName>
    <definedName name="COBAQ_11" localSheetId="33">#REF!</definedName>
    <definedName name="COBAQ_11" localSheetId="25">#REF!</definedName>
    <definedName name="COBAQ_11" localSheetId="30">#REF!</definedName>
    <definedName name="COBAQ_11" localSheetId="29">#REF!</definedName>
    <definedName name="COBAQ_11" localSheetId="24">#REF!</definedName>
    <definedName name="COBAQ_11" localSheetId="28">#REF!</definedName>
    <definedName name="COBAQ_11" localSheetId="26">#REF!</definedName>
    <definedName name="COBAQ_11" localSheetId="34">#REF!</definedName>
    <definedName name="COBAQ_11" localSheetId="27">#REF!</definedName>
    <definedName name="COBAQ_11">#REF!</definedName>
    <definedName name="COBAQ_20" localSheetId="31">#REF!</definedName>
    <definedName name="COBAQ_20" localSheetId="32">#REF!</definedName>
    <definedName name="COBAQ_20" localSheetId="33">#REF!</definedName>
    <definedName name="COBAQ_20" localSheetId="25">#REF!</definedName>
    <definedName name="COBAQ_20" localSheetId="30">#REF!</definedName>
    <definedName name="COBAQ_20" localSheetId="29">#REF!</definedName>
    <definedName name="COBAQ_20" localSheetId="24">#REF!</definedName>
    <definedName name="COBAQ_20" localSheetId="28">#REF!</definedName>
    <definedName name="COBAQ_20" localSheetId="26">#REF!</definedName>
    <definedName name="COBAQ_20" localSheetId="34">#REF!</definedName>
    <definedName name="COBAQ_20" localSheetId="27">#REF!</definedName>
    <definedName name="COBAQ_20">#REF!</definedName>
    <definedName name="COBAQ_4" localSheetId="31">#REF!</definedName>
    <definedName name="COBAQ_4" localSheetId="32">#REF!</definedName>
    <definedName name="COBAQ_4" localSheetId="33">#REF!</definedName>
    <definedName name="COBAQ_4" localSheetId="25">#REF!</definedName>
    <definedName name="COBAQ_4" localSheetId="30">#REF!</definedName>
    <definedName name="COBAQ_4" localSheetId="29">#REF!</definedName>
    <definedName name="COBAQ_4" localSheetId="24">#REF!</definedName>
    <definedName name="COBAQ_4" localSheetId="28">#REF!</definedName>
    <definedName name="COBAQ_4" localSheetId="26">#REF!</definedName>
    <definedName name="COBAQ_4" localSheetId="34">#REF!</definedName>
    <definedName name="COBAQ_4" localSheetId="27">#REF!</definedName>
    <definedName name="COBAQ_4">#REF!</definedName>
    <definedName name="comboGasto">[2]PlantillaGastos!$A$2:$A$3</definedName>
    <definedName name="comboPartida">[2]PlantillaPartidas!$A$2:$A$354</definedName>
    <definedName name="COMPR_08">[18]R_PRONOSTICO_PR!$I$1:$I$65536</definedName>
    <definedName name="CONV.16MAYO" localSheetId="31">#REF!</definedName>
    <definedName name="CONV.16MAYO" localSheetId="32">#REF!</definedName>
    <definedName name="CONV.16MAYO" localSheetId="33">#REF!</definedName>
    <definedName name="CONV.16MAYO" localSheetId="25">#REF!</definedName>
    <definedName name="CONV.16MAYO" localSheetId="30">#REF!</definedName>
    <definedName name="CONV.16MAYO" localSheetId="29">#REF!</definedName>
    <definedName name="CONV.16MAYO" localSheetId="24">#REF!</definedName>
    <definedName name="CONV.16MAYO" localSheetId="28">#REF!</definedName>
    <definedName name="CONV.16MAYO" localSheetId="26">#REF!</definedName>
    <definedName name="CONV.16MAYO" localSheetId="34">#REF!</definedName>
    <definedName name="CONV.16MAYO" localSheetId="27">#REF!</definedName>
    <definedName name="CONV.16MAYO">#REF!</definedName>
    <definedName name="CONV.16MAYO_1" localSheetId="31">#REF!</definedName>
    <definedName name="CONV.16MAYO_1" localSheetId="32">#REF!</definedName>
    <definedName name="CONV.16MAYO_1" localSheetId="33">#REF!</definedName>
    <definedName name="CONV.16MAYO_1" localSheetId="25">#REF!</definedName>
    <definedName name="CONV.16MAYO_1" localSheetId="30">#REF!</definedName>
    <definedName name="CONV.16MAYO_1" localSheetId="29">#REF!</definedName>
    <definedName name="CONV.16MAYO_1" localSheetId="24">#REF!</definedName>
    <definedName name="CONV.16MAYO_1" localSheetId="28">#REF!</definedName>
    <definedName name="CONV.16MAYO_1" localSheetId="26">#REF!</definedName>
    <definedName name="CONV.16MAYO_1" localSheetId="34">#REF!</definedName>
    <definedName name="CONV.16MAYO_1" localSheetId="27">#REF!</definedName>
    <definedName name="CONV.16MAYO_1">#REF!</definedName>
    <definedName name="CONV.16MAYO_20" localSheetId="31">#REF!</definedName>
    <definedName name="CONV.16MAYO_20" localSheetId="32">#REF!</definedName>
    <definedName name="CONV.16MAYO_20" localSheetId="33">#REF!</definedName>
    <definedName name="CONV.16MAYO_20" localSheetId="25">#REF!</definedName>
    <definedName name="CONV.16MAYO_20" localSheetId="30">#REF!</definedName>
    <definedName name="CONV.16MAYO_20" localSheetId="29">#REF!</definedName>
    <definedName name="CONV.16MAYO_20" localSheetId="24">#REF!</definedName>
    <definedName name="CONV.16MAYO_20" localSheetId="28">#REF!</definedName>
    <definedName name="CONV.16MAYO_20" localSheetId="26">#REF!</definedName>
    <definedName name="CONV.16MAYO_20" localSheetId="34">#REF!</definedName>
    <definedName name="CONV.16MAYO_20" localSheetId="27">#REF!</definedName>
    <definedName name="CONV.16MAYO_20">#REF!</definedName>
    <definedName name="CONV.16MAYO_4" localSheetId="31">#REF!</definedName>
    <definedName name="CONV.16MAYO_4" localSheetId="32">#REF!</definedName>
    <definedName name="CONV.16MAYO_4" localSheetId="33">#REF!</definedName>
    <definedName name="CONV.16MAYO_4" localSheetId="25">#REF!</definedName>
    <definedName name="CONV.16MAYO_4" localSheetId="30">#REF!</definedName>
    <definedName name="CONV.16MAYO_4" localSheetId="29">#REF!</definedName>
    <definedName name="CONV.16MAYO_4" localSheetId="24">#REF!</definedName>
    <definedName name="CONV.16MAYO_4" localSheetId="28">#REF!</definedName>
    <definedName name="CONV.16MAYO_4" localSheetId="26">#REF!</definedName>
    <definedName name="CONV.16MAYO_4" localSheetId="34">#REF!</definedName>
    <definedName name="CONV.16MAYO_4" localSheetId="27">#REF!</definedName>
    <definedName name="CONV.16MAYO_4">#REF!</definedName>
    <definedName name="CUENTA" localSheetId="31">#REF!</definedName>
    <definedName name="CUENTA" localSheetId="32">#REF!</definedName>
    <definedName name="CUENTA" localSheetId="33">#REF!</definedName>
    <definedName name="CUENTA" localSheetId="25">#REF!</definedName>
    <definedName name="CUENTA" localSheetId="30">#REF!</definedName>
    <definedName name="CUENTA" localSheetId="29">#REF!</definedName>
    <definedName name="CUENTA" localSheetId="24">#REF!</definedName>
    <definedName name="CUENTA" localSheetId="28">#REF!</definedName>
    <definedName name="CUENTA" localSheetId="26">#REF!</definedName>
    <definedName name="CUENTA" localSheetId="34">#REF!</definedName>
    <definedName name="CUENTA" localSheetId="27">#REF!</definedName>
    <definedName name="CUENTA">#REF!</definedName>
    <definedName name="Decenas" localSheetId="7">{"";"";"";"trei";"cuare";"cincue";"sese";"sete";"oche";"nove"}&amp;"nta "</definedName>
    <definedName name="Decenas" localSheetId="17">{"";"";"";"trei";"cuare";"cincue";"sese";"sete";"oche";"nove"}&amp;"nta "</definedName>
    <definedName name="Decenas" localSheetId="18">{"";"";"";"trei";"cuare";"cincue";"sese";"sete";"oche";"nove"}&amp;"nta "</definedName>
    <definedName name="Decenas" localSheetId="19">{"";"";"";"trei";"cuare";"cincue";"sese";"sete";"oche";"nove"}&amp;"nta "</definedName>
    <definedName name="Decenas" localSheetId="20">{"";"";"";"trei";"cuare";"cincue";"sese";"sete";"oche";"nove"}&amp;"nta "</definedName>
    <definedName name="Decenas" localSheetId="12">{"";"";"";"trei";"cuare";"cincue";"sese";"sete";"oche";"nove"}&amp;"nta "</definedName>
    <definedName name="Decenas" localSheetId="15">{"";"";"";"trei";"cuare";"cincue";"sese";"sete";"oche";"nove"}&amp;"nta "</definedName>
    <definedName name="Decenas" localSheetId="21">{"";"";"";"trei";"cuare";"cincue";"sese";"sete";"oche";"nove"}&amp;"nta "</definedName>
    <definedName name="Decenas" localSheetId="13">{"";"";"";"trei";"cuare";"cincue";"sese";"sete";"oche";"nove"}&amp;"nta "</definedName>
    <definedName name="Decenas" localSheetId="23">{"";"";"";"trei";"cuare";"cincue";"sese";"sete";"oche";"nove"}&amp;"nta "</definedName>
    <definedName name="Decenas" localSheetId="22">{"";"";"";"trei";"cuare";"cincue";"sese";"sete";"oche";"nove"}&amp;"nta "</definedName>
    <definedName name="Decenas" localSheetId="16">{"";"";"";"trei";"cuare";"cincue";"sese";"sete";"oche";"nove"}&amp;"nta "</definedName>
    <definedName name="Decenas" localSheetId="35">{"";"";"";"trei";"cuare";"cincue";"sese";"sete";"oche";"nove"}&amp;"nta "</definedName>
    <definedName name="Decenas">{"";"";"";"trei";"cuare";"cincue";"sese";"sete";"oche";"nove"}&amp;"nta "</definedName>
    <definedName name="DESCRIPCION_PARTIDA" localSheetId="31">#REF!</definedName>
    <definedName name="DESCRIPCION_PARTIDA" localSheetId="32">#REF!</definedName>
    <definedName name="DESCRIPCION_PARTIDA" localSheetId="33">#REF!</definedName>
    <definedName name="DESCRIPCION_PARTIDA" localSheetId="25">#REF!</definedName>
    <definedName name="DESCRIPCION_PARTIDA" localSheetId="30">#REF!</definedName>
    <definedName name="DESCRIPCION_PARTIDA" localSheetId="29">#REF!</definedName>
    <definedName name="DESCRIPCION_PARTIDA" localSheetId="24">#REF!</definedName>
    <definedName name="DESCRIPCION_PARTIDA" localSheetId="28">#REF!</definedName>
    <definedName name="DESCRIPCION_PARTIDA" localSheetId="26">#REF!</definedName>
    <definedName name="DESCRIPCION_PARTIDA" localSheetId="34">#REF!</definedName>
    <definedName name="DESCRIPCION_PARTIDA" localSheetId="35">#REF!</definedName>
    <definedName name="DESCRIPCION_PARTIDA" localSheetId="27">#REF!</definedName>
    <definedName name="DESCRIPCION_PARTIDA">#REF!</definedName>
    <definedName name="DESPSAL" localSheetId="31">[19]Radmod04oficios!#REF!</definedName>
    <definedName name="DESPSAL" localSheetId="32">[19]Radmod04oficios!#REF!</definedName>
    <definedName name="DESPSAL" localSheetId="33">[19]Radmod04oficios!#REF!</definedName>
    <definedName name="DESPSAL" localSheetId="25">[19]Radmod04oficios!#REF!</definedName>
    <definedName name="DESPSAL" localSheetId="30">[19]Radmod04oficios!#REF!</definedName>
    <definedName name="DESPSAL" localSheetId="29">[19]Radmod04oficios!#REF!</definedName>
    <definedName name="DESPSAL" localSheetId="24">[19]Radmod04oficios!#REF!</definedName>
    <definedName name="DESPSAL" localSheetId="28">[19]Radmod04oficios!#REF!</definedName>
    <definedName name="DESPSAL" localSheetId="26">[19]Radmod04oficios!#REF!</definedName>
    <definedName name="DESPSAL" localSheetId="34">[19]Radmod04oficios!#REF!</definedName>
    <definedName name="DESPSAL" localSheetId="27">[19]Radmod04oficios!#REF!</definedName>
    <definedName name="DESPSAL">[19]Radmod04oficios!#REF!</definedName>
    <definedName name="DESPSAL_1" localSheetId="31">[19]Radmod04oficios!#REF!</definedName>
    <definedName name="DESPSAL_1" localSheetId="32">[19]Radmod04oficios!#REF!</definedName>
    <definedName name="DESPSAL_1" localSheetId="33">[19]Radmod04oficios!#REF!</definedName>
    <definedName name="DESPSAL_1" localSheetId="25">[19]Radmod04oficios!#REF!</definedName>
    <definedName name="DESPSAL_1" localSheetId="30">[19]Radmod04oficios!#REF!</definedName>
    <definedName name="DESPSAL_1" localSheetId="29">[19]Radmod04oficios!#REF!</definedName>
    <definedName name="DESPSAL_1" localSheetId="24">[19]Radmod04oficios!#REF!</definedName>
    <definedName name="DESPSAL_1" localSheetId="28">[19]Radmod04oficios!#REF!</definedName>
    <definedName name="DESPSAL_1" localSheetId="26">[19]Radmod04oficios!#REF!</definedName>
    <definedName name="DESPSAL_1" localSheetId="34">[19]Radmod04oficios!#REF!</definedName>
    <definedName name="DESPSAL_1" localSheetId="27">[19]Radmod04oficios!#REF!</definedName>
    <definedName name="DESPSAL_1">[19]Radmod04oficios!#REF!</definedName>
    <definedName name="DESPSAL_11" localSheetId="31">[20]Radmod04oficios!#REF!</definedName>
    <definedName name="DESPSAL_11" localSheetId="32">[20]Radmod04oficios!#REF!</definedName>
    <definedName name="DESPSAL_11" localSheetId="33">[20]Radmod04oficios!#REF!</definedName>
    <definedName name="DESPSAL_11" localSheetId="25">[20]Radmod04oficios!#REF!</definedName>
    <definedName name="DESPSAL_11" localSheetId="30">[20]Radmod04oficios!#REF!</definedName>
    <definedName name="DESPSAL_11" localSheetId="29">[20]Radmod04oficios!#REF!</definedName>
    <definedName name="DESPSAL_11" localSheetId="24">[20]Radmod04oficios!#REF!</definedName>
    <definedName name="DESPSAL_11" localSheetId="28">[20]Radmod04oficios!#REF!</definedName>
    <definedName name="DESPSAL_11" localSheetId="26">[20]Radmod04oficios!#REF!</definedName>
    <definedName name="DESPSAL_11" localSheetId="34">[20]Radmod04oficios!#REF!</definedName>
    <definedName name="DESPSAL_11" localSheetId="27">[20]Radmod04oficios!#REF!</definedName>
    <definedName name="DESPSAL_11">[20]Radmod04oficios!#REF!</definedName>
    <definedName name="DESPSAL_20" localSheetId="31">[20]Radmod04oficios!#REF!</definedName>
    <definedName name="DESPSAL_20" localSheetId="32">[20]Radmod04oficios!#REF!</definedName>
    <definedName name="DESPSAL_20" localSheetId="33">[20]Radmod04oficios!#REF!</definedName>
    <definedName name="DESPSAL_20" localSheetId="25">[20]Radmod04oficios!#REF!</definedName>
    <definedName name="DESPSAL_20" localSheetId="30">[20]Radmod04oficios!#REF!</definedName>
    <definedName name="DESPSAL_20" localSheetId="29">[20]Radmod04oficios!#REF!</definedName>
    <definedName name="DESPSAL_20" localSheetId="24">[20]Radmod04oficios!#REF!</definedName>
    <definedName name="DESPSAL_20" localSheetId="28">[20]Radmod04oficios!#REF!</definedName>
    <definedName name="DESPSAL_20" localSheetId="26">[20]Radmod04oficios!#REF!</definedName>
    <definedName name="DESPSAL_20" localSheetId="34">[20]Radmod04oficios!#REF!</definedName>
    <definedName name="DESPSAL_20" localSheetId="27">[20]Radmod04oficios!#REF!</definedName>
    <definedName name="DESPSAL_20">[20]Radmod04oficios!#REF!</definedName>
    <definedName name="DESPSAL_4" localSheetId="31">[19]Radmod04oficios!#REF!</definedName>
    <definedName name="DESPSAL_4" localSheetId="32">[19]Radmod04oficios!#REF!</definedName>
    <definedName name="DESPSAL_4" localSheetId="33">[19]Radmod04oficios!#REF!</definedName>
    <definedName name="DESPSAL_4" localSheetId="25">[19]Radmod04oficios!#REF!</definedName>
    <definedName name="DESPSAL_4" localSheetId="30">[19]Radmod04oficios!#REF!</definedName>
    <definedName name="DESPSAL_4" localSheetId="29">[19]Radmod04oficios!#REF!</definedName>
    <definedName name="DESPSAL_4" localSheetId="24">[19]Radmod04oficios!#REF!</definedName>
    <definedName name="DESPSAL_4" localSheetId="28">[19]Radmod04oficios!#REF!</definedName>
    <definedName name="DESPSAL_4" localSheetId="26">[19]Radmod04oficios!#REF!</definedName>
    <definedName name="DESPSAL_4" localSheetId="34">[19]Radmod04oficios!#REF!</definedName>
    <definedName name="DESPSAL_4" localSheetId="27">[19]Radmod04oficios!#REF!</definedName>
    <definedName name="DESPSAL_4">[19]Radmod04oficios!#REF!</definedName>
    <definedName name="DIARIO" localSheetId="31">#REF!</definedName>
    <definedName name="DIARIO" localSheetId="32">#REF!</definedName>
    <definedName name="DIARIO" localSheetId="33">#REF!</definedName>
    <definedName name="DIARIO" localSheetId="25">#REF!</definedName>
    <definedName name="DIARIO" localSheetId="30">#REF!</definedName>
    <definedName name="DIARIO" localSheetId="29">#REF!</definedName>
    <definedName name="DIARIO" localSheetId="24">#REF!</definedName>
    <definedName name="DIARIO" localSheetId="28">#REF!</definedName>
    <definedName name="DIARIO" localSheetId="26">#REF!</definedName>
    <definedName name="DIARIO" localSheetId="34">#REF!</definedName>
    <definedName name="DIARIO" localSheetId="35">#REF!</definedName>
    <definedName name="DIARIO" localSheetId="27">#REF!</definedName>
    <definedName name="DIARIO">#REF!</definedName>
    <definedName name="EDU" localSheetId="31">#REF!</definedName>
    <definedName name="EDU" localSheetId="32">#REF!</definedName>
    <definedName name="EDU" localSheetId="33">#REF!</definedName>
    <definedName name="EDU" localSheetId="25">#REF!</definedName>
    <definedName name="EDU" localSheetId="30">#REF!</definedName>
    <definedName name="EDU" localSheetId="29">#REF!</definedName>
    <definedName name="EDU" localSheetId="24">#REF!</definedName>
    <definedName name="EDU" localSheetId="28">#REF!</definedName>
    <definedName name="EDU" localSheetId="26">#REF!</definedName>
    <definedName name="EDU" localSheetId="34">#REF!</definedName>
    <definedName name="EDU" localSheetId="27">#REF!</definedName>
    <definedName name="EDU">#REF!</definedName>
    <definedName name="EDU_1" localSheetId="31">#REF!</definedName>
    <definedName name="EDU_1" localSheetId="32">#REF!</definedName>
    <definedName name="EDU_1" localSheetId="33">#REF!</definedName>
    <definedName name="EDU_1" localSheetId="25">#REF!</definedName>
    <definedName name="EDU_1" localSheetId="30">#REF!</definedName>
    <definedName name="EDU_1" localSheetId="29">#REF!</definedName>
    <definedName name="EDU_1" localSheetId="24">#REF!</definedName>
    <definedName name="EDU_1" localSheetId="28">#REF!</definedName>
    <definedName name="EDU_1" localSheetId="26">#REF!</definedName>
    <definedName name="EDU_1" localSheetId="34">#REF!</definedName>
    <definedName name="EDU_1" localSheetId="27">#REF!</definedName>
    <definedName name="EDU_1">#REF!</definedName>
    <definedName name="EDU_11" localSheetId="31">#REF!</definedName>
    <definedName name="EDU_11" localSheetId="32">#REF!</definedName>
    <definedName name="EDU_11" localSheetId="33">#REF!</definedName>
    <definedName name="EDU_11" localSheetId="25">#REF!</definedName>
    <definedName name="EDU_11" localSheetId="30">#REF!</definedName>
    <definedName name="EDU_11" localSheetId="29">#REF!</definedName>
    <definedName name="EDU_11" localSheetId="24">#REF!</definedName>
    <definedName name="EDU_11" localSheetId="28">#REF!</definedName>
    <definedName name="EDU_11" localSheetId="26">#REF!</definedName>
    <definedName name="EDU_11" localSheetId="34">#REF!</definedName>
    <definedName name="EDU_11" localSheetId="27">#REF!</definedName>
    <definedName name="EDU_11">#REF!</definedName>
    <definedName name="EDU_20" localSheetId="31">#REF!</definedName>
    <definedName name="EDU_20" localSheetId="32">#REF!</definedName>
    <definedName name="EDU_20" localSheetId="33">#REF!</definedName>
    <definedName name="EDU_20" localSheetId="25">#REF!</definedName>
    <definedName name="EDU_20" localSheetId="30">#REF!</definedName>
    <definedName name="EDU_20" localSheetId="29">#REF!</definedName>
    <definedName name="EDU_20" localSheetId="24">#REF!</definedName>
    <definedName name="EDU_20" localSheetId="28">#REF!</definedName>
    <definedName name="EDU_20" localSheetId="26">#REF!</definedName>
    <definedName name="EDU_20" localSheetId="34">#REF!</definedName>
    <definedName name="EDU_20" localSheetId="27">#REF!</definedName>
    <definedName name="EDU_20">#REF!</definedName>
    <definedName name="EDU_4" localSheetId="31">#REF!</definedName>
    <definedName name="EDU_4" localSheetId="32">#REF!</definedName>
    <definedName name="EDU_4" localSheetId="33">#REF!</definedName>
    <definedName name="EDU_4" localSheetId="25">#REF!</definedName>
    <definedName name="EDU_4" localSheetId="30">#REF!</definedName>
    <definedName name="EDU_4" localSheetId="29">#REF!</definedName>
    <definedName name="EDU_4" localSheetId="24">#REF!</definedName>
    <definedName name="EDU_4" localSheetId="28">#REF!</definedName>
    <definedName name="EDU_4" localSheetId="26">#REF!</definedName>
    <definedName name="EDU_4" localSheetId="34">#REF!</definedName>
    <definedName name="EDU_4" localSheetId="27">#REF!</definedName>
    <definedName name="EDU_4">#REF!</definedName>
    <definedName name="ENTIDAD_H" localSheetId="17">[24]LISTA!$A$1:$A$96</definedName>
    <definedName name="ENTIDAD_H" localSheetId="18">[24]LISTA!$A$1:$A$96</definedName>
    <definedName name="ENTIDAD_H" localSheetId="19">[24]LISTA!$A$1:$A$96</definedName>
    <definedName name="ENTIDAD_H" localSheetId="20">[24]LISTA!$A$1:$A$96</definedName>
    <definedName name="ENTIDAD_H" localSheetId="15">[24]LISTA!$A$1:$A$96</definedName>
    <definedName name="ENTIDAD_H" localSheetId="21">[24]LISTA!$A$1:$A$96</definedName>
    <definedName name="ENTIDAD_H" localSheetId="13">[24]LISTA!$A$1:$A$96</definedName>
    <definedName name="ENTIDAD_H" localSheetId="23">[24]LISTA!$A$1:$A$96</definedName>
    <definedName name="ENTIDAD_H" localSheetId="22">[24]LISTA!$A$1:$A$96</definedName>
    <definedName name="ENTIDAD_H" localSheetId="16">[24]LISTA!$A$1:$A$96</definedName>
    <definedName name="ENTIDAD_H" localSheetId="35">[24]LISTA!$A$1:$A$96</definedName>
    <definedName name="ENTIDAD_H">[3]LISTA!$A$1:$A$96</definedName>
    <definedName name="Excel_BuiltIn_Database" localSheetId="31">#REF!</definedName>
    <definedName name="Excel_BuiltIn_Database" localSheetId="32">#REF!</definedName>
    <definedName name="Excel_BuiltIn_Database" localSheetId="33">#REF!</definedName>
    <definedName name="Excel_BuiltIn_Database" localSheetId="25">#REF!</definedName>
    <definedName name="Excel_BuiltIn_Database" localSheetId="30">#REF!</definedName>
    <definedName name="Excel_BuiltIn_Database" localSheetId="29">#REF!</definedName>
    <definedName name="Excel_BuiltIn_Database" localSheetId="24">#REF!</definedName>
    <definedName name="Excel_BuiltIn_Database" localSheetId="28">#REF!</definedName>
    <definedName name="Excel_BuiltIn_Database" localSheetId="26">#REF!</definedName>
    <definedName name="Excel_BuiltIn_Database" localSheetId="34">#REF!</definedName>
    <definedName name="Excel_BuiltIn_Database" localSheetId="27">#REF!</definedName>
    <definedName name="Excel_BuiltIn_Database">#REF!</definedName>
    <definedName name="Excel_BuiltIn_Database_1" localSheetId="31">#REF!</definedName>
    <definedName name="Excel_BuiltIn_Database_1" localSheetId="32">#REF!</definedName>
    <definedName name="Excel_BuiltIn_Database_1" localSheetId="33">#REF!</definedName>
    <definedName name="Excel_BuiltIn_Database_1" localSheetId="25">#REF!</definedName>
    <definedName name="Excel_BuiltIn_Database_1" localSheetId="30">#REF!</definedName>
    <definedName name="Excel_BuiltIn_Database_1" localSheetId="29">#REF!</definedName>
    <definedName name="Excel_BuiltIn_Database_1" localSheetId="24">#REF!</definedName>
    <definedName name="Excel_BuiltIn_Database_1" localSheetId="28">#REF!</definedName>
    <definedName name="Excel_BuiltIn_Database_1" localSheetId="26">#REF!</definedName>
    <definedName name="Excel_BuiltIn_Database_1" localSheetId="34">#REF!</definedName>
    <definedName name="Excel_BuiltIn_Database_1" localSheetId="27">#REF!</definedName>
    <definedName name="Excel_BuiltIn_Database_1">#REF!</definedName>
    <definedName name="Excel_BuiltIn_Database_20" localSheetId="31">#REF!</definedName>
    <definedName name="Excel_BuiltIn_Database_20" localSheetId="32">#REF!</definedName>
    <definedName name="Excel_BuiltIn_Database_20" localSheetId="33">#REF!</definedName>
    <definedName name="Excel_BuiltIn_Database_20" localSheetId="25">#REF!</definedName>
    <definedName name="Excel_BuiltIn_Database_20" localSheetId="30">#REF!</definedName>
    <definedName name="Excel_BuiltIn_Database_20" localSheetId="29">#REF!</definedName>
    <definedName name="Excel_BuiltIn_Database_20" localSheetId="24">#REF!</definedName>
    <definedName name="Excel_BuiltIn_Database_20" localSheetId="28">#REF!</definedName>
    <definedName name="Excel_BuiltIn_Database_20" localSheetId="26">#REF!</definedName>
    <definedName name="Excel_BuiltIn_Database_20" localSheetId="34">#REF!</definedName>
    <definedName name="Excel_BuiltIn_Database_20" localSheetId="27">#REF!</definedName>
    <definedName name="Excel_BuiltIn_Database_20">#REF!</definedName>
    <definedName name="Excel_BuiltIn_Database_4" localSheetId="31">#REF!</definedName>
    <definedName name="Excel_BuiltIn_Database_4" localSheetId="32">#REF!</definedName>
    <definedName name="Excel_BuiltIn_Database_4" localSheetId="33">#REF!</definedName>
    <definedName name="Excel_BuiltIn_Database_4" localSheetId="25">#REF!</definedName>
    <definedName name="Excel_BuiltIn_Database_4" localSheetId="30">#REF!</definedName>
    <definedName name="Excel_BuiltIn_Database_4" localSheetId="29">#REF!</definedName>
    <definedName name="Excel_BuiltIn_Database_4" localSheetId="24">#REF!</definedName>
    <definedName name="Excel_BuiltIn_Database_4" localSheetId="28">#REF!</definedName>
    <definedName name="Excel_BuiltIn_Database_4" localSheetId="26">#REF!</definedName>
    <definedName name="Excel_BuiltIn_Database_4" localSheetId="34">#REF!</definedName>
    <definedName name="Excel_BuiltIn_Database_4" localSheetId="27">#REF!</definedName>
    <definedName name="Excel_BuiltIn_Database_4">#REF!</definedName>
    <definedName name="Excel_BuiltIn_Database_5" localSheetId="31">#REF!</definedName>
    <definedName name="Excel_BuiltIn_Database_5" localSheetId="32">#REF!</definedName>
    <definedName name="Excel_BuiltIn_Database_5" localSheetId="33">#REF!</definedName>
    <definedName name="Excel_BuiltIn_Database_5" localSheetId="25">#REF!</definedName>
    <definedName name="Excel_BuiltIn_Database_5" localSheetId="30">#REF!</definedName>
    <definedName name="Excel_BuiltIn_Database_5" localSheetId="29">#REF!</definedName>
    <definedName name="Excel_BuiltIn_Database_5" localSheetId="24">#REF!</definedName>
    <definedName name="Excel_BuiltIn_Database_5" localSheetId="28">#REF!</definedName>
    <definedName name="Excel_BuiltIn_Database_5" localSheetId="26">#REF!</definedName>
    <definedName name="Excel_BuiltIn_Database_5" localSheetId="34">#REF!</definedName>
    <definedName name="Excel_BuiltIn_Database_5" localSheetId="27">#REF!</definedName>
    <definedName name="Excel_BuiltIn_Database_5">#REF!</definedName>
    <definedName name="Excel_BuiltIn_Print_Titles_3" localSheetId="31">'[25]24'!$A$1:$B$65536,'[25]24'!#REF!</definedName>
    <definedName name="Excel_BuiltIn_Print_Titles_3" localSheetId="32">'[25]24'!$A$1:$B$65536,'[25]24'!#REF!</definedName>
    <definedName name="Excel_BuiltIn_Print_Titles_3" localSheetId="33">'[25]24'!$A$1:$B$65536,'[25]24'!#REF!</definedName>
    <definedName name="Excel_BuiltIn_Print_Titles_3" localSheetId="25">'[25]24'!$A$1:$B$65536,'[25]24'!#REF!</definedName>
    <definedName name="Excel_BuiltIn_Print_Titles_3" localSheetId="30">'[25]24'!$A$1:$B$65536,'[25]24'!#REF!</definedName>
    <definedName name="Excel_BuiltIn_Print_Titles_3" localSheetId="29">'[25]24'!$A$1:$B$65536,'[25]24'!#REF!</definedName>
    <definedName name="Excel_BuiltIn_Print_Titles_3" localSheetId="24">'[25]24'!$A$1:$B$65536,'[25]24'!#REF!</definedName>
    <definedName name="Excel_BuiltIn_Print_Titles_3" localSheetId="28">'[25]24'!$A$1:$B$65536,'[25]24'!#REF!</definedName>
    <definedName name="Excel_BuiltIn_Print_Titles_3" localSheetId="26">'[25]24'!$A$1:$B$65536,'[25]24'!#REF!</definedName>
    <definedName name="Excel_BuiltIn_Print_Titles_3" localSheetId="34">'[25]24'!$A$1:$B$65536,'[25]24'!#REF!</definedName>
    <definedName name="Excel_BuiltIn_Print_Titles_3" localSheetId="27">'[25]24'!$A$1:$B$65536,'[25]24'!#REF!</definedName>
    <definedName name="Excel_BuiltIn_Print_Titles_3">'[25]24'!$A$1:$B$65536,'[25]24'!#REF!</definedName>
    <definedName name="Excel_BuiltIn_Print_Titles_3_1" localSheetId="31">'[26]24'!$A$1:$B$65536,'[26]24'!#REF!</definedName>
    <definedName name="Excel_BuiltIn_Print_Titles_3_1" localSheetId="32">'[26]24'!$A$1:$B$65536,'[26]24'!#REF!</definedName>
    <definedName name="Excel_BuiltIn_Print_Titles_3_1" localSheetId="33">'[26]24'!$A$1:$B$65536,'[26]24'!#REF!</definedName>
    <definedName name="Excel_BuiltIn_Print_Titles_3_1" localSheetId="25">'[26]24'!$A$1:$B$65536,'[26]24'!#REF!</definedName>
    <definedName name="Excel_BuiltIn_Print_Titles_3_1" localSheetId="30">'[26]24'!$A$1:$B$65536,'[26]24'!#REF!</definedName>
    <definedName name="Excel_BuiltIn_Print_Titles_3_1" localSheetId="29">'[26]24'!$A$1:$B$65536,'[26]24'!#REF!</definedName>
    <definedName name="Excel_BuiltIn_Print_Titles_3_1" localSheetId="24">'[26]24'!$A$1:$B$65536,'[26]24'!#REF!</definedName>
    <definedName name="Excel_BuiltIn_Print_Titles_3_1" localSheetId="28">'[26]24'!$A$1:$B$65536,'[26]24'!#REF!</definedName>
    <definedName name="Excel_BuiltIn_Print_Titles_3_1" localSheetId="26">'[26]24'!$A$1:$B$65536,'[26]24'!#REF!</definedName>
    <definedName name="Excel_BuiltIn_Print_Titles_3_1" localSheetId="34">'[26]24'!$A$1:$B$65536,'[26]24'!#REF!</definedName>
    <definedName name="Excel_BuiltIn_Print_Titles_3_1" localSheetId="27">'[26]24'!$A$1:$B$65536,'[26]24'!#REF!</definedName>
    <definedName name="Excel_BuiltIn_Print_Titles_3_1">'[26]24'!$A$1:$B$65536,'[26]24'!#REF!</definedName>
    <definedName name="Excel_BuiltIn_Print_Titles_3_20" localSheetId="31">'[27]24'!$A$1:$B$65536,'[27]24'!#REF!</definedName>
    <definedName name="Excel_BuiltIn_Print_Titles_3_20" localSheetId="32">'[27]24'!$A$1:$B$65536,'[27]24'!#REF!</definedName>
    <definedName name="Excel_BuiltIn_Print_Titles_3_20" localSheetId="33">'[27]24'!$A$1:$B$65536,'[27]24'!#REF!</definedName>
    <definedName name="Excel_BuiltIn_Print_Titles_3_20" localSheetId="25">'[27]24'!$A$1:$B$65536,'[27]24'!#REF!</definedName>
    <definedName name="Excel_BuiltIn_Print_Titles_3_20" localSheetId="30">'[27]24'!$A$1:$B$65536,'[27]24'!#REF!</definedName>
    <definedName name="Excel_BuiltIn_Print_Titles_3_20" localSheetId="29">'[27]24'!$A$1:$B$65536,'[27]24'!#REF!</definedName>
    <definedName name="Excel_BuiltIn_Print_Titles_3_20" localSheetId="24">'[27]24'!$A$1:$B$65536,'[27]24'!#REF!</definedName>
    <definedName name="Excel_BuiltIn_Print_Titles_3_20" localSheetId="28">'[27]24'!$A$1:$B$65536,'[27]24'!#REF!</definedName>
    <definedName name="Excel_BuiltIn_Print_Titles_3_20" localSheetId="26">'[27]24'!$A$1:$B$65536,'[27]24'!#REF!</definedName>
    <definedName name="Excel_BuiltIn_Print_Titles_3_20" localSheetId="34">'[27]24'!$A$1:$B$65536,'[27]24'!#REF!</definedName>
    <definedName name="Excel_BuiltIn_Print_Titles_3_20" localSheetId="27">'[27]24'!$A$1:$B$65536,'[27]24'!#REF!</definedName>
    <definedName name="Excel_BuiltIn_Print_Titles_3_20">'[27]24'!$A$1:$B$65536,'[27]24'!#REF!</definedName>
    <definedName name="Excel_BuiltIn_Print_Titles_3_4" localSheetId="31">'[27]24'!$A$1:$B$65536,'[27]24'!#REF!</definedName>
    <definedName name="Excel_BuiltIn_Print_Titles_3_4" localSheetId="32">'[27]24'!$A$1:$B$65536,'[27]24'!#REF!</definedName>
    <definedName name="Excel_BuiltIn_Print_Titles_3_4" localSheetId="33">'[27]24'!$A$1:$B$65536,'[27]24'!#REF!</definedName>
    <definedName name="Excel_BuiltIn_Print_Titles_3_4" localSheetId="25">'[27]24'!$A$1:$B$65536,'[27]24'!#REF!</definedName>
    <definedName name="Excel_BuiltIn_Print_Titles_3_4" localSheetId="30">'[27]24'!$A$1:$B$65536,'[27]24'!#REF!</definedName>
    <definedName name="Excel_BuiltIn_Print_Titles_3_4" localSheetId="29">'[27]24'!$A$1:$B$65536,'[27]24'!#REF!</definedName>
    <definedName name="Excel_BuiltIn_Print_Titles_3_4" localSheetId="24">'[27]24'!$A$1:$B$65536,'[27]24'!#REF!</definedName>
    <definedName name="Excel_BuiltIn_Print_Titles_3_4" localSheetId="28">'[27]24'!$A$1:$B$65536,'[27]24'!#REF!</definedName>
    <definedName name="Excel_BuiltIn_Print_Titles_3_4" localSheetId="26">'[27]24'!$A$1:$B$65536,'[27]24'!#REF!</definedName>
    <definedName name="Excel_BuiltIn_Print_Titles_3_4" localSheetId="34">'[27]24'!$A$1:$B$65536,'[27]24'!#REF!</definedName>
    <definedName name="Excel_BuiltIn_Print_Titles_3_4" localSheetId="27">'[27]24'!$A$1:$B$65536,'[27]24'!#REF!</definedName>
    <definedName name="Excel_BuiltIn_Print_Titles_3_4">'[27]24'!$A$1:$B$65536,'[27]24'!#REF!</definedName>
    <definedName name="FABIS" localSheetId="31">#REF!</definedName>
    <definedName name="FABIS" localSheetId="32">#REF!</definedName>
    <definedName name="FABIS" localSheetId="33">#REF!</definedName>
    <definedName name="FABIS" localSheetId="25">#REF!</definedName>
    <definedName name="FABIS" localSheetId="30">#REF!</definedName>
    <definedName name="FABIS" localSheetId="29">#REF!</definedName>
    <definedName name="FABIS" localSheetId="24">#REF!</definedName>
    <definedName name="FABIS" localSheetId="28">#REF!</definedName>
    <definedName name="FABIS" localSheetId="26">#REF!</definedName>
    <definedName name="FABIS" localSheetId="34">#REF!</definedName>
    <definedName name="FABIS" localSheetId="27">#REF!</definedName>
    <definedName name="FABIS">#REF!</definedName>
    <definedName name="FEDE" localSheetId="17">#REF!</definedName>
    <definedName name="FEDE" localSheetId="18">#REF!</definedName>
    <definedName name="FEDE" localSheetId="19">#REF!</definedName>
    <definedName name="FEDE" localSheetId="20">#REF!</definedName>
    <definedName name="FEDE" localSheetId="31">#REF!</definedName>
    <definedName name="FEDE" localSheetId="32">#REF!</definedName>
    <definedName name="FEDE" localSheetId="33">#REF!</definedName>
    <definedName name="FEDE" localSheetId="12">#REF!</definedName>
    <definedName name="FEDE" localSheetId="15">#REF!</definedName>
    <definedName name="FEDE" localSheetId="21">#REF!</definedName>
    <definedName name="FEDE" localSheetId="13">#REF!</definedName>
    <definedName name="FEDE" localSheetId="25">#REF!</definedName>
    <definedName name="FEDE" localSheetId="30">#REF!</definedName>
    <definedName name="FEDE" localSheetId="29">#REF!</definedName>
    <definedName name="FEDE" localSheetId="24">#REF!</definedName>
    <definedName name="FEDE" localSheetId="28">#REF!</definedName>
    <definedName name="FEDE" localSheetId="23">#REF!</definedName>
    <definedName name="FEDE" localSheetId="26">#REF!</definedName>
    <definedName name="FEDE" localSheetId="22">#REF!</definedName>
    <definedName name="FEDE" localSheetId="34">#REF!</definedName>
    <definedName name="FEDE" localSheetId="16">#REF!</definedName>
    <definedName name="FEDE" localSheetId="35">#REF!</definedName>
    <definedName name="FEDE" localSheetId="27">#REF!</definedName>
    <definedName name="FEDE">#REF!</definedName>
    <definedName name="FOVISSSTE" localSheetId="31">#REF!</definedName>
    <definedName name="FOVISSSTE" localSheetId="32">#REF!</definedName>
    <definedName name="FOVISSSTE" localSheetId="33">#REF!</definedName>
    <definedName name="FOVISSSTE" localSheetId="25">#REF!</definedName>
    <definedName name="FOVISSSTE" localSheetId="30">#REF!</definedName>
    <definedName name="FOVISSSTE" localSheetId="29">#REF!</definedName>
    <definedName name="FOVISSSTE" localSheetId="24">#REF!</definedName>
    <definedName name="FOVISSSTE" localSheetId="28">#REF!</definedName>
    <definedName name="FOVISSSTE" localSheetId="26">#REF!</definedName>
    <definedName name="FOVISSSTE" localSheetId="34">#REF!</definedName>
    <definedName name="FOVISSSTE" localSheetId="27">#REF!</definedName>
    <definedName name="FOVISSSTE">#REF!</definedName>
    <definedName name="FOVISSSTE_1" localSheetId="31">#REF!</definedName>
    <definedName name="FOVISSSTE_1" localSheetId="32">#REF!</definedName>
    <definedName name="FOVISSSTE_1" localSheetId="33">#REF!</definedName>
    <definedName name="FOVISSSTE_1" localSheetId="25">#REF!</definedName>
    <definedName name="FOVISSSTE_1" localSheetId="30">#REF!</definedName>
    <definedName name="FOVISSSTE_1" localSheetId="29">#REF!</definedName>
    <definedName name="FOVISSSTE_1" localSheetId="24">#REF!</definedName>
    <definedName name="FOVISSSTE_1" localSheetId="28">#REF!</definedName>
    <definedName name="FOVISSSTE_1" localSheetId="26">#REF!</definedName>
    <definedName name="FOVISSSTE_1" localSheetId="34">#REF!</definedName>
    <definedName name="FOVISSSTE_1" localSheetId="27">#REF!</definedName>
    <definedName name="FOVISSSTE_1">#REF!</definedName>
    <definedName name="FOVISSSTE_20" localSheetId="31">#REF!</definedName>
    <definedName name="FOVISSSTE_20" localSheetId="32">#REF!</definedName>
    <definedName name="FOVISSSTE_20" localSheetId="33">#REF!</definedName>
    <definedName name="FOVISSSTE_20" localSheetId="25">#REF!</definedName>
    <definedName name="FOVISSSTE_20" localSheetId="30">#REF!</definedName>
    <definedName name="FOVISSSTE_20" localSheetId="29">#REF!</definedName>
    <definedName name="FOVISSSTE_20" localSheetId="24">#REF!</definedName>
    <definedName name="FOVISSSTE_20" localSheetId="28">#REF!</definedName>
    <definedName name="FOVISSSTE_20" localSheetId="26">#REF!</definedName>
    <definedName name="FOVISSSTE_20" localSheetId="34">#REF!</definedName>
    <definedName name="FOVISSSTE_20" localSheetId="27">#REF!</definedName>
    <definedName name="FOVISSSTE_20">#REF!</definedName>
    <definedName name="FOVISSSTE_4" localSheetId="31">#REF!</definedName>
    <definedName name="FOVISSSTE_4" localSheetId="32">#REF!</definedName>
    <definedName name="FOVISSSTE_4" localSheetId="33">#REF!</definedName>
    <definedName name="FOVISSSTE_4" localSheetId="25">#REF!</definedName>
    <definedName name="FOVISSSTE_4" localSheetId="30">#REF!</definedName>
    <definedName name="FOVISSSTE_4" localSheetId="29">#REF!</definedName>
    <definedName name="FOVISSSTE_4" localSheetId="24">#REF!</definedName>
    <definedName name="FOVISSSTE_4" localSheetId="28">#REF!</definedName>
    <definedName name="FOVISSSTE_4" localSheetId="26">#REF!</definedName>
    <definedName name="FOVISSSTE_4" localSheetId="34">#REF!</definedName>
    <definedName name="FOVISSSTE_4" localSheetId="27">#REF!</definedName>
    <definedName name="FOVISSSTE_4">#REF!</definedName>
    <definedName name="Funciones_Activos_Fijos" localSheetId="7">'BALANZA DE COMPROBACION'!Funciones_Activos_Fijos</definedName>
    <definedName name="Funciones_Activos_Fijos" localSheetId="31">'[28]REPORTE DETALLADO 2014'!Funciones_Activos_Fijos</definedName>
    <definedName name="Funciones_Activos_Fijos" localSheetId="32">'[28]REPORTE DETALLADO 2014'!Funciones_Activos_Fijos</definedName>
    <definedName name="Funciones_Activos_Fijos" localSheetId="33">'[28]REPORTE DETALLADO 2014'!Funciones_Activos_Fijos</definedName>
    <definedName name="Funciones_Activos_Fijos" localSheetId="12">'CTAS. BAN'!Funciones_Activos_Fijos</definedName>
    <definedName name="Funciones_Activos_Fijos" localSheetId="10">'DET. SUB.'!Funciones_Activos_Fijos</definedName>
    <definedName name="Funciones_Activos_Fijos" localSheetId="25">'[28]REPORTE DETALLADO 2014'!Funciones_Activos_Fijos</definedName>
    <definedName name="Funciones_Activos_Fijos" localSheetId="30">'[28]REPORTE DETALLADO 2014'!Funciones_Activos_Fijos</definedName>
    <definedName name="Funciones_Activos_Fijos" localSheetId="29">'[28]REPORTE DETALLADO 2014'!Funciones_Activos_Fijos</definedName>
    <definedName name="Funciones_Activos_Fijos" localSheetId="24">'[28]REPORTE DETALLADO 2014'!Funciones_Activos_Fijos</definedName>
    <definedName name="Funciones_Activos_Fijos" localSheetId="28">'[28]REPORTE DETALLADO 2014'!Funciones_Activos_Fijos</definedName>
    <definedName name="Funciones_Activos_Fijos" localSheetId="8">'GOB. EDO'!Funciones_Activos_Fijos</definedName>
    <definedName name="Funciones_Activos_Fijos" localSheetId="26">'[28]REPORTE DETALLADO 2014'!Funciones_Activos_Fijos</definedName>
    <definedName name="Funciones_Activos_Fijos" localSheetId="34">'[28]REPORTE DETALLADO 2014'!Funciones_Activos_Fijos</definedName>
    <definedName name="Funciones_Activos_Fijos" localSheetId="35">'[28]REPORTE DETALLADO 2014'!Funciones_Activos_Fijos</definedName>
    <definedName name="Funciones_Activos_Fijos" localSheetId="27">'[28]REPORTE DETALLADO 2014'!Funciones_Activos_Fijos</definedName>
    <definedName name="Funciones_Activos_Fijos" localSheetId="9">'R. SUB'!Funciones_Activos_Fijos</definedName>
    <definedName name="Funciones_Activos_Fijos">'BALANZA DE COMPROBACION'!Funciones_Activos_Fijos</definedName>
    <definedName name="Funciones_Catalogo" localSheetId="7">'BALANZA DE COMPROBACION'!Funciones_Catalogo</definedName>
    <definedName name="Funciones_Catalogo" localSheetId="31">'[28]REPORTE DETALLADO 2014'!Funciones_Catalogo</definedName>
    <definedName name="Funciones_Catalogo" localSheetId="32">'[28]REPORTE DETALLADO 2014'!Funciones_Catalogo</definedName>
    <definedName name="Funciones_Catalogo" localSheetId="33">'[28]REPORTE DETALLADO 2014'!Funciones_Catalogo</definedName>
    <definedName name="Funciones_Catalogo" localSheetId="12">'CTAS. BAN'!Funciones_Catalogo</definedName>
    <definedName name="Funciones_Catalogo" localSheetId="10">'DET. SUB.'!Funciones_Catalogo</definedName>
    <definedName name="Funciones_Catalogo" localSheetId="25">'[28]REPORTE DETALLADO 2014'!Funciones_Catalogo</definedName>
    <definedName name="Funciones_Catalogo" localSheetId="30">'[28]REPORTE DETALLADO 2014'!Funciones_Catalogo</definedName>
    <definedName name="Funciones_Catalogo" localSheetId="29">'[28]REPORTE DETALLADO 2014'!Funciones_Catalogo</definedName>
    <definedName name="Funciones_Catalogo" localSheetId="24">'[28]REPORTE DETALLADO 2014'!Funciones_Catalogo</definedName>
    <definedName name="Funciones_Catalogo" localSheetId="28">'[28]REPORTE DETALLADO 2014'!Funciones_Catalogo</definedName>
    <definedName name="Funciones_Catalogo" localSheetId="8">'GOB. EDO'!Funciones_Catalogo</definedName>
    <definedName name="Funciones_Catalogo" localSheetId="26">'[28]REPORTE DETALLADO 2014'!Funciones_Catalogo</definedName>
    <definedName name="Funciones_Catalogo" localSheetId="34">'[28]REPORTE DETALLADO 2014'!Funciones_Catalogo</definedName>
    <definedName name="Funciones_Catalogo" localSheetId="35">'[28]REPORTE DETALLADO 2014'!Funciones_Catalogo</definedName>
    <definedName name="Funciones_Catalogo" localSheetId="27">'[28]REPORTE DETALLADO 2014'!Funciones_Catalogo</definedName>
    <definedName name="Funciones_Catalogo" localSheetId="9">'R. SUB'!Funciones_Catalogo</definedName>
    <definedName name="Funciones_Catalogo">'BALANZA DE COMPROBACION'!Funciones_Catalogo</definedName>
    <definedName name="Funciones_Componente" localSheetId="7">'BALANZA DE COMPROBACION'!Funciones_Componente</definedName>
    <definedName name="Funciones_Componente" localSheetId="31">'[28]REPORTE DETALLADO 2014'!Funciones_Componente</definedName>
    <definedName name="Funciones_Componente" localSheetId="32">'[28]REPORTE DETALLADO 2014'!Funciones_Componente</definedName>
    <definedName name="Funciones_Componente" localSheetId="33">'[28]REPORTE DETALLADO 2014'!Funciones_Componente</definedName>
    <definedName name="Funciones_Componente" localSheetId="12">'CTAS. BAN'!Funciones_Componente</definedName>
    <definedName name="Funciones_Componente" localSheetId="10">'DET. SUB.'!Funciones_Componente</definedName>
    <definedName name="Funciones_Componente" localSheetId="25">'[28]REPORTE DETALLADO 2014'!Funciones_Componente</definedName>
    <definedName name="Funciones_Componente" localSheetId="30">'[28]REPORTE DETALLADO 2014'!Funciones_Componente</definedName>
    <definedName name="Funciones_Componente" localSheetId="29">'[28]REPORTE DETALLADO 2014'!Funciones_Componente</definedName>
    <definedName name="Funciones_Componente" localSheetId="24">'[28]REPORTE DETALLADO 2014'!Funciones_Componente</definedName>
    <definedName name="Funciones_Componente" localSheetId="28">'[28]REPORTE DETALLADO 2014'!Funciones_Componente</definedName>
    <definedName name="Funciones_Componente" localSheetId="8">'GOB. EDO'!Funciones_Componente</definedName>
    <definedName name="Funciones_Componente" localSheetId="26">'[28]REPORTE DETALLADO 2014'!Funciones_Componente</definedName>
    <definedName name="Funciones_Componente" localSheetId="34">'[28]REPORTE DETALLADO 2014'!Funciones_Componente</definedName>
    <definedName name="Funciones_Componente" localSheetId="35">'[28]REPORTE DETALLADO 2014'!Funciones_Componente</definedName>
    <definedName name="Funciones_Componente" localSheetId="27">'[28]REPORTE DETALLADO 2014'!Funciones_Componente</definedName>
    <definedName name="Funciones_Componente" localSheetId="9">'R. SUB'!Funciones_Componente</definedName>
    <definedName name="Funciones_Componente">'BALANZA DE COMPROBACION'!Funciones_Componente</definedName>
    <definedName name="Funciones_Devolucion" localSheetId="7">'BALANZA DE COMPROBACION'!Funciones_Devolucion</definedName>
    <definedName name="Funciones_Devolucion" localSheetId="31">'[28]REPORTE DETALLADO 2014'!Funciones_Devolucion</definedName>
    <definedName name="Funciones_Devolucion" localSheetId="32">'[28]REPORTE DETALLADO 2014'!Funciones_Devolucion</definedName>
    <definedName name="Funciones_Devolucion" localSheetId="33">'[28]REPORTE DETALLADO 2014'!Funciones_Devolucion</definedName>
    <definedName name="Funciones_Devolucion" localSheetId="12">'CTAS. BAN'!Funciones_Devolucion</definedName>
    <definedName name="Funciones_Devolucion" localSheetId="10">'DET. SUB.'!Funciones_Devolucion</definedName>
    <definedName name="Funciones_Devolucion" localSheetId="25">'[28]REPORTE DETALLADO 2014'!Funciones_Devolucion</definedName>
    <definedName name="Funciones_Devolucion" localSheetId="30">'[28]REPORTE DETALLADO 2014'!Funciones_Devolucion</definedName>
    <definedName name="Funciones_Devolucion" localSheetId="29">'[28]REPORTE DETALLADO 2014'!Funciones_Devolucion</definedName>
    <definedName name="Funciones_Devolucion" localSheetId="24">'[28]REPORTE DETALLADO 2014'!Funciones_Devolucion</definedName>
    <definedName name="Funciones_Devolucion" localSheetId="28">'[28]REPORTE DETALLADO 2014'!Funciones_Devolucion</definedName>
    <definedName name="Funciones_Devolucion" localSheetId="8">'GOB. EDO'!Funciones_Devolucion</definedName>
    <definedName name="Funciones_Devolucion" localSheetId="26">'[28]REPORTE DETALLADO 2014'!Funciones_Devolucion</definedName>
    <definedName name="Funciones_Devolucion" localSheetId="34">'[28]REPORTE DETALLADO 2014'!Funciones_Devolucion</definedName>
    <definedName name="Funciones_Devolucion" localSheetId="35">'[28]REPORTE DETALLADO 2014'!Funciones_Devolucion</definedName>
    <definedName name="Funciones_Devolucion" localSheetId="27">'[28]REPORTE DETALLADO 2014'!Funciones_Devolucion</definedName>
    <definedName name="Funciones_Devolucion" localSheetId="9">'R. SUB'!Funciones_Devolucion</definedName>
    <definedName name="Funciones_Devolucion">'BALANZA DE COMPROBACION'!Funciones_Devolucion</definedName>
    <definedName name="Funciones_Empresa" localSheetId="7">'BALANZA DE COMPROBACION'!Funciones_Empresa</definedName>
    <definedName name="Funciones_Empresa" localSheetId="31">'[28]REPORTE DETALLADO 2014'!Funciones_Empresa</definedName>
    <definedName name="Funciones_Empresa" localSheetId="32">'[28]REPORTE DETALLADO 2014'!Funciones_Empresa</definedName>
    <definedName name="Funciones_Empresa" localSheetId="33">'[28]REPORTE DETALLADO 2014'!Funciones_Empresa</definedName>
    <definedName name="Funciones_Empresa" localSheetId="12">'CTAS. BAN'!Funciones_Empresa</definedName>
    <definedName name="Funciones_Empresa" localSheetId="10">'DET. SUB.'!Funciones_Empresa</definedName>
    <definedName name="Funciones_Empresa" localSheetId="25">'[28]REPORTE DETALLADO 2014'!Funciones_Empresa</definedName>
    <definedName name="Funciones_Empresa" localSheetId="30">'[28]REPORTE DETALLADO 2014'!Funciones_Empresa</definedName>
    <definedName name="Funciones_Empresa" localSheetId="29">'[28]REPORTE DETALLADO 2014'!Funciones_Empresa</definedName>
    <definedName name="Funciones_Empresa" localSheetId="24">'[28]REPORTE DETALLADO 2014'!Funciones_Empresa</definedName>
    <definedName name="Funciones_Empresa" localSheetId="28">'[28]REPORTE DETALLADO 2014'!Funciones_Empresa</definedName>
    <definedName name="Funciones_Empresa" localSheetId="8">'GOB. EDO'!Funciones_Empresa</definedName>
    <definedName name="Funciones_Empresa" localSheetId="26">'[28]REPORTE DETALLADO 2014'!Funciones_Empresa</definedName>
    <definedName name="Funciones_Empresa" localSheetId="34">'[28]REPORTE DETALLADO 2014'!Funciones_Empresa</definedName>
    <definedName name="Funciones_Empresa" localSheetId="35">'[28]REPORTE DETALLADO 2014'!Funciones_Empresa</definedName>
    <definedName name="Funciones_Empresa" localSheetId="27">'[28]REPORTE DETALLADO 2014'!Funciones_Empresa</definedName>
    <definedName name="Funciones_Empresa" localSheetId="9">'R. SUB'!Funciones_Empresa</definedName>
    <definedName name="Funciones_Empresa">'BALANZA DE COMPROBACION'!Funciones_Empresa</definedName>
    <definedName name="Funciones_Fechas_Periodos" localSheetId="7">'BALANZA DE COMPROBACION'!Funciones_Fechas_Periodos</definedName>
    <definedName name="Funciones_Fechas_Periodos" localSheetId="31">'[28]REPORTE DETALLADO 2014'!Funciones_Fechas_Periodos</definedName>
    <definedName name="Funciones_Fechas_Periodos" localSheetId="32">'[28]REPORTE DETALLADO 2014'!Funciones_Fechas_Periodos</definedName>
    <definedName name="Funciones_Fechas_Periodos" localSheetId="33">'[28]REPORTE DETALLADO 2014'!Funciones_Fechas_Periodos</definedName>
    <definedName name="Funciones_Fechas_Periodos" localSheetId="12">'CTAS. BAN'!Funciones_Fechas_Periodos</definedName>
    <definedName name="Funciones_Fechas_Periodos" localSheetId="10">'DET. SUB.'!Funciones_Fechas_Periodos</definedName>
    <definedName name="Funciones_Fechas_Periodos" localSheetId="25">'[28]REPORTE DETALLADO 2014'!Funciones_Fechas_Periodos</definedName>
    <definedName name="Funciones_Fechas_Periodos" localSheetId="30">'[28]REPORTE DETALLADO 2014'!Funciones_Fechas_Periodos</definedName>
    <definedName name="Funciones_Fechas_Periodos" localSheetId="29">'[28]REPORTE DETALLADO 2014'!Funciones_Fechas_Periodos</definedName>
    <definedName name="Funciones_Fechas_Periodos" localSheetId="24">'[28]REPORTE DETALLADO 2014'!Funciones_Fechas_Periodos</definedName>
    <definedName name="Funciones_Fechas_Periodos" localSheetId="28">'[28]REPORTE DETALLADO 2014'!Funciones_Fechas_Periodos</definedName>
    <definedName name="Funciones_Fechas_Periodos" localSheetId="8">'GOB. EDO'!Funciones_Fechas_Periodos</definedName>
    <definedName name="Funciones_Fechas_Periodos" localSheetId="26">'[28]REPORTE DETALLADO 2014'!Funciones_Fechas_Periodos</definedName>
    <definedName name="Funciones_Fechas_Periodos" localSheetId="34">'[28]REPORTE DETALLADO 2014'!Funciones_Fechas_Periodos</definedName>
    <definedName name="Funciones_Fechas_Periodos" localSheetId="35">'[28]REPORTE DETALLADO 2014'!Funciones_Fechas_Periodos</definedName>
    <definedName name="Funciones_Fechas_Periodos" localSheetId="27">'[28]REPORTE DETALLADO 2014'!Funciones_Fechas_Periodos</definedName>
    <definedName name="Funciones_Fechas_Periodos" localSheetId="9">'R. SUB'!Funciones_Fechas_Periodos</definedName>
    <definedName name="Funciones_Fechas_Periodos">'BALANZA DE COMPROBACION'!Funciones_Fechas_Periodos</definedName>
    <definedName name="Funciones_Movimientos" localSheetId="7">'BALANZA DE COMPROBACION'!Funciones_Movimientos</definedName>
    <definedName name="Funciones_Movimientos" localSheetId="31">'[28]REPORTE DETALLADO 2014'!Funciones_Movimientos</definedName>
    <definedName name="Funciones_Movimientos" localSheetId="32">'[28]REPORTE DETALLADO 2014'!Funciones_Movimientos</definedName>
    <definedName name="Funciones_Movimientos" localSheetId="33">'[28]REPORTE DETALLADO 2014'!Funciones_Movimientos</definedName>
    <definedName name="Funciones_Movimientos" localSheetId="12">'CTAS. BAN'!Funciones_Movimientos</definedName>
    <definedName name="Funciones_Movimientos" localSheetId="10">'DET. SUB.'!Funciones_Movimientos</definedName>
    <definedName name="Funciones_Movimientos" localSheetId="25">'[28]REPORTE DETALLADO 2014'!Funciones_Movimientos</definedName>
    <definedName name="Funciones_Movimientos" localSheetId="30">'[28]REPORTE DETALLADO 2014'!Funciones_Movimientos</definedName>
    <definedName name="Funciones_Movimientos" localSheetId="29">'[28]REPORTE DETALLADO 2014'!Funciones_Movimientos</definedName>
    <definedName name="Funciones_Movimientos" localSheetId="24">'[28]REPORTE DETALLADO 2014'!Funciones_Movimientos</definedName>
    <definedName name="Funciones_Movimientos" localSheetId="28">'[28]REPORTE DETALLADO 2014'!Funciones_Movimientos</definedName>
    <definedName name="Funciones_Movimientos" localSheetId="8">'GOB. EDO'!Funciones_Movimientos</definedName>
    <definedName name="Funciones_Movimientos" localSheetId="26">'[28]REPORTE DETALLADO 2014'!Funciones_Movimientos</definedName>
    <definedName name="Funciones_Movimientos" localSheetId="34">'[28]REPORTE DETALLADO 2014'!Funciones_Movimientos</definedName>
    <definedName name="Funciones_Movimientos" localSheetId="35">'[28]REPORTE DETALLADO 2014'!Funciones_Movimientos</definedName>
    <definedName name="Funciones_Movimientos" localSheetId="27">'[28]REPORTE DETALLADO 2014'!Funciones_Movimientos</definedName>
    <definedName name="Funciones_Movimientos" localSheetId="9">'R. SUB'!Funciones_Movimientos</definedName>
    <definedName name="Funciones_Movimientos">'BALANZA DE COMPROBACION'!Funciones_Movimientos</definedName>
    <definedName name="Funciones_Polizas" localSheetId="7">'BALANZA DE COMPROBACION'!Funciones_Polizas</definedName>
    <definedName name="Funciones_Polizas" localSheetId="31">'[28]REPORTE DETALLADO 2014'!Funciones_Polizas</definedName>
    <definedName name="Funciones_Polizas" localSheetId="32">'[28]REPORTE DETALLADO 2014'!Funciones_Polizas</definedName>
    <definedName name="Funciones_Polizas" localSheetId="33">'[28]REPORTE DETALLADO 2014'!Funciones_Polizas</definedName>
    <definedName name="Funciones_Polizas" localSheetId="12">'CTAS. BAN'!Funciones_Polizas</definedName>
    <definedName name="Funciones_Polizas" localSheetId="10">'DET. SUB.'!Funciones_Polizas</definedName>
    <definedName name="Funciones_Polizas" localSheetId="25">'[28]REPORTE DETALLADO 2014'!Funciones_Polizas</definedName>
    <definedName name="Funciones_Polizas" localSheetId="30">'[28]REPORTE DETALLADO 2014'!Funciones_Polizas</definedName>
    <definedName name="Funciones_Polizas" localSheetId="29">'[28]REPORTE DETALLADO 2014'!Funciones_Polizas</definedName>
    <definedName name="Funciones_Polizas" localSheetId="24">'[28]REPORTE DETALLADO 2014'!Funciones_Polizas</definedName>
    <definedName name="Funciones_Polizas" localSheetId="28">'[28]REPORTE DETALLADO 2014'!Funciones_Polizas</definedName>
    <definedName name="Funciones_Polizas" localSheetId="8">'GOB. EDO'!Funciones_Polizas</definedName>
    <definedName name="Funciones_Polizas" localSheetId="26">'[28]REPORTE DETALLADO 2014'!Funciones_Polizas</definedName>
    <definedName name="Funciones_Polizas" localSheetId="34">'[28]REPORTE DETALLADO 2014'!Funciones_Polizas</definedName>
    <definedName name="Funciones_Polizas" localSheetId="35">'[28]REPORTE DETALLADO 2014'!Funciones_Polizas</definedName>
    <definedName name="Funciones_Polizas" localSheetId="27">'[28]REPORTE DETALLADO 2014'!Funciones_Polizas</definedName>
    <definedName name="Funciones_Polizas" localSheetId="9">'R. SUB'!Funciones_Polizas</definedName>
    <definedName name="Funciones_Polizas">'BALANZA DE COMPROBACION'!Funciones_Polizas</definedName>
    <definedName name="Funciones_Saldos" localSheetId="7">'BALANZA DE COMPROBACION'!Funciones_Saldos</definedName>
    <definedName name="Funciones_Saldos" localSheetId="31">'[28]REPORTE DETALLADO 2014'!Funciones_Saldos</definedName>
    <definedName name="Funciones_Saldos" localSheetId="32">'[28]REPORTE DETALLADO 2014'!Funciones_Saldos</definedName>
    <definedName name="Funciones_Saldos" localSheetId="33">'[28]REPORTE DETALLADO 2014'!Funciones_Saldos</definedName>
    <definedName name="Funciones_Saldos" localSheetId="12">'CTAS. BAN'!Funciones_Saldos</definedName>
    <definedName name="Funciones_Saldos" localSheetId="10">'DET. SUB.'!Funciones_Saldos</definedName>
    <definedName name="Funciones_Saldos" localSheetId="25">'[28]REPORTE DETALLADO 2014'!Funciones_Saldos</definedName>
    <definedName name="Funciones_Saldos" localSheetId="30">'[28]REPORTE DETALLADO 2014'!Funciones_Saldos</definedName>
    <definedName name="Funciones_Saldos" localSheetId="29">'[28]REPORTE DETALLADO 2014'!Funciones_Saldos</definedName>
    <definedName name="Funciones_Saldos" localSheetId="24">'[28]REPORTE DETALLADO 2014'!Funciones_Saldos</definedName>
    <definedName name="Funciones_Saldos" localSheetId="28">'[28]REPORTE DETALLADO 2014'!Funciones_Saldos</definedName>
    <definedName name="Funciones_Saldos" localSheetId="8">'GOB. EDO'!Funciones_Saldos</definedName>
    <definedName name="Funciones_Saldos" localSheetId="26">'[28]REPORTE DETALLADO 2014'!Funciones_Saldos</definedName>
    <definedName name="Funciones_Saldos" localSheetId="34">'[28]REPORTE DETALLADO 2014'!Funciones_Saldos</definedName>
    <definedName name="Funciones_Saldos" localSheetId="35">'[28]REPORTE DETALLADO 2014'!Funciones_Saldos</definedName>
    <definedName name="Funciones_Saldos" localSheetId="27">'[28]REPORTE DETALLADO 2014'!Funciones_Saldos</definedName>
    <definedName name="Funciones_Saldos" localSheetId="9">'R. SUB'!Funciones_Saldos</definedName>
    <definedName name="Funciones_Saldos">'BALANZA DE COMPROBACION'!Funciones_Saldos</definedName>
    <definedName name="Funciones_Tablas" localSheetId="7">'BALANZA DE COMPROBACION'!Funciones_Tablas</definedName>
    <definedName name="Funciones_Tablas" localSheetId="31">'[28]REPORTE DETALLADO 2014'!Funciones_Tablas</definedName>
    <definedName name="Funciones_Tablas" localSheetId="32">'[28]REPORTE DETALLADO 2014'!Funciones_Tablas</definedName>
    <definedName name="Funciones_Tablas" localSheetId="33">'[28]REPORTE DETALLADO 2014'!Funciones_Tablas</definedName>
    <definedName name="Funciones_Tablas" localSheetId="12">'CTAS. BAN'!Funciones_Tablas</definedName>
    <definedName name="Funciones_Tablas" localSheetId="10">'DET. SUB.'!Funciones_Tablas</definedName>
    <definedName name="Funciones_Tablas" localSheetId="25">'[28]REPORTE DETALLADO 2014'!Funciones_Tablas</definedName>
    <definedName name="Funciones_Tablas" localSheetId="30">'[28]REPORTE DETALLADO 2014'!Funciones_Tablas</definedName>
    <definedName name="Funciones_Tablas" localSheetId="29">'[28]REPORTE DETALLADO 2014'!Funciones_Tablas</definedName>
    <definedName name="Funciones_Tablas" localSheetId="24">'[28]REPORTE DETALLADO 2014'!Funciones_Tablas</definedName>
    <definedName name="Funciones_Tablas" localSheetId="28">'[28]REPORTE DETALLADO 2014'!Funciones_Tablas</definedName>
    <definedName name="Funciones_Tablas" localSheetId="8">'GOB. EDO'!Funciones_Tablas</definedName>
    <definedName name="Funciones_Tablas" localSheetId="26">'[28]REPORTE DETALLADO 2014'!Funciones_Tablas</definedName>
    <definedName name="Funciones_Tablas" localSheetId="34">'[28]REPORTE DETALLADO 2014'!Funciones_Tablas</definedName>
    <definedName name="Funciones_Tablas" localSheetId="35">'[28]REPORTE DETALLADO 2014'!Funciones_Tablas</definedName>
    <definedName name="Funciones_Tablas" localSheetId="27">'[28]REPORTE DETALLADO 2014'!Funciones_Tablas</definedName>
    <definedName name="Funciones_Tablas" localSheetId="9">'R. SUB'!Funciones_Tablas</definedName>
    <definedName name="Funciones_Tablas">'BALANZA DE COMPROBACION'!Funciones_Tablas</definedName>
    <definedName name="G" localSheetId="17">#REF!</definedName>
    <definedName name="G" localSheetId="18">#REF!</definedName>
    <definedName name="G" localSheetId="19">#REF!</definedName>
    <definedName name="G" localSheetId="20">#REF!</definedName>
    <definedName name="G" localSheetId="31">#REF!</definedName>
    <definedName name="G" localSheetId="32">#REF!</definedName>
    <definedName name="G" localSheetId="33">#REF!</definedName>
    <definedName name="G" localSheetId="12">#REF!</definedName>
    <definedName name="G" localSheetId="15">#REF!</definedName>
    <definedName name="G" localSheetId="21">#REF!</definedName>
    <definedName name="G" localSheetId="13">#REF!</definedName>
    <definedName name="G" localSheetId="25">#REF!</definedName>
    <definedName name="G" localSheetId="30">#REF!</definedName>
    <definedName name="G" localSheetId="29">#REF!</definedName>
    <definedName name="G" localSheetId="24">#REF!</definedName>
    <definedName name="G" localSheetId="28">#REF!</definedName>
    <definedName name="G" localSheetId="23">#REF!</definedName>
    <definedName name="G" localSheetId="26">#REF!</definedName>
    <definedName name="G" localSheetId="22">#REF!</definedName>
    <definedName name="G" localSheetId="34">#REF!</definedName>
    <definedName name="G" localSheetId="16">#REF!</definedName>
    <definedName name="G" localSheetId="35">#REF!</definedName>
    <definedName name="G" localSheetId="27">#REF!</definedName>
    <definedName name="G">#REF!</definedName>
    <definedName name="IMPRES.1" localSheetId="31">#REF!</definedName>
    <definedName name="IMPRES.1" localSheetId="32">#REF!</definedName>
    <definedName name="IMPRES.1" localSheetId="33">#REF!</definedName>
    <definedName name="IMPRES.1" localSheetId="25">#REF!</definedName>
    <definedName name="IMPRES.1" localSheetId="30">#REF!</definedName>
    <definedName name="IMPRES.1" localSheetId="29">#REF!</definedName>
    <definedName name="IMPRES.1" localSheetId="24">#REF!</definedName>
    <definedName name="IMPRES.1" localSheetId="28">#REF!</definedName>
    <definedName name="IMPRES.1" localSheetId="26">#REF!</definedName>
    <definedName name="IMPRES.1" localSheetId="34">#REF!</definedName>
    <definedName name="IMPRES.1" localSheetId="27">#REF!</definedName>
    <definedName name="IMPRES.1">#REF!</definedName>
    <definedName name="IMPRES.1_1" localSheetId="31">#REF!</definedName>
    <definedName name="IMPRES.1_1" localSheetId="32">#REF!</definedName>
    <definedName name="IMPRES.1_1" localSheetId="33">#REF!</definedName>
    <definedName name="IMPRES.1_1" localSheetId="25">#REF!</definedName>
    <definedName name="IMPRES.1_1" localSheetId="30">#REF!</definedName>
    <definedName name="IMPRES.1_1" localSheetId="29">#REF!</definedName>
    <definedName name="IMPRES.1_1" localSheetId="24">#REF!</definedName>
    <definedName name="IMPRES.1_1" localSheetId="28">#REF!</definedName>
    <definedName name="IMPRES.1_1" localSheetId="26">#REF!</definedName>
    <definedName name="IMPRES.1_1" localSheetId="34">#REF!</definedName>
    <definedName name="IMPRES.1_1" localSheetId="27">#REF!</definedName>
    <definedName name="IMPRES.1_1">#REF!</definedName>
    <definedName name="IMPRES.1_20" localSheetId="31">#REF!</definedName>
    <definedName name="IMPRES.1_20" localSheetId="32">#REF!</definedName>
    <definedName name="IMPRES.1_20" localSheetId="33">#REF!</definedName>
    <definedName name="IMPRES.1_20" localSheetId="25">#REF!</definedName>
    <definedName name="IMPRES.1_20" localSheetId="30">#REF!</definedName>
    <definedName name="IMPRES.1_20" localSheetId="29">#REF!</definedName>
    <definedName name="IMPRES.1_20" localSheetId="24">#REF!</definedName>
    <definedName name="IMPRES.1_20" localSheetId="28">#REF!</definedName>
    <definedName name="IMPRES.1_20" localSheetId="26">#REF!</definedName>
    <definedName name="IMPRES.1_20" localSheetId="34">#REF!</definedName>
    <definedName name="IMPRES.1_20" localSheetId="27">#REF!</definedName>
    <definedName name="IMPRES.1_20">#REF!</definedName>
    <definedName name="IMPRES.1_4" localSheetId="31">#REF!</definedName>
    <definedName name="IMPRES.1_4" localSheetId="32">#REF!</definedName>
    <definedName name="IMPRES.1_4" localSheetId="33">#REF!</definedName>
    <definedName name="IMPRES.1_4" localSheetId="25">#REF!</definedName>
    <definedName name="IMPRES.1_4" localSheetId="30">#REF!</definedName>
    <definedName name="IMPRES.1_4" localSheetId="29">#REF!</definedName>
    <definedName name="IMPRES.1_4" localSheetId="24">#REF!</definedName>
    <definedName name="IMPRES.1_4" localSheetId="28">#REF!</definedName>
    <definedName name="IMPRES.1_4" localSheetId="26">#REF!</definedName>
    <definedName name="IMPRES.1_4" localSheetId="34">#REF!</definedName>
    <definedName name="IMPRES.1_4" localSheetId="27">#REF!</definedName>
    <definedName name="IMPRES.1_4">#REF!</definedName>
    <definedName name="IMPRES.2" localSheetId="31">#REF!</definedName>
    <definedName name="IMPRES.2" localSheetId="32">#REF!</definedName>
    <definedName name="IMPRES.2" localSheetId="33">#REF!</definedName>
    <definedName name="IMPRES.2" localSheetId="25">#REF!</definedName>
    <definedName name="IMPRES.2" localSheetId="30">#REF!</definedName>
    <definedName name="IMPRES.2" localSheetId="29">#REF!</definedName>
    <definedName name="IMPRES.2" localSheetId="24">#REF!</definedName>
    <definedName name="IMPRES.2" localSheetId="28">#REF!</definedName>
    <definedName name="IMPRES.2" localSheetId="26">#REF!</definedName>
    <definedName name="IMPRES.2" localSheetId="34">#REF!</definedName>
    <definedName name="IMPRES.2" localSheetId="27">#REF!</definedName>
    <definedName name="IMPRES.2">#REF!</definedName>
    <definedName name="IMPRES.2_1" localSheetId="31">#REF!</definedName>
    <definedName name="IMPRES.2_1" localSheetId="32">#REF!</definedName>
    <definedName name="IMPRES.2_1" localSheetId="33">#REF!</definedName>
    <definedName name="IMPRES.2_1" localSheetId="25">#REF!</definedName>
    <definedName name="IMPRES.2_1" localSheetId="30">#REF!</definedName>
    <definedName name="IMPRES.2_1" localSheetId="29">#REF!</definedName>
    <definedName name="IMPRES.2_1" localSheetId="24">#REF!</definedName>
    <definedName name="IMPRES.2_1" localSheetId="28">#REF!</definedName>
    <definedName name="IMPRES.2_1" localSheetId="26">#REF!</definedName>
    <definedName name="IMPRES.2_1" localSheetId="34">#REF!</definedName>
    <definedName name="IMPRES.2_1" localSheetId="27">#REF!</definedName>
    <definedName name="IMPRES.2_1">#REF!</definedName>
    <definedName name="IMPRES.2_20" localSheetId="31">#REF!</definedName>
    <definedName name="IMPRES.2_20" localSheetId="32">#REF!</definedName>
    <definedName name="IMPRES.2_20" localSheetId="33">#REF!</definedName>
    <definedName name="IMPRES.2_20" localSheetId="25">#REF!</definedName>
    <definedName name="IMPRES.2_20" localSheetId="30">#REF!</definedName>
    <definedName name="IMPRES.2_20" localSheetId="29">#REF!</definedName>
    <definedName name="IMPRES.2_20" localSheetId="24">#REF!</definedName>
    <definedName name="IMPRES.2_20" localSheetId="28">#REF!</definedName>
    <definedName name="IMPRES.2_20" localSheetId="26">#REF!</definedName>
    <definedName name="IMPRES.2_20" localSheetId="34">#REF!</definedName>
    <definedName name="IMPRES.2_20" localSheetId="27">#REF!</definedName>
    <definedName name="IMPRES.2_20">#REF!</definedName>
    <definedName name="IMPRES.2_4" localSheetId="31">#REF!</definedName>
    <definedName name="IMPRES.2_4" localSheetId="32">#REF!</definedName>
    <definedName name="IMPRES.2_4" localSheetId="33">#REF!</definedName>
    <definedName name="IMPRES.2_4" localSheetId="25">#REF!</definedName>
    <definedName name="IMPRES.2_4" localSheetId="30">#REF!</definedName>
    <definedName name="IMPRES.2_4" localSheetId="29">#REF!</definedName>
    <definedName name="IMPRES.2_4" localSheetId="24">#REF!</definedName>
    <definedName name="IMPRES.2_4" localSheetId="28">#REF!</definedName>
    <definedName name="IMPRES.2_4" localSheetId="26">#REF!</definedName>
    <definedName name="IMPRES.2_4" localSheetId="34">#REF!</definedName>
    <definedName name="IMPRES.2_4" localSheetId="27">#REF!</definedName>
    <definedName name="IMPRES.2_4">#REF!</definedName>
    <definedName name="INC.1o.ABRIL" localSheetId="31">#REF!</definedName>
    <definedName name="INC.1o.ABRIL" localSheetId="32">#REF!</definedName>
    <definedName name="INC.1o.ABRIL" localSheetId="33">#REF!</definedName>
    <definedName name="INC.1o.ABRIL" localSheetId="25">#REF!</definedName>
    <definedName name="INC.1o.ABRIL" localSheetId="30">#REF!</definedName>
    <definedName name="INC.1o.ABRIL" localSheetId="29">#REF!</definedName>
    <definedName name="INC.1o.ABRIL" localSheetId="24">#REF!</definedName>
    <definedName name="INC.1o.ABRIL" localSheetId="28">#REF!</definedName>
    <definedName name="INC.1o.ABRIL" localSheetId="26">#REF!</definedName>
    <definedName name="INC.1o.ABRIL" localSheetId="34">#REF!</definedName>
    <definedName name="INC.1o.ABRIL" localSheetId="27">#REF!</definedName>
    <definedName name="INC.1o.ABRIL">#REF!</definedName>
    <definedName name="INC.1o.ABRIL_1" localSheetId="31">#REF!</definedName>
    <definedName name="INC.1o.ABRIL_1" localSheetId="32">#REF!</definedName>
    <definedName name="INC.1o.ABRIL_1" localSheetId="33">#REF!</definedName>
    <definedName name="INC.1o.ABRIL_1" localSheetId="25">#REF!</definedName>
    <definedName name="INC.1o.ABRIL_1" localSheetId="30">#REF!</definedName>
    <definedName name="INC.1o.ABRIL_1" localSheetId="29">#REF!</definedName>
    <definedName name="INC.1o.ABRIL_1" localSheetId="24">#REF!</definedName>
    <definedName name="INC.1o.ABRIL_1" localSheetId="28">#REF!</definedName>
    <definedName name="INC.1o.ABRIL_1" localSheetId="26">#REF!</definedName>
    <definedName name="INC.1o.ABRIL_1" localSheetId="34">#REF!</definedName>
    <definedName name="INC.1o.ABRIL_1" localSheetId="27">#REF!</definedName>
    <definedName name="INC.1o.ABRIL_1">#REF!</definedName>
    <definedName name="INC.1o.ABRIL_20" localSheetId="31">#REF!</definedName>
    <definedName name="INC.1o.ABRIL_20" localSheetId="32">#REF!</definedName>
    <definedName name="INC.1o.ABRIL_20" localSheetId="33">#REF!</definedName>
    <definedName name="INC.1o.ABRIL_20" localSheetId="25">#REF!</definedName>
    <definedName name="INC.1o.ABRIL_20" localSheetId="30">#REF!</definedName>
    <definedName name="INC.1o.ABRIL_20" localSheetId="29">#REF!</definedName>
    <definedName name="INC.1o.ABRIL_20" localSheetId="24">#REF!</definedName>
    <definedName name="INC.1o.ABRIL_20" localSheetId="28">#REF!</definedName>
    <definedName name="INC.1o.ABRIL_20" localSheetId="26">#REF!</definedName>
    <definedName name="INC.1o.ABRIL_20" localSheetId="34">#REF!</definedName>
    <definedName name="INC.1o.ABRIL_20" localSheetId="27">#REF!</definedName>
    <definedName name="INC.1o.ABRIL_20">#REF!</definedName>
    <definedName name="INC.1o.ABRIL_4" localSheetId="31">#REF!</definedName>
    <definedName name="INC.1o.ABRIL_4" localSheetId="32">#REF!</definedName>
    <definedName name="INC.1o.ABRIL_4" localSheetId="33">#REF!</definedName>
    <definedName name="INC.1o.ABRIL_4" localSheetId="25">#REF!</definedName>
    <definedName name="INC.1o.ABRIL_4" localSheetId="30">#REF!</definedName>
    <definedName name="INC.1o.ABRIL_4" localSheetId="29">#REF!</definedName>
    <definedName name="INC.1o.ABRIL_4" localSheetId="24">#REF!</definedName>
    <definedName name="INC.1o.ABRIL_4" localSheetId="28">#REF!</definedName>
    <definedName name="INC.1o.ABRIL_4" localSheetId="26">#REF!</definedName>
    <definedName name="INC.1o.ABRIL_4" localSheetId="34">#REF!</definedName>
    <definedName name="INC.1o.ABRIL_4" localSheetId="27">#REF!</definedName>
    <definedName name="INC.1o.ABRIL_4">#REF!</definedName>
    <definedName name="INC.1oENERO" localSheetId="31">#REF!</definedName>
    <definedName name="INC.1oENERO" localSheetId="32">#REF!</definedName>
    <definedName name="INC.1oENERO" localSheetId="33">#REF!</definedName>
    <definedName name="INC.1oENERO" localSheetId="25">#REF!</definedName>
    <definedName name="INC.1oENERO" localSheetId="30">#REF!</definedName>
    <definedName name="INC.1oENERO" localSheetId="29">#REF!</definedName>
    <definedName name="INC.1oENERO" localSheetId="24">#REF!</definedName>
    <definedName name="INC.1oENERO" localSheetId="28">#REF!</definedName>
    <definedName name="INC.1oENERO" localSheetId="26">#REF!</definedName>
    <definedName name="INC.1oENERO" localSheetId="34">#REF!</definedName>
    <definedName name="INC.1oENERO" localSheetId="27">#REF!</definedName>
    <definedName name="INC.1oENERO">#REF!</definedName>
    <definedName name="INC.1oENERO_1" localSheetId="31">#REF!</definedName>
    <definedName name="INC.1oENERO_1" localSheetId="32">#REF!</definedName>
    <definedName name="INC.1oENERO_1" localSheetId="33">#REF!</definedName>
    <definedName name="INC.1oENERO_1" localSheetId="25">#REF!</definedName>
    <definedName name="INC.1oENERO_1" localSheetId="30">#REF!</definedName>
    <definedName name="INC.1oENERO_1" localSheetId="29">#REF!</definedName>
    <definedName name="INC.1oENERO_1" localSheetId="24">#REF!</definedName>
    <definedName name="INC.1oENERO_1" localSheetId="28">#REF!</definedName>
    <definedName name="INC.1oENERO_1" localSheetId="26">#REF!</definedName>
    <definedName name="INC.1oENERO_1" localSheetId="34">#REF!</definedName>
    <definedName name="INC.1oENERO_1" localSheetId="27">#REF!</definedName>
    <definedName name="INC.1oENERO_1">#REF!</definedName>
    <definedName name="INC.1oENERO_20" localSheetId="31">#REF!</definedName>
    <definedName name="INC.1oENERO_20" localSheetId="32">#REF!</definedName>
    <definedName name="INC.1oENERO_20" localSheetId="33">#REF!</definedName>
    <definedName name="INC.1oENERO_20" localSheetId="25">#REF!</definedName>
    <definedName name="INC.1oENERO_20" localSheetId="30">#REF!</definedName>
    <definedName name="INC.1oENERO_20" localSheetId="29">#REF!</definedName>
    <definedName name="INC.1oENERO_20" localSheetId="24">#REF!</definedName>
    <definedName name="INC.1oENERO_20" localSheetId="28">#REF!</definedName>
    <definedName name="INC.1oENERO_20" localSheetId="26">#REF!</definedName>
    <definedName name="INC.1oENERO_20" localSheetId="34">#REF!</definedName>
    <definedName name="INC.1oENERO_20" localSheetId="27">#REF!</definedName>
    <definedName name="INC.1oENERO_20">#REF!</definedName>
    <definedName name="INC.1oENERO_4" localSheetId="31">#REF!</definedName>
    <definedName name="INC.1oENERO_4" localSheetId="32">#REF!</definedName>
    <definedName name="INC.1oENERO_4" localSheetId="33">#REF!</definedName>
    <definedName name="INC.1oENERO_4" localSheetId="25">#REF!</definedName>
    <definedName name="INC.1oENERO_4" localSheetId="30">#REF!</definedName>
    <definedName name="INC.1oENERO_4" localSheetId="29">#REF!</definedName>
    <definedName name="INC.1oENERO_4" localSheetId="24">#REF!</definedName>
    <definedName name="INC.1oENERO_4" localSheetId="28">#REF!</definedName>
    <definedName name="INC.1oENERO_4" localSheetId="26">#REF!</definedName>
    <definedName name="INC.1oENERO_4" localSheetId="34">#REF!</definedName>
    <definedName name="INC.1oENERO_4" localSheetId="27">#REF!</definedName>
    <definedName name="INC.1oENERO_4">#REF!</definedName>
    <definedName name="INC.1SEPT" localSheetId="31">#REF!</definedName>
    <definedName name="INC.1SEPT" localSheetId="32">#REF!</definedName>
    <definedName name="INC.1SEPT" localSheetId="33">#REF!</definedName>
    <definedName name="INC.1SEPT" localSheetId="25">#REF!</definedName>
    <definedName name="INC.1SEPT" localSheetId="30">#REF!</definedName>
    <definedName name="INC.1SEPT" localSheetId="29">#REF!</definedName>
    <definedName name="INC.1SEPT" localSheetId="24">#REF!</definedName>
    <definedName name="INC.1SEPT" localSheetId="28">#REF!</definedName>
    <definedName name="INC.1SEPT" localSheetId="26">#REF!</definedName>
    <definedName name="INC.1SEPT" localSheetId="34">#REF!</definedName>
    <definedName name="INC.1SEPT" localSheetId="27">#REF!</definedName>
    <definedName name="INC.1SEPT">#REF!</definedName>
    <definedName name="INC.1SEPT_1" localSheetId="31">#REF!</definedName>
    <definedName name="INC.1SEPT_1" localSheetId="32">#REF!</definedName>
    <definedName name="INC.1SEPT_1" localSheetId="33">#REF!</definedName>
    <definedName name="INC.1SEPT_1" localSheetId="25">#REF!</definedName>
    <definedName name="INC.1SEPT_1" localSheetId="30">#REF!</definedName>
    <definedName name="INC.1SEPT_1" localSheetId="29">#REF!</definedName>
    <definedName name="INC.1SEPT_1" localSheetId="24">#REF!</definedName>
    <definedName name="INC.1SEPT_1" localSheetId="28">#REF!</definedName>
    <definedName name="INC.1SEPT_1" localSheetId="26">#REF!</definedName>
    <definedName name="INC.1SEPT_1" localSheetId="34">#REF!</definedName>
    <definedName name="INC.1SEPT_1" localSheetId="27">#REF!</definedName>
    <definedName name="INC.1SEPT_1">#REF!</definedName>
    <definedName name="INC.1SEPT_20" localSheetId="31">#REF!</definedName>
    <definedName name="INC.1SEPT_20" localSheetId="32">#REF!</definedName>
    <definedName name="INC.1SEPT_20" localSheetId="33">#REF!</definedName>
    <definedName name="INC.1SEPT_20" localSheetId="25">#REF!</definedName>
    <definedName name="INC.1SEPT_20" localSheetId="30">#REF!</definedName>
    <definedName name="INC.1SEPT_20" localSheetId="29">#REF!</definedName>
    <definedName name="INC.1SEPT_20" localSheetId="24">#REF!</definedName>
    <definedName name="INC.1SEPT_20" localSheetId="28">#REF!</definedName>
    <definedName name="INC.1SEPT_20" localSheetId="26">#REF!</definedName>
    <definedName name="INC.1SEPT_20" localSheetId="34">#REF!</definedName>
    <definedName name="INC.1SEPT_20" localSheetId="27">#REF!</definedName>
    <definedName name="INC.1SEPT_20">#REF!</definedName>
    <definedName name="INC.1SEPT_4" localSheetId="31">#REF!</definedName>
    <definedName name="INC.1SEPT_4" localSheetId="32">#REF!</definedName>
    <definedName name="INC.1SEPT_4" localSheetId="33">#REF!</definedName>
    <definedName name="INC.1SEPT_4" localSheetId="25">#REF!</definedName>
    <definedName name="INC.1SEPT_4" localSheetId="30">#REF!</definedName>
    <definedName name="INC.1SEPT_4" localSheetId="29">#REF!</definedName>
    <definedName name="INC.1SEPT_4" localSheetId="24">#REF!</definedName>
    <definedName name="INC.1SEPT_4" localSheetId="28">#REF!</definedName>
    <definedName name="INC.1SEPT_4" localSheetId="26">#REF!</definedName>
    <definedName name="INC.1SEPT_4" localSheetId="34">#REF!</definedName>
    <definedName name="INC.1SEPT_4" localSheetId="27">#REF!</definedName>
    <definedName name="INC.1SEPT_4">#REF!</definedName>
    <definedName name="INC.CARRMAGIST" localSheetId="31">#REF!</definedName>
    <definedName name="INC.CARRMAGIST" localSheetId="32">#REF!</definedName>
    <definedName name="INC.CARRMAGIST" localSheetId="33">#REF!</definedName>
    <definedName name="INC.CARRMAGIST" localSheetId="25">#REF!</definedName>
    <definedName name="INC.CARRMAGIST" localSheetId="30">#REF!</definedName>
    <definedName name="INC.CARRMAGIST" localSheetId="29">#REF!</definedName>
    <definedName name="INC.CARRMAGIST" localSheetId="24">#REF!</definedName>
    <definedName name="INC.CARRMAGIST" localSheetId="28">#REF!</definedName>
    <definedName name="INC.CARRMAGIST" localSheetId="26">#REF!</definedName>
    <definedName name="INC.CARRMAGIST" localSheetId="34">#REF!</definedName>
    <definedName name="INC.CARRMAGIST" localSheetId="27">#REF!</definedName>
    <definedName name="INC.CARRMAGIST">#REF!</definedName>
    <definedName name="INC.CARRMAGIST_1" localSheetId="31">#REF!</definedName>
    <definedName name="INC.CARRMAGIST_1" localSheetId="32">#REF!</definedName>
    <definedName name="INC.CARRMAGIST_1" localSheetId="33">#REF!</definedName>
    <definedName name="INC.CARRMAGIST_1" localSheetId="25">#REF!</definedName>
    <definedName name="INC.CARRMAGIST_1" localSheetId="30">#REF!</definedName>
    <definedName name="INC.CARRMAGIST_1" localSheetId="29">#REF!</definedName>
    <definedName name="INC.CARRMAGIST_1" localSheetId="24">#REF!</definedName>
    <definedName name="INC.CARRMAGIST_1" localSheetId="28">#REF!</definedName>
    <definedName name="INC.CARRMAGIST_1" localSheetId="26">#REF!</definedName>
    <definedName name="INC.CARRMAGIST_1" localSheetId="34">#REF!</definedName>
    <definedName name="INC.CARRMAGIST_1" localSheetId="27">#REF!</definedName>
    <definedName name="INC.CARRMAGIST_1">#REF!</definedName>
    <definedName name="INC.CARRMAGIST_20" localSheetId="31">#REF!</definedName>
    <definedName name="INC.CARRMAGIST_20" localSheetId="32">#REF!</definedName>
    <definedName name="INC.CARRMAGIST_20" localSheetId="33">#REF!</definedName>
    <definedName name="INC.CARRMAGIST_20" localSheetId="25">#REF!</definedName>
    <definedName name="INC.CARRMAGIST_20" localSheetId="30">#REF!</definedName>
    <definedName name="INC.CARRMAGIST_20" localSheetId="29">#REF!</definedName>
    <definedName name="INC.CARRMAGIST_20" localSheetId="24">#REF!</definedName>
    <definedName name="INC.CARRMAGIST_20" localSheetId="28">#REF!</definedName>
    <definedName name="INC.CARRMAGIST_20" localSheetId="26">#REF!</definedName>
    <definedName name="INC.CARRMAGIST_20" localSheetId="34">#REF!</definedName>
    <definedName name="INC.CARRMAGIST_20" localSheetId="27">#REF!</definedName>
    <definedName name="INC.CARRMAGIST_20">#REF!</definedName>
    <definedName name="INC.CARRMAGIST_4" localSheetId="31">#REF!</definedName>
    <definedName name="INC.CARRMAGIST_4" localSheetId="32">#REF!</definedName>
    <definedName name="INC.CARRMAGIST_4" localSheetId="33">#REF!</definedName>
    <definedName name="INC.CARRMAGIST_4" localSheetId="25">#REF!</definedName>
    <definedName name="INC.CARRMAGIST_4" localSheetId="30">#REF!</definedName>
    <definedName name="INC.CARRMAGIST_4" localSheetId="29">#REF!</definedName>
    <definedName name="INC.CARRMAGIST_4" localSheetId="24">#REF!</definedName>
    <definedName name="INC.CARRMAGIST_4" localSheetId="28">#REF!</definedName>
    <definedName name="INC.CARRMAGIST_4" localSheetId="26">#REF!</definedName>
    <definedName name="INC.CARRMAGIST_4" localSheetId="34">#REF!</definedName>
    <definedName name="INC.CARRMAGIST_4" localSheetId="27">#REF!</definedName>
    <definedName name="INC.CARRMAGIST_4">#REF!</definedName>
    <definedName name="INGRESOS">'[1]FLUJO E'!$C$14,'[1]FLUJO E'!$C$19,'[1]FLUJO E'!$C$24</definedName>
    <definedName name="Ir_Inicio" localSheetId="7">'BALANZA DE COMPROBACION'!Ir_Inicio</definedName>
    <definedName name="Ir_Inicio" localSheetId="31">'[28]REPORTE DETALLADO 2014'!Ir_Inicio</definedName>
    <definedName name="Ir_Inicio" localSheetId="32">'[28]REPORTE DETALLADO 2014'!Ir_Inicio</definedName>
    <definedName name="Ir_Inicio" localSheetId="33">'[28]REPORTE DETALLADO 2014'!Ir_Inicio</definedName>
    <definedName name="Ir_Inicio" localSheetId="12">'CTAS. BAN'!Ir_Inicio</definedName>
    <definedName name="Ir_Inicio" localSheetId="10">'DET. SUB.'!Ir_Inicio</definedName>
    <definedName name="Ir_Inicio" localSheetId="25">'[28]REPORTE DETALLADO 2014'!Ir_Inicio</definedName>
    <definedName name="Ir_Inicio" localSheetId="30">'[28]REPORTE DETALLADO 2014'!Ir_Inicio</definedName>
    <definedName name="Ir_Inicio" localSheetId="29">'[28]REPORTE DETALLADO 2014'!Ir_Inicio</definedName>
    <definedName name="Ir_Inicio" localSheetId="24">'[28]REPORTE DETALLADO 2014'!Ir_Inicio</definedName>
    <definedName name="Ir_Inicio" localSheetId="28">'[28]REPORTE DETALLADO 2014'!Ir_Inicio</definedName>
    <definedName name="Ir_Inicio" localSheetId="8">'GOB. EDO'!Ir_Inicio</definedName>
    <definedName name="Ir_Inicio" localSheetId="26">'[28]REPORTE DETALLADO 2014'!Ir_Inicio</definedName>
    <definedName name="Ir_Inicio" localSheetId="34">'[28]REPORTE DETALLADO 2014'!Ir_Inicio</definedName>
    <definedName name="Ir_Inicio" localSheetId="35">'[28]REPORTE DETALLADO 2014'!Ir_Inicio</definedName>
    <definedName name="Ir_Inicio" localSheetId="27">'[28]REPORTE DETALLADO 2014'!Ir_Inicio</definedName>
    <definedName name="Ir_Inicio" localSheetId="9">'R. SUB'!Ir_Inicio</definedName>
    <definedName name="Ir_Inicio">'BALANZA DE COMPROBACION'!Ir_Inicio</definedName>
    <definedName name="ISSSTE" localSheetId="31">[19]Radmod04oficios!#REF!</definedName>
    <definedName name="ISSSTE" localSheetId="32">[19]Radmod04oficios!#REF!</definedName>
    <definedName name="ISSSTE" localSheetId="33">[19]Radmod04oficios!#REF!</definedName>
    <definedName name="ISSSTE" localSheetId="25">[19]Radmod04oficios!#REF!</definedName>
    <definedName name="ISSSTE" localSheetId="30">[19]Radmod04oficios!#REF!</definedName>
    <definedName name="ISSSTE" localSheetId="29">[19]Radmod04oficios!#REF!</definedName>
    <definedName name="ISSSTE" localSheetId="24">[19]Radmod04oficios!#REF!</definedName>
    <definedName name="ISSSTE" localSheetId="28">[19]Radmod04oficios!#REF!</definedName>
    <definedName name="ISSSTE" localSheetId="26">[19]Radmod04oficios!#REF!</definedName>
    <definedName name="ISSSTE" localSheetId="34">[19]Radmod04oficios!#REF!</definedName>
    <definedName name="ISSSTE" localSheetId="27">[19]Radmod04oficios!#REF!</definedName>
    <definedName name="ISSSTE">[19]Radmod04oficios!#REF!</definedName>
    <definedName name="ISSSTE_1" localSheetId="31">[19]Radmod04oficios!#REF!</definedName>
    <definedName name="ISSSTE_1" localSheetId="32">[19]Radmod04oficios!#REF!</definedName>
    <definedName name="ISSSTE_1" localSheetId="33">[19]Radmod04oficios!#REF!</definedName>
    <definedName name="ISSSTE_1" localSheetId="25">[19]Radmod04oficios!#REF!</definedName>
    <definedName name="ISSSTE_1" localSheetId="30">[19]Radmod04oficios!#REF!</definedName>
    <definedName name="ISSSTE_1" localSheetId="29">[19]Radmod04oficios!#REF!</definedName>
    <definedName name="ISSSTE_1" localSheetId="24">[19]Radmod04oficios!#REF!</definedName>
    <definedName name="ISSSTE_1" localSheetId="28">[19]Radmod04oficios!#REF!</definedName>
    <definedName name="ISSSTE_1" localSheetId="26">[19]Radmod04oficios!#REF!</definedName>
    <definedName name="ISSSTE_1" localSheetId="34">[19]Radmod04oficios!#REF!</definedName>
    <definedName name="ISSSTE_1" localSheetId="27">[19]Radmod04oficios!#REF!</definedName>
    <definedName name="ISSSTE_1">[19]Radmod04oficios!#REF!</definedName>
    <definedName name="ISSSTE_11" localSheetId="31">[20]Radmod04oficios!#REF!</definedName>
    <definedName name="ISSSTE_11" localSheetId="32">[20]Radmod04oficios!#REF!</definedName>
    <definedName name="ISSSTE_11" localSheetId="33">[20]Radmod04oficios!#REF!</definedName>
    <definedName name="ISSSTE_11" localSheetId="25">[20]Radmod04oficios!#REF!</definedName>
    <definedName name="ISSSTE_11" localSheetId="30">[20]Radmod04oficios!#REF!</definedName>
    <definedName name="ISSSTE_11" localSheetId="29">[20]Radmod04oficios!#REF!</definedName>
    <definedName name="ISSSTE_11" localSheetId="24">[20]Radmod04oficios!#REF!</definedName>
    <definedName name="ISSSTE_11" localSheetId="28">[20]Radmod04oficios!#REF!</definedName>
    <definedName name="ISSSTE_11" localSheetId="26">[20]Radmod04oficios!#REF!</definedName>
    <definedName name="ISSSTE_11" localSheetId="34">[20]Radmod04oficios!#REF!</definedName>
    <definedName name="ISSSTE_11" localSheetId="27">[20]Radmod04oficios!#REF!</definedName>
    <definedName name="ISSSTE_11">[20]Radmod04oficios!#REF!</definedName>
    <definedName name="ISSSTE_20" localSheetId="31">[20]Radmod04oficios!#REF!</definedName>
    <definedName name="ISSSTE_20" localSheetId="32">[20]Radmod04oficios!#REF!</definedName>
    <definedName name="ISSSTE_20" localSheetId="33">[20]Radmod04oficios!#REF!</definedName>
    <definedName name="ISSSTE_20" localSheetId="25">[20]Radmod04oficios!#REF!</definedName>
    <definedName name="ISSSTE_20" localSheetId="30">[20]Radmod04oficios!#REF!</definedName>
    <definedName name="ISSSTE_20" localSheetId="29">[20]Radmod04oficios!#REF!</definedName>
    <definedName name="ISSSTE_20" localSheetId="24">[20]Radmod04oficios!#REF!</definedName>
    <definedName name="ISSSTE_20" localSheetId="28">[20]Radmod04oficios!#REF!</definedName>
    <definedName name="ISSSTE_20" localSheetId="26">[20]Radmod04oficios!#REF!</definedName>
    <definedName name="ISSSTE_20" localSheetId="34">[20]Radmod04oficios!#REF!</definedName>
    <definedName name="ISSSTE_20" localSheetId="27">[20]Radmod04oficios!#REF!</definedName>
    <definedName name="ISSSTE_20">[20]Radmod04oficios!#REF!</definedName>
    <definedName name="ISSSTE_4" localSheetId="31">[19]Radmod04oficios!#REF!</definedName>
    <definedName name="ISSSTE_4" localSheetId="32">[19]Radmod04oficios!#REF!</definedName>
    <definedName name="ISSSTE_4" localSheetId="33">[19]Radmod04oficios!#REF!</definedName>
    <definedName name="ISSSTE_4" localSheetId="25">[19]Radmod04oficios!#REF!</definedName>
    <definedName name="ISSSTE_4" localSheetId="30">[19]Radmod04oficios!#REF!</definedName>
    <definedName name="ISSSTE_4" localSheetId="29">[19]Radmod04oficios!#REF!</definedName>
    <definedName name="ISSSTE_4" localSheetId="24">[19]Radmod04oficios!#REF!</definedName>
    <definedName name="ISSSTE_4" localSheetId="28">[19]Radmod04oficios!#REF!</definedName>
    <definedName name="ISSSTE_4" localSheetId="26">[19]Radmod04oficios!#REF!</definedName>
    <definedName name="ISSSTE_4" localSheetId="34">[19]Radmod04oficios!#REF!</definedName>
    <definedName name="ISSSTE_4" localSheetId="27">[19]Radmod04oficios!#REF!</definedName>
    <definedName name="ISSSTE_4">[19]Radmod04oficios!#REF!</definedName>
    <definedName name="J" localSheetId="17">#REF!</definedName>
    <definedName name="J" localSheetId="18">#REF!</definedName>
    <definedName name="J" localSheetId="19">#REF!</definedName>
    <definedName name="J" localSheetId="20">#REF!</definedName>
    <definedName name="J" localSheetId="31">#REF!</definedName>
    <definedName name="J" localSheetId="32">#REF!</definedName>
    <definedName name="J" localSheetId="33">#REF!</definedName>
    <definedName name="J" localSheetId="12">#REF!</definedName>
    <definedName name="J" localSheetId="15">#REF!</definedName>
    <definedName name="J" localSheetId="21">#REF!</definedName>
    <definedName name="J" localSheetId="13">#REF!</definedName>
    <definedName name="J" localSheetId="25">#REF!</definedName>
    <definedName name="J" localSheetId="30">#REF!</definedName>
    <definedName name="J" localSheetId="29">#REF!</definedName>
    <definedName name="J" localSheetId="24">#REF!</definedName>
    <definedName name="J" localSheetId="28">#REF!</definedName>
    <definedName name="J" localSheetId="23">#REF!</definedName>
    <definedName name="J" localSheetId="26">#REF!</definedName>
    <definedName name="J" localSheetId="22">#REF!</definedName>
    <definedName name="J" localSheetId="34">#REF!</definedName>
    <definedName name="J" localSheetId="16">#REF!</definedName>
    <definedName name="J" localSheetId="35">#REF!</definedName>
    <definedName name="J" localSheetId="27">#REF!</definedName>
    <definedName name="J">#REF!</definedName>
    <definedName name="K" localSheetId="31">#REF!</definedName>
    <definedName name="K" localSheetId="32">#REF!</definedName>
    <definedName name="K" localSheetId="33">#REF!</definedName>
    <definedName name="K" localSheetId="12">#REF!</definedName>
    <definedName name="K" localSheetId="25">#REF!</definedName>
    <definedName name="K" localSheetId="30">#REF!</definedName>
    <definedName name="K" localSheetId="29">#REF!</definedName>
    <definedName name="K" localSheetId="24">#REF!</definedName>
    <definedName name="K" localSheetId="28">#REF!</definedName>
    <definedName name="K" localSheetId="26">#REF!</definedName>
    <definedName name="K" localSheetId="34">#REF!</definedName>
    <definedName name="K" localSheetId="35">#REF!</definedName>
    <definedName name="K" localSheetId="27">#REF!</definedName>
    <definedName name="K">#REF!</definedName>
    <definedName name="KAHJHSW" localSheetId="31">#REF!</definedName>
    <definedName name="KAHJHSW" localSheetId="32">#REF!</definedName>
    <definedName name="KAHJHSW" localSheetId="33">#REF!</definedName>
    <definedName name="KAHJHSW" localSheetId="25">#REF!</definedName>
    <definedName name="KAHJHSW" localSheetId="30">#REF!</definedName>
    <definedName name="KAHJHSW" localSheetId="29">#REF!</definedName>
    <definedName name="KAHJHSW" localSheetId="24">#REF!</definedName>
    <definedName name="KAHJHSW" localSheetId="28">#REF!</definedName>
    <definedName name="KAHJHSW" localSheetId="26">#REF!</definedName>
    <definedName name="KAHJHSW" localSheetId="34">#REF!</definedName>
    <definedName name="KAHJHSW" localSheetId="27">#REF!</definedName>
    <definedName name="KAHJHSW">#REF!</definedName>
    <definedName name="KHJH" localSheetId="31">#REF!</definedName>
    <definedName name="KHJH" localSheetId="32">#REF!</definedName>
    <definedName name="KHJH" localSheetId="33">#REF!</definedName>
    <definedName name="KHJH" localSheetId="25">#REF!</definedName>
    <definedName name="KHJH" localSheetId="30">#REF!</definedName>
    <definedName name="KHJH" localSheetId="29">#REF!</definedName>
    <definedName name="KHJH" localSheetId="24">#REF!</definedName>
    <definedName name="KHJH" localSheetId="28">#REF!</definedName>
    <definedName name="KHJH" localSheetId="26">#REF!</definedName>
    <definedName name="KHJH" localSheetId="34">#REF!</definedName>
    <definedName name="KHJH" localSheetId="27">#REF!</definedName>
    <definedName name="KHJH">#REF!</definedName>
    <definedName name="KJH" localSheetId="31">#REF!</definedName>
    <definedName name="KJH" localSheetId="32">#REF!</definedName>
    <definedName name="KJH" localSheetId="33">#REF!</definedName>
    <definedName name="KJH" localSheetId="25">#REF!</definedName>
    <definedName name="KJH" localSheetId="30">#REF!</definedName>
    <definedName name="KJH" localSheetId="29">#REF!</definedName>
    <definedName name="KJH" localSheetId="24">#REF!</definedName>
    <definedName name="KJH" localSheetId="28">#REF!</definedName>
    <definedName name="KJH" localSheetId="26">#REF!</definedName>
    <definedName name="KJH" localSheetId="34">#REF!</definedName>
    <definedName name="KJH" localSheetId="27">#REF!</definedName>
    <definedName name="KJH">#REF!</definedName>
    <definedName name="KJHDSD" localSheetId="31">[21]Radmod04oficios!#REF!</definedName>
    <definedName name="KJHDSD" localSheetId="32">[21]Radmod04oficios!#REF!</definedName>
    <definedName name="KJHDSD" localSheetId="33">[21]Radmod04oficios!#REF!</definedName>
    <definedName name="KJHDSD" localSheetId="25">[21]Radmod04oficios!#REF!</definedName>
    <definedName name="KJHDSD" localSheetId="30">[21]Radmod04oficios!#REF!</definedName>
    <definedName name="KJHDSD" localSheetId="29">[21]Radmod04oficios!#REF!</definedName>
    <definedName name="KJHDSD" localSheetId="24">[21]Radmod04oficios!#REF!</definedName>
    <definedName name="KJHDSD" localSheetId="28">[21]Radmod04oficios!#REF!</definedName>
    <definedName name="KJHDSD" localSheetId="26">[21]Radmod04oficios!#REF!</definedName>
    <definedName name="KJHDSD" localSheetId="34">[21]Radmod04oficios!#REF!</definedName>
    <definedName name="KJHDSD" localSheetId="27">[21]Radmod04oficios!#REF!</definedName>
    <definedName name="KJHDSD">[21]Radmod04oficios!#REF!</definedName>
    <definedName name="KQWE" localSheetId="31">#REF!</definedName>
    <definedName name="KQWE" localSheetId="32">#REF!</definedName>
    <definedName name="KQWE" localSheetId="33">#REF!</definedName>
    <definedName name="KQWE" localSheetId="25">#REF!</definedName>
    <definedName name="KQWE" localSheetId="30">#REF!</definedName>
    <definedName name="KQWE" localSheetId="29">#REF!</definedName>
    <definedName name="KQWE" localSheetId="24">#REF!</definedName>
    <definedName name="KQWE" localSheetId="28">#REF!</definedName>
    <definedName name="KQWE" localSheetId="26">#REF!</definedName>
    <definedName name="KQWE" localSheetId="34">#REF!</definedName>
    <definedName name="KQWE" localSheetId="27">#REF!</definedName>
    <definedName name="KQWE">#REF!</definedName>
    <definedName name="L" localSheetId="31">#REF!</definedName>
    <definedName name="L" localSheetId="32">#REF!</definedName>
    <definedName name="L" localSheetId="33">#REF!</definedName>
    <definedName name="L" localSheetId="12">#REF!</definedName>
    <definedName name="L" localSheetId="25">#REF!</definedName>
    <definedName name="L" localSheetId="30">#REF!</definedName>
    <definedName name="L" localSheetId="29">#REF!</definedName>
    <definedName name="L" localSheetId="24">#REF!</definedName>
    <definedName name="L" localSheetId="28">#REF!</definedName>
    <definedName name="L" localSheetId="26">#REF!</definedName>
    <definedName name="L" localSheetId="34">#REF!</definedName>
    <definedName name="L" localSheetId="35">#REF!</definedName>
    <definedName name="L" localSheetId="27">#REF!</definedName>
    <definedName name="L">#REF!</definedName>
    <definedName name="LISTA">[23]Ctas!$A$4:$B$409</definedName>
    <definedName name="ListaMetas" localSheetId="31">#REF!</definedName>
    <definedName name="ListaMetas" localSheetId="32">#REF!</definedName>
    <definedName name="ListaMetas" localSheetId="33">#REF!</definedName>
    <definedName name="ListaMetas" localSheetId="25">#REF!</definedName>
    <definedName name="ListaMetas" localSheetId="30">#REF!</definedName>
    <definedName name="ListaMetas" localSheetId="29">#REF!</definedName>
    <definedName name="ListaMetas" localSheetId="24">#REF!</definedName>
    <definedName name="ListaMetas" localSheetId="28">#REF!</definedName>
    <definedName name="ListaMetas" localSheetId="26">#REF!</definedName>
    <definedName name="ListaMetas" localSheetId="34">#REF!</definedName>
    <definedName name="ListaMetas" localSheetId="27">#REF!</definedName>
    <definedName name="ListaMetas">#REF!</definedName>
    <definedName name="ListaMetas_1" localSheetId="31">#REF!</definedName>
    <definedName name="ListaMetas_1" localSheetId="32">#REF!</definedName>
    <definedName name="ListaMetas_1" localSheetId="33">#REF!</definedName>
    <definedName name="ListaMetas_1" localSheetId="25">#REF!</definedName>
    <definedName name="ListaMetas_1" localSheetId="30">#REF!</definedName>
    <definedName name="ListaMetas_1" localSheetId="29">#REF!</definedName>
    <definedName name="ListaMetas_1" localSheetId="24">#REF!</definedName>
    <definedName name="ListaMetas_1" localSheetId="28">#REF!</definedName>
    <definedName name="ListaMetas_1" localSheetId="26">#REF!</definedName>
    <definedName name="ListaMetas_1" localSheetId="34">#REF!</definedName>
    <definedName name="ListaMetas_1" localSheetId="27">#REF!</definedName>
    <definedName name="ListaMetas_1">#REF!</definedName>
    <definedName name="ListaMetas_20" localSheetId="31">#REF!</definedName>
    <definedName name="ListaMetas_20" localSheetId="32">#REF!</definedName>
    <definedName name="ListaMetas_20" localSheetId="33">#REF!</definedName>
    <definedName name="ListaMetas_20" localSheetId="25">#REF!</definedName>
    <definedName name="ListaMetas_20" localSheetId="30">#REF!</definedName>
    <definedName name="ListaMetas_20" localSheetId="29">#REF!</definedName>
    <definedName name="ListaMetas_20" localSheetId="24">#REF!</definedName>
    <definedName name="ListaMetas_20" localSheetId="28">#REF!</definedName>
    <definedName name="ListaMetas_20" localSheetId="26">#REF!</definedName>
    <definedName name="ListaMetas_20" localSheetId="34">#REF!</definedName>
    <definedName name="ListaMetas_20" localSheetId="27">#REF!</definedName>
    <definedName name="ListaMetas_20">#REF!</definedName>
    <definedName name="ListaMetas_4" localSheetId="31">#REF!</definedName>
    <definedName name="ListaMetas_4" localSheetId="32">#REF!</definedName>
    <definedName name="ListaMetas_4" localSheetId="33">#REF!</definedName>
    <definedName name="ListaMetas_4" localSheetId="25">#REF!</definedName>
    <definedName name="ListaMetas_4" localSheetId="30">#REF!</definedName>
    <definedName name="ListaMetas_4" localSheetId="29">#REF!</definedName>
    <definedName name="ListaMetas_4" localSheetId="24">#REF!</definedName>
    <definedName name="ListaMetas_4" localSheetId="28">#REF!</definedName>
    <definedName name="ListaMetas_4" localSheetId="26">#REF!</definedName>
    <definedName name="ListaMetas_4" localSheetId="34">#REF!</definedName>
    <definedName name="ListaMetas_4" localSheetId="27">#REF!</definedName>
    <definedName name="ListaMetas_4">#REF!</definedName>
    <definedName name="ListaMetas_5" localSheetId="31">#REF!</definedName>
    <definedName name="ListaMetas_5" localSheetId="32">#REF!</definedName>
    <definedName name="ListaMetas_5" localSheetId="33">#REF!</definedName>
    <definedName name="ListaMetas_5" localSheetId="25">#REF!</definedName>
    <definedName name="ListaMetas_5" localSheetId="30">#REF!</definedName>
    <definedName name="ListaMetas_5" localSheetId="29">#REF!</definedName>
    <definedName name="ListaMetas_5" localSheetId="24">#REF!</definedName>
    <definedName name="ListaMetas_5" localSheetId="28">#REF!</definedName>
    <definedName name="ListaMetas_5" localSheetId="26">#REF!</definedName>
    <definedName name="ListaMetas_5" localSheetId="34">#REF!</definedName>
    <definedName name="ListaMetas_5" localSheetId="27">#REF!</definedName>
    <definedName name="ListaMetas_5">#REF!</definedName>
    <definedName name="LKQWKJEH" localSheetId="31">[29]est!#REF!</definedName>
    <definedName name="LKQWKJEH" localSheetId="32">[29]est!#REF!</definedName>
    <definedName name="LKQWKJEH" localSheetId="33">[29]est!#REF!</definedName>
    <definedName name="LKQWKJEH" localSheetId="25">[29]est!#REF!</definedName>
    <definedName name="LKQWKJEH" localSheetId="30">[29]est!#REF!</definedName>
    <definedName name="LKQWKJEH" localSheetId="29">[29]est!#REF!</definedName>
    <definedName name="LKQWKJEH" localSheetId="24">[29]est!#REF!</definedName>
    <definedName name="LKQWKJEH" localSheetId="28">[29]est!#REF!</definedName>
    <definedName name="LKQWKJEH" localSheetId="26">[29]est!#REF!</definedName>
    <definedName name="LKQWKJEH" localSheetId="34">[29]est!#REF!</definedName>
    <definedName name="LKQWKJEH" localSheetId="27">[29]est!#REF!</definedName>
    <definedName name="LKQWKJEH">[29]est!#REF!</definedName>
    <definedName name="LL" localSheetId="31">#REF!</definedName>
    <definedName name="LL" localSheetId="32">#REF!</definedName>
    <definedName name="LL" localSheetId="33">#REF!</definedName>
    <definedName name="LL" localSheetId="25">#REF!</definedName>
    <definedName name="LL" localSheetId="30">#REF!</definedName>
    <definedName name="LL" localSheetId="29">#REF!</definedName>
    <definedName name="LL" localSheetId="24">#REF!</definedName>
    <definedName name="LL" localSheetId="28">#REF!</definedName>
    <definedName name="LL" localSheetId="26">#REF!</definedName>
    <definedName name="LL" localSheetId="34">#REF!</definedName>
    <definedName name="LL" localSheetId="35">#REF!</definedName>
    <definedName name="LL" localSheetId="27">#REF!</definedName>
    <definedName name="LL">#REF!</definedName>
    <definedName name="LLKLLLL" localSheetId="31">'[30]6'!#REF!</definedName>
    <definedName name="LLKLLLL" localSheetId="32">'[30]6'!#REF!</definedName>
    <definedName name="LLKLLLL" localSheetId="33">'[30]6'!#REF!</definedName>
    <definedName name="LLKLLLL" localSheetId="25">'[30]6'!#REF!</definedName>
    <definedName name="LLKLLLL" localSheetId="30">'[30]6'!#REF!</definedName>
    <definedName name="LLKLLLL" localSheetId="29">'[30]6'!#REF!</definedName>
    <definedName name="LLKLLLL" localSheetId="24">'[30]6'!#REF!</definedName>
    <definedName name="LLKLLLL" localSheetId="28">'[30]6'!#REF!</definedName>
    <definedName name="LLKLLLL" localSheetId="26">'[30]6'!#REF!</definedName>
    <definedName name="LLKLLLL" localSheetId="34">'[30]6'!#REF!</definedName>
    <definedName name="LLKLLLL" localSheetId="27">'[30]6'!#REF!</definedName>
    <definedName name="LLKLLLL">'[30]6'!#REF!</definedName>
    <definedName name="LQWEK" localSheetId="31">'[30]6'!#REF!</definedName>
    <definedName name="LQWEK" localSheetId="32">'[30]6'!#REF!</definedName>
    <definedName name="LQWEK" localSheetId="33">'[30]6'!#REF!</definedName>
    <definedName name="LQWEK" localSheetId="25">'[30]6'!#REF!</definedName>
    <definedName name="LQWEK" localSheetId="30">'[30]6'!#REF!</definedName>
    <definedName name="LQWEK" localSheetId="29">'[30]6'!#REF!</definedName>
    <definedName name="LQWEK" localSheetId="24">'[30]6'!#REF!</definedName>
    <definedName name="LQWEK" localSheetId="28">'[30]6'!#REF!</definedName>
    <definedName name="LQWEK" localSheetId="26">'[30]6'!#REF!</definedName>
    <definedName name="LQWEK" localSheetId="34">'[30]6'!#REF!</definedName>
    <definedName name="LQWEK" localSheetId="27">'[30]6'!#REF!</definedName>
    <definedName name="LQWEK">'[30]6'!#REF!</definedName>
    <definedName name="ME" localSheetId="31">#REF!</definedName>
    <definedName name="ME" localSheetId="32">#REF!</definedName>
    <definedName name="ME" localSheetId="33">#REF!</definedName>
    <definedName name="ME" localSheetId="25">#REF!</definedName>
    <definedName name="ME" localSheetId="30">#REF!</definedName>
    <definedName name="ME" localSheetId="29">#REF!</definedName>
    <definedName name="ME" localSheetId="24">#REF!</definedName>
    <definedName name="ME" localSheetId="28">#REF!</definedName>
    <definedName name="ME" localSheetId="26">#REF!</definedName>
    <definedName name="ME" localSheetId="34">#REF!</definedName>
    <definedName name="ME" localSheetId="35">#REF!</definedName>
    <definedName name="ME" localSheetId="27">#REF!</definedName>
    <definedName name="ME">#REF!</definedName>
    <definedName name="NECESIDADES" localSheetId="31">#REF!</definedName>
    <definedName name="NECESIDADES" localSheetId="32">#REF!</definedName>
    <definedName name="NECESIDADES" localSheetId="33">#REF!</definedName>
    <definedName name="NECESIDADES" localSheetId="25">#REF!</definedName>
    <definedName name="NECESIDADES" localSheetId="30">#REF!</definedName>
    <definedName name="NECESIDADES" localSheetId="29">#REF!</definedName>
    <definedName name="NECESIDADES" localSheetId="24">#REF!</definedName>
    <definedName name="NECESIDADES" localSheetId="28">#REF!</definedName>
    <definedName name="NECESIDADES" localSheetId="26">#REF!</definedName>
    <definedName name="NECESIDADES" localSheetId="34">#REF!</definedName>
    <definedName name="NECESIDADES" localSheetId="27">#REF!</definedName>
    <definedName name="NECESIDADES">#REF!</definedName>
    <definedName name="NECESIDADES_1" localSheetId="31">#REF!</definedName>
    <definedName name="NECESIDADES_1" localSheetId="32">#REF!</definedName>
    <definedName name="NECESIDADES_1" localSheetId="33">#REF!</definedName>
    <definedName name="NECESIDADES_1" localSheetId="25">#REF!</definedName>
    <definedName name="NECESIDADES_1" localSheetId="30">#REF!</definedName>
    <definedName name="NECESIDADES_1" localSheetId="29">#REF!</definedName>
    <definedName name="NECESIDADES_1" localSheetId="24">#REF!</definedName>
    <definedName name="NECESIDADES_1" localSheetId="28">#REF!</definedName>
    <definedName name="NECESIDADES_1" localSheetId="26">#REF!</definedName>
    <definedName name="NECESIDADES_1" localSheetId="34">#REF!</definedName>
    <definedName name="NECESIDADES_1" localSheetId="27">#REF!</definedName>
    <definedName name="NECESIDADES_1">#REF!</definedName>
    <definedName name="NECESIDADES_20" localSheetId="31">#REF!</definedName>
    <definedName name="NECESIDADES_20" localSheetId="32">#REF!</definedName>
    <definedName name="NECESIDADES_20" localSheetId="33">#REF!</definedName>
    <definedName name="NECESIDADES_20" localSheetId="25">#REF!</definedName>
    <definedName name="NECESIDADES_20" localSheetId="30">#REF!</definedName>
    <definedName name="NECESIDADES_20" localSheetId="29">#REF!</definedName>
    <definedName name="NECESIDADES_20" localSheetId="24">#REF!</definedName>
    <definedName name="NECESIDADES_20" localSheetId="28">#REF!</definedName>
    <definedName name="NECESIDADES_20" localSheetId="26">#REF!</definedName>
    <definedName name="NECESIDADES_20" localSheetId="34">#REF!</definedName>
    <definedName name="NECESIDADES_20" localSheetId="27">#REF!</definedName>
    <definedName name="NECESIDADES_20">#REF!</definedName>
    <definedName name="NECESIDADES_4" localSheetId="31">#REF!</definedName>
    <definedName name="NECESIDADES_4" localSheetId="32">#REF!</definedName>
    <definedName name="NECESIDADES_4" localSheetId="33">#REF!</definedName>
    <definedName name="NECESIDADES_4" localSheetId="25">#REF!</definedName>
    <definedName name="NECESIDADES_4" localSheetId="30">#REF!</definedName>
    <definedName name="NECESIDADES_4" localSheetId="29">#REF!</definedName>
    <definedName name="NECESIDADES_4" localSheetId="24">#REF!</definedName>
    <definedName name="NECESIDADES_4" localSheetId="28">#REF!</definedName>
    <definedName name="NECESIDADES_4" localSheetId="26">#REF!</definedName>
    <definedName name="NECESIDADES_4" localSheetId="34">#REF!</definedName>
    <definedName name="NECESIDADES_4" localSheetId="27">#REF!</definedName>
    <definedName name="NECESIDADES_4">#REF!</definedName>
    <definedName name="NOM_AJ2">[18]R_PRONOSTICO_PR!$CP$1:$CP$65536</definedName>
    <definedName name="NOM_AJ5">[18]R_PRONOSTICO_PR!$CS$1:$CS$65536</definedName>
    <definedName name="NOM_ENE">[18]R_PRONOSTICO_PR!$CU$1:$CU$65536</definedName>
    <definedName name="nombre" localSheetId="31">#REF!</definedName>
    <definedName name="nombre" localSheetId="32">#REF!</definedName>
    <definedName name="nombre" localSheetId="33">#REF!</definedName>
    <definedName name="nombre" localSheetId="25">#REF!</definedName>
    <definedName name="nombre" localSheetId="30">#REF!</definedName>
    <definedName name="nombre" localSheetId="29">#REF!</definedName>
    <definedName name="nombre" localSheetId="24">#REF!</definedName>
    <definedName name="nombre" localSheetId="28">#REF!</definedName>
    <definedName name="nombre" localSheetId="26">#REF!</definedName>
    <definedName name="nombre" localSheetId="34">#REF!</definedName>
    <definedName name="nombre" localSheetId="35">#REF!</definedName>
    <definedName name="nombre" localSheetId="27">#REF!</definedName>
    <definedName name="nombre">#REF!</definedName>
    <definedName name="NOMBRES" localSheetId="31">#REF!</definedName>
    <definedName name="NOMBRES" localSheetId="32">#REF!</definedName>
    <definedName name="NOMBRES" localSheetId="33">#REF!</definedName>
    <definedName name="NOMBRES" localSheetId="25">#REF!</definedName>
    <definedName name="NOMBRES" localSheetId="30">#REF!</definedName>
    <definedName name="NOMBRES" localSheetId="29">#REF!</definedName>
    <definedName name="NOMBRES" localSheetId="24">#REF!</definedName>
    <definedName name="NOMBRES" localSheetId="28">#REF!</definedName>
    <definedName name="NOMBRES" localSheetId="26">#REF!</definedName>
    <definedName name="NOMBRES" localSheetId="34">#REF!</definedName>
    <definedName name="NOMBRES" localSheetId="35">#REF!</definedName>
    <definedName name="NOMBRES" localSheetId="27">#REF!</definedName>
    <definedName name="NOMBRES">#REF!</definedName>
    <definedName name="NUEVA" localSheetId="31">#REF!</definedName>
    <definedName name="NUEVA" localSheetId="32">#REF!</definedName>
    <definedName name="NUEVA" localSheetId="33">#REF!</definedName>
    <definedName name="NUEVA" localSheetId="25">#REF!</definedName>
    <definedName name="NUEVA" localSheetId="30">#REF!</definedName>
    <definedName name="NUEVA" localSheetId="29">#REF!</definedName>
    <definedName name="NUEVA" localSheetId="24">#REF!</definedName>
    <definedName name="NUEVA" localSheetId="28">#REF!</definedName>
    <definedName name="NUEVA" localSheetId="26">#REF!</definedName>
    <definedName name="NUEVA" localSheetId="34">#REF!</definedName>
    <definedName name="NUEVA" localSheetId="27">#REF!</definedName>
    <definedName name="NUEVA">#REF!</definedName>
    <definedName name="O" localSheetId="31">'[28]REPORTE DETALLADO 2014'!Tema_6</definedName>
    <definedName name="O" localSheetId="32">'[28]REPORTE DETALLADO 2014'!Tema_6</definedName>
    <definedName name="O" localSheetId="33">'[28]REPORTE DETALLADO 2014'!Tema_6</definedName>
    <definedName name="O" localSheetId="25">'[28]REPORTE DETALLADO 2014'!Tema_6</definedName>
    <definedName name="O" localSheetId="30">'[28]REPORTE DETALLADO 2014'!Tema_6</definedName>
    <definedName name="O" localSheetId="29">'[28]REPORTE DETALLADO 2014'!Tema_6</definedName>
    <definedName name="O" localSheetId="24">'[28]REPORTE DETALLADO 2014'!Tema_6</definedName>
    <definedName name="O" localSheetId="28">'[28]REPORTE DETALLADO 2014'!Tema_6</definedName>
    <definedName name="O" localSheetId="26">'[28]REPORTE DETALLADO 2014'!Tema_6</definedName>
    <definedName name="O" localSheetId="34">'[28]REPORTE DETALLADO 2014'!Tema_6</definedName>
    <definedName name="O" localSheetId="35">'[28]REPORTE DETALLADO 2014'!Tema_6</definedName>
    <definedName name="O" localSheetId="27">'[28]REPORTE DETALLADO 2014'!Tema_6</definedName>
    <definedName name="O">'[4]REPORTE DETALLADO 2014'!Tema_6</definedName>
    <definedName name="OCTUBRE" localSheetId="31">#REF!</definedName>
    <definedName name="OCTUBRE" localSheetId="32">#REF!</definedName>
    <definedName name="OCTUBRE" localSheetId="33">#REF!</definedName>
    <definedName name="OCTUBRE" localSheetId="25">#REF!</definedName>
    <definedName name="OCTUBRE" localSheetId="30">#REF!</definedName>
    <definedName name="OCTUBRE" localSheetId="29">#REF!</definedName>
    <definedName name="OCTUBRE" localSheetId="24">#REF!</definedName>
    <definedName name="OCTUBRE" localSheetId="28">#REF!</definedName>
    <definedName name="OCTUBRE" localSheetId="26">#REF!</definedName>
    <definedName name="OCTUBRE" localSheetId="34">#REF!</definedName>
    <definedName name="OCTUBRE" localSheetId="27">#REF!</definedName>
    <definedName name="OCTUBRE">#REF!</definedName>
    <definedName name="OCTUBRE_1" localSheetId="31">#REF!</definedName>
    <definedName name="OCTUBRE_1" localSheetId="32">#REF!</definedName>
    <definedName name="OCTUBRE_1" localSheetId="33">#REF!</definedName>
    <definedName name="OCTUBRE_1" localSheetId="25">#REF!</definedName>
    <definedName name="OCTUBRE_1" localSheetId="30">#REF!</definedName>
    <definedName name="OCTUBRE_1" localSheetId="29">#REF!</definedName>
    <definedName name="OCTUBRE_1" localSheetId="24">#REF!</definedName>
    <definedName name="OCTUBRE_1" localSheetId="28">#REF!</definedName>
    <definedName name="OCTUBRE_1" localSheetId="26">#REF!</definedName>
    <definedName name="OCTUBRE_1" localSheetId="34">#REF!</definedName>
    <definedName name="OCTUBRE_1" localSheetId="27">#REF!</definedName>
    <definedName name="OCTUBRE_1">#REF!</definedName>
    <definedName name="OCTUBRE_20" localSheetId="31">#REF!</definedName>
    <definedName name="OCTUBRE_20" localSheetId="32">#REF!</definedName>
    <definedName name="OCTUBRE_20" localSheetId="33">#REF!</definedName>
    <definedName name="OCTUBRE_20" localSheetId="25">#REF!</definedName>
    <definedName name="OCTUBRE_20" localSheetId="30">#REF!</definedName>
    <definedName name="OCTUBRE_20" localSheetId="29">#REF!</definedName>
    <definedName name="OCTUBRE_20" localSheetId="24">#REF!</definedName>
    <definedName name="OCTUBRE_20" localSheetId="28">#REF!</definedName>
    <definedName name="OCTUBRE_20" localSheetId="26">#REF!</definedName>
    <definedName name="OCTUBRE_20" localSheetId="34">#REF!</definedName>
    <definedName name="OCTUBRE_20" localSheetId="27">#REF!</definedName>
    <definedName name="OCTUBRE_20">#REF!</definedName>
    <definedName name="OCTUBRE_4" localSheetId="31">#REF!</definedName>
    <definedName name="OCTUBRE_4" localSheetId="32">#REF!</definedName>
    <definedName name="OCTUBRE_4" localSheetId="33">#REF!</definedName>
    <definedName name="OCTUBRE_4" localSheetId="25">#REF!</definedName>
    <definedName name="OCTUBRE_4" localSheetId="30">#REF!</definedName>
    <definedName name="OCTUBRE_4" localSheetId="29">#REF!</definedName>
    <definedName name="OCTUBRE_4" localSheetId="24">#REF!</definedName>
    <definedName name="OCTUBRE_4" localSheetId="28">#REF!</definedName>
    <definedName name="OCTUBRE_4" localSheetId="26">#REF!</definedName>
    <definedName name="OCTUBRE_4" localSheetId="34">#REF!</definedName>
    <definedName name="OCTUBRE_4" localSheetId="27">#REF!</definedName>
    <definedName name="OCTUBRE_4">#REF!</definedName>
    <definedName name="OLE_LINK1_7" localSheetId="31">'[31]7'!#REF!</definedName>
    <definedName name="OLE_LINK1_7" localSheetId="32">'[31]7'!#REF!</definedName>
    <definedName name="OLE_LINK1_7" localSheetId="33">'[31]7'!#REF!</definedName>
    <definedName name="OLE_LINK1_7" localSheetId="25">'[31]7'!#REF!</definedName>
    <definedName name="OLE_LINK1_7" localSheetId="30">'[31]7'!#REF!</definedName>
    <definedName name="OLE_LINK1_7" localSheetId="29">'[31]7'!#REF!</definedName>
    <definedName name="OLE_LINK1_7" localSheetId="24">'[31]7'!#REF!</definedName>
    <definedName name="OLE_LINK1_7" localSheetId="28">'[31]7'!#REF!</definedName>
    <definedName name="OLE_LINK1_7" localSheetId="26">'[31]7'!#REF!</definedName>
    <definedName name="OLE_LINK1_7" localSheetId="34">'[31]7'!#REF!</definedName>
    <definedName name="OLE_LINK1_7" localSheetId="27">'[31]7'!#REF!</definedName>
    <definedName name="OLE_LINK1_7">'[31]7'!#REF!</definedName>
    <definedName name="OTRO" localSheetId="31">#REF!</definedName>
    <definedName name="OTRO" localSheetId="32">#REF!</definedName>
    <definedName name="OTRO" localSheetId="33">#REF!</definedName>
    <definedName name="OTRO" localSheetId="25">#REF!</definedName>
    <definedName name="OTRO" localSheetId="30">#REF!</definedName>
    <definedName name="OTRO" localSheetId="29">#REF!</definedName>
    <definedName name="OTRO" localSheetId="24">#REF!</definedName>
    <definedName name="OTRO" localSheetId="28">#REF!</definedName>
    <definedName name="OTRO" localSheetId="26">#REF!</definedName>
    <definedName name="OTRO" localSheetId="34">#REF!</definedName>
    <definedName name="OTRO" localSheetId="27">#REF!</definedName>
    <definedName name="OTRO">#REF!</definedName>
    <definedName name="OTRO_1" localSheetId="31">#REF!</definedName>
    <definedName name="OTRO_1" localSheetId="32">#REF!</definedName>
    <definedName name="OTRO_1" localSheetId="33">#REF!</definedName>
    <definedName name="OTRO_1" localSheetId="25">#REF!</definedName>
    <definedName name="OTRO_1" localSheetId="30">#REF!</definedName>
    <definedName name="OTRO_1" localSheetId="29">#REF!</definedName>
    <definedName name="OTRO_1" localSheetId="24">#REF!</definedName>
    <definedName name="OTRO_1" localSheetId="28">#REF!</definedName>
    <definedName name="OTRO_1" localSheetId="26">#REF!</definedName>
    <definedName name="OTRO_1" localSheetId="34">#REF!</definedName>
    <definedName name="OTRO_1" localSheetId="27">#REF!</definedName>
    <definedName name="OTRO_1">#REF!</definedName>
    <definedName name="OTRO_11" localSheetId="31">#REF!</definedName>
    <definedName name="OTRO_11" localSheetId="32">#REF!</definedName>
    <definedName name="OTRO_11" localSheetId="33">#REF!</definedName>
    <definedName name="OTRO_11" localSheetId="25">#REF!</definedName>
    <definedName name="OTRO_11" localSheetId="30">#REF!</definedName>
    <definedName name="OTRO_11" localSheetId="29">#REF!</definedName>
    <definedName name="OTRO_11" localSheetId="24">#REF!</definedName>
    <definedName name="OTRO_11" localSheetId="28">#REF!</definedName>
    <definedName name="OTRO_11" localSheetId="26">#REF!</definedName>
    <definedName name="OTRO_11" localSheetId="34">#REF!</definedName>
    <definedName name="OTRO_11" localSheetId="27">#REF!</definedName>
    <definedName name="OTRO_11">#REF!</definedName>
    <definedName name="OTRO_20" localSheetId="31">#REF!</definedName>
    <definedName name="OTRO_20" localSheetId="32">#REF!</definedName>
    <definedName name="OTRO_20" localSheetId="33">#REF!</definedName>
    <definedName name="OTRO_20" localSheetId="25">#REF!</definedName>
    <definedName name="OTRO_20" localSheetId="30">#REF!</definedName>
    <definedName name="OTRO_20" localSheetId="29">#REF!</definedName>
    <definedName name="OTRO_20" localSheetId="24">#REF!</definedName>
    <definedName name="OTRO_20" localSheetId="28">#REF!</definedName>
    <definedName name="OTRO_20" localSheetId="26">#REF!</definedName>
    <definedName name="OTRO_20" localSheetId="34">#REF!</definedName>
    <definedName name="OTRO_20" localSheetId="27">#REF!</definedName>
    <definedName name="OTRO_20">#REF!</definedName>
    <definedName name="OTRO_4" localSheetId="31">#REF!</definedName>
    <definedName name="OTRO_4" localSheetId="32">#REF!</definedName>
    <definedName name="OTRO_4" localSheetId="33">#REF!</definedName>
    <definedName name="OTRO_4" localSheetId="25">#REF!</definedName>
    <definedName name="OTRO_4" localSheetId="30">#REF!</definedName>
    <definedName name="OTRO_4" localSheetId="29">#REF!</definedName>
    <definedName name="OTRO_4" localSheetId="24">#REF!</definedName>
    <definedName name="OTRO_4" localSheetId="28">#REF!</definedName>
    <definedName name="OTRO_4" localSheetId="26">#REF!</definedName>
    <definedName name="OTRO_4" localSheetId="34">#REF!</definedName>
    <definedName name="OTRO_4" localSheetId="27">#REF!</definedName>
    <definedName name="OTRO_4">#REF!</definedName>
    <definedName name="OTRO_5" localSheetId="31">#REF!</definedName>
    <definedName name="OTRO_5" localSheetId="32">#REF!</definedName>
    <definedName name="OTRO_5" localSheetId="33">#REF!</definedName>
    <definedName name="OTRO_5" localSheetId="25">#REF!</definedName>
    <definedName name="OTRO_5" localSheetId="30">#REF!</definedName>
    <definedName name="OTRO_5" localSheetId="29">#REF!</definedName>
    <definedName name="OTRO_5" localSheetId="24">#REF!</definedName>
    <definedName name="OTRO_5" localSheetId="28">#REF!</definedName>
    <definedName name="OTRO_5" localSheetId="26">#REF!</definedName>
    <definedName name="OTRO_5" localSheetId="34">#REF!</definedName>
    <definedName name="OTRO_5" localSheetId="27">#REF!</definedName>
    <definedName name="OTRO_5">#REF!</definedName>
    <definedName name="PAG.1" localSheetId="31">#REF!</definedName>
    <definedName name="PAG.1" localSheetId="32">#REF!</definedName>
    <definedName name="PAG.1" localSheetId="33">#REF!</definedName>
    <definedName name="PAG.1" localSheetId="25">#REF!</definedName>
    <definedName name="PAG.1" localSheetId="30">#REF!</definedName>
    <definedName name="PAG.1" localSheetId="29">#REF!</definedName>
    <definedName name="PAG.1" localSheetId="24">#REF!</definedName>
    <definedName name="PAG.1" localSheetId="28">#REF!</definedName>
    <definedName name="PAG.1" localSheetId="26">#REF!</definedName>
    <definedName name="PAG.1" localSheetId="34">#REF!</definedName>
    <definedName name="PAG.1" localSheetId="27">#REF!</definedName>
    <definedName name="PAG.1">#REF!</definedName>
    <definedName name="PAG.1_1" localSheetId="31">#REF!</definedName>
    <definedName name="PAG.1_1" localSheetId="32">#REF!</definedName>
    <definedName name="PAG.1_1" localSheetId="33">#REF!</definedName>
    <definedName name="PAG.1_1" localSheetId="25">#REF!</definedName>
    <definedName name="PAG.1_1" localSheetId="30">#REF!</definedName>
    <definedName name="PAG.1_1" localSheetId="29">#REF!</definedName>
    <definedName name="PAG.1_1" localSheetId="24">#REF!</definedName>
    <definedName name="PAG.1_1" localSheetId="28">#REF!</definedName>
    <definedName name="PAG.1_1" localSheetId="26">#REF!</definedName>
    <definedName name="PAG.1_1" localSheetId="34">#REF!</definedName>
    <definedName name="PAG.1_1" localSheetId="27">#REF!</definedName>
    <definedName name="PAG.1_1">#REF!</definedName>
    <definedName name="PAG.1_20" localSheetId="31">#REF!</definedName>
    <definedName name="PAG.1_20" localSheetId="32">#REF!</definedName>
    <definedName name="PAG.1_20" localSheetId="33">#REF!</definedName>
    <definedName name="PAG.1_20" localSheetId="25">#REF!</definedName>
    <definedName name="PAG.1_20" localSheetId="30">#REF!</definedName>
    <definedName name="PAG.1_20" localSheetId="29">#REF!</definedName>
    <definedName name="PAG.1_20" localSheetId="24">#REF!</definedName>
    <definedName name="PAG.1_20" localSheetId="28">#REF!</definedName>
    <definedName name="PAG.1_20" localSheetId="26">#REF!</definedName>
    <definedName name="PAG.1_20" localSheetId="34">#REF!</definedName>
    <definedName name="PAG.1_20" localSheetId="27">#REF!</definedName>
    <definedName name="PAG.1_20">#REF!</definedName>
    <definedName name="PAG.1_4" localSheetId="31">#REF!</definedName>
    <definedName name="PAG.1_4" localSheetId="32">#REF!</definedName>
    <definedName name="PAG.1_4" localSheetId="33">#REF!</definedName>
    <definedName name="PAG.1_4" localSheetId="25">#REF!</definedName>
    <definedName name="PAG.1_4" localSheetId="30">#REF!</definedName>
    <definedName name="PAG.1_4" localSheetId="29">#REF!</definedName>
    <definedName name="PAG.1_4" localSheetId="24">#REF!</definedName>
    <definedName name="PAG.1_4" localSheetId="28">#REF!</definedName>
    <definedName name="PAG.1_4" localSheetId="26">#REF!</definedName>
    <definedName name="PAG.1_4" localSheetId="34">#REF!</definedName>
    <definedName name="PAG.1_4" localSheetId="27">#REF!</definedName>
    <definedName name="PAG.1_4">#REF!</definedName>
    <definedName name="PAG.2" localSheetId="31">#REF!</definedName>
    <definedName name="PAG.2" localSheetId="32">#REF!</definedName>
    <definedName name="PAG.2" localSheetId="33">#REF!</definedName>
    <definedName name="PAG.2" localSheetId="25">#REF!</definedName>
    <definedName name="PAG.2" localSheetId="30">#REF!</definedName>
    <definedName name="PAG.2" localSheetId="29">#REF!</definedName>
    <definedName name="PAG.2" localSheetId="24">#REF!</definedName>
    <definedName name="PAG.2" localSheetId="28">#REF!</definedName>
    <definedName name="PAG.2" localSheetId="26">#REF!</definedName>
    <definedName name="PAG.2" localSheetId="34">#REF!</definedName>
    <definedName name="PAG.2" localSheetId="27">#REF!</definedName>
    <definedName name="PAG.2">#REF!</definedName>
    <definedName name="PAG.2_1" localSheetId="31">#REF!</definedName>
    <definedName name="PAG.2_1" localSheetId="32">#REF!</definedName>
    <definedName name="PAG.2_1" localSheetId="33">#REF!</definedName>
    <definedName name="PAG.2_1" localSheetId="25">#REF!</definedName>
    <definedName name="PAG.2_1" localSheetId="30">#REF!</definedName>
    <definedName name="PAG.2_1" localSheetId="29">#REF!</definedName>
    <definedName name="PAG.2_1" localSheetId="24">#REF!</definedName>
    <definedName name="PAG.2_1" localSheetId="28">#REF!</definedName>
    <definedName name="PAG.2_1" localSheetId="26">#REF!</definedName>
    <definedName name="PAG.2_1" localSheetId="34">#REF!</definedName>
    <definedName name="PAG.2_1" localSheetId="27">#REF!</definedName>
    <definedName name="PAG.2_1">#REF!</definedName>
    <definedName name="PAG.2_20" localSheetId="31">#REF!</definedName>
    <definedName name="PAG.2_20" localSheetId="32">#REF!</definedName>
    <definedName name="PAG.2_20" localSheetId="33">#REF!</definedName>
    <definedName name="PAG.2_20" localSheetId="25">#REF!</definedName>
    <definedName name="PAG.2_20" localSheetId="30">#REF!</definedName>
    <definedName name="PAG.2_20" localSheetId="29">#REF!</definedName>
    <definedName name="PAG.2_20" localSheetId="24">#REF!</definedName>
    <definedName name="PAG.2_20" localSheetId="28">#REF!</definedName>
    <definedName name="PAG.2_20" localSheetId="26">#REF!</definedName>
    <definedName name="PAG.2_20" localSheetId="34">#REF!</definedName>
    <definedName name="PAG.2_20" localSheetId="27">#REF!</definedName>
    <definedName name="PAG.2_20">#REF!</definedName>
    <definedName name="PAG.2_4" localSheetId="31">#REF!</definedName>
    <definedName name="PAG.2_4" localSheetId="32">#REF!</definedName>
    <definedName name="PAG.2_4" localSheetId="33">#REF!</definedName>
    <definedName name="PAG.2_4" localSheetId="25">#REF!</definedName>
    <definedName name="PAG.2_4" localSheetId="30">#REF!</definedName>
    <definedName name="PAG.2_4" localSheetId="29">#REF!</definedName>
    <definedName name="PAG.2_4" localSheetId="24">#REF!</definedName>
    <definedName name="PAG.2_4" localSheetId="28">#REF!</definedName>
    <definedName name="PAG.2_4" localSheetId="26">#REF!</definedName>
    <definedName name="PAG.2_4" localSheetId="34">#REF!</definedName>
    <definedName name="PAG.2_4" localSheetId="27">#REF!</definedName>
    <definedName name="PAG.2_4">#REF!</definedName>
    <definedName name="PARTIDA" localSheetId="17">[32]Global!#REF!</definedName>
    <definedName name="PARTIDA" localSheetId="18">[32]Global!#REF!</definedName>
    <definedName name="PARTIDA" localSheetId="19">[32]Global!#REF!</definedName>
    <definedName name="PARTIDA" localSheetId="20">[32]Global!#REF!</definedName>
    <definedName name="PARTIDA" localSheetId="31">[32]Global!#REF!</definedName>
    <definedName name="PARTIDA" localSheetId="32">[32]Global!#REF!</definedName>
    <definedName name="PARTIDA" localSheetId="33">[32]Global!#REF!</definedName>
    <definedName name="PARTIDA" localSheetId="15">[32]Global!#REF!</definedName>
    <definedName name="PARTIDA" localSheetId="21">[32]Global!#REF!</definedName>
    <definedName name="PARTIDA" localSheetId="13">[32]Global!#REF!</definedName>
    <definedName name="PARTIDA" localSheetId="25">[32]Global!#REF!</definedName>
    <definedName name="PARTIDA" localSheetId="30">[32]Global!#REF!</definedName>
    <definedName name="PARTIDA" localSheetId="29">[32]Global!#REF!</definedName>
    <definedName name="PARTIDA" localSheetId="24">[32]Global!#REF!</definedName>
    <definedName name="PARTIDA" localSheetId="28">[32]Global!#REF!</definedName>
    <definedName name="PARTIDA" localSheetId="23">[32]Global!#REF!</definedName>
    <definedName name="PARTIDA" localSheetId="26">[32]Global!#REF!</definedName>
    <definedName name="PARTIDA" localSheetId="22">[32]Global!#REF!</definedName>
    <definedName name="PARTIDA" localSheetId="34">[32]Global!#REF!</definedName>
    <definedName name="PARTIDA" localSheetId="16">[32]Global!#REF!</definedName>
    <definedName name="PARTIDA" localSheetId="35">[32]Global!#REF!</definedName>
    <definedName name="PARTIDA" localSheetId="27">[32]Global!#REF!</definedName>
    <definedName name="PARTIDA">[5]Global!#REF!</definedName>
    <definedName name="PARTIDAS" localSheetId="17">#REF!</definedName>
    <definedName name="PARTIDAS" localSheetId="18">#REF!</definedName>
    <definedName name="PARTIDAS" localSheetId="19">#REF!</definedName>
    <definedName name="PARTIDAS" localSheetId="20">#REF!</definedName>
    <definedName name="PARTIDAS" localSheetId="31">#REF!</definedName>
    <definedName name="PARTIDAS" localSheetId="32">#REF!</definedName>
    <definedName name="PARTIDAS" localSheetId="33">#REF!</definedName>
    <definedName name="PARTIDAS" localSheetId="12">#REF!</definedName>
    <definedName name="PARTIDAS" localSheetId="15">#REF!</definedName>
    <definedName name="PARTIDAS" localSheetId="21">#REF!</definedName>
    <definedName name="PARTIDAS" localSheetId="13">#REF!</definedName>
    <definedName name="PARTIDAS" localSheetId="25">#REF!</definedName>
    <definedName name="PARTIDAS" localSheetId="30">#REF!</definedName>
    <definedName name="PARTIDAS" localSheetId="29">#REF!</definedName>
    <definedName name="PARTIDAS" localSheetId="24">#REF!</definedName>
    <definedName name="PARTIDAS" localSheetId="28">#REF!</definedName>
    <definedName name="PARTIDAS" localSheetId="23">#REF!</definedName>
    <definedName name="PARTIDAS" localSheetId="26">#REF!</definedName>
    <definedName name="PARTIDAS" localSheetId="22">#REF!</definedName>
    <definedName name="PARTIDAS" localSheetId="34">#REF!</definedName>
    <definedName name="PARTIDAS" localSheetId="16">#REF!</definedName>
    <definedName name="PARTIDAS" localSheetId="35">#REF!</definedName>
    <definedName name="PARTIDAS" localSheetId="27">#REF!</definedName>
    <definedName name="PARTIDAS">#REF!</definedName>
    <definedName name="PE" localSheetId="31">#REF!</definedName>
    <definedName name="PE" localSheetId="32">#REF!</definedName>
    <definedName name="PE" localSheetId="33">#REF!</definedName>
    <definedName name="PE" localSheetId="12">#REF!</definedName>
    <definedName name="PE" localSheetId="25">#REF!</definedName>
    <definedName name="PE" localSheetId="30">#REF!</definedName>
    <definedName name="PE" localSheetId="29">#REF!</definedName>
    <definedName name="PE" localSheetId="24">#REF!</definedName>
    <definedName name="PE" localSheetId="28">#REF!</definedName>
    <definedName name="PE" localSheetId="26">#REF!</definedName>
    <definedName name="PE" localSheetId="34">#REF!</definedName>
    <definedName name="PE" localSheetId="35">#REF!</definedName>
    <definedName name="PE" localSheetId="27">#REF!</definedName>
    <definedName name="PE">#REF!</definedName>
    <definedName name="PERIODO" localSheetId="31">#REF!</definedName>
    <definedName name="PERIODO" localSheetId="32">#REF!</definedName>
    <definedName name="PERIODO" localSheetId="33">#REF!</definedName>
    <definedName name="PERIODO" localSheetId="12">#REF!</definedName>
    <definedName name="PERIODO" localSheetId="25">#REF!</definedName>
    <definedName name="PERIODO" localSheetId="30">#REF!</definedName>
    <definedName name="PERIODO" localSheetId="29">#REF!</definedName>
    <definedName name="PERIODO" localSheetId="24">#REF!</definedName>
    <definedName name="PERIODO" localSheetId="28">#REF!</definedName>
    <definedName name="PERIODO" localSheetId="26">#REF!</definedName>
    <definedName name="PERIODO" localSheetId="34">#REF!</definedName>
    <definedName name="PERIODO" localSheetId="35">#REF!</definedName>
    <definedName name="PERIODO" localSheetId="27">#REF!</definedName>
    <definedName name="PERIODO">#REF!</definedName>
    <definedName name="PR" localSheetId="31">#REF!</definedName>
    <definedName name="PR" localSheetId="32">#REF!</definedName>
    <definedName name="PR" localSheetId="33">#REF!</definedName>
    <definedName name="PR" localSheetId="25">#REF!</definedName>
    <definedName name="PR" localSheetId="30">#REF!</definedName>
    <definedName name="PR" localSheetId="29">#REF!</definedName>
    <definedName name="PR" localSheetId="24">#REF!</definedName>
    <definedName name="PR" localSheetId="28">#REF!</definedName>
    <definedName name="PR" localSheetId="26">#REF!</definedName>
    <definedName name="PR" localSheetId="34">#REF!</definedName>
    <definedName name="PR" localSheetId="35">#REF!</definedName>
    <definedName name="PR" localSheetId="27">#REF!</definedName>
    <definedName name="PR">#REF!</definedName>
    <definedName name="PRE_DIC">[18]R_PRONOSTICO_PR!$CM$1:$CM$65536</definedName>
    <definedName name="PRE_NOV">[18]R_PRONOSTICO_PR!$CL$1:$CL$65536</definedName>
    <definedName name="PRE_OCT">[18]R_PRONOSTICO_PR!$CK$1:$CK$65536</definedName>
    <definedName name="presp_horas_edo" localSheetId="31">'[33]6'!#REF!</definedName>
    <definedName name="presp_horas_edo" localSheetId="32">'[33]6'!#REF!</definedName>
    <definedName name="presp_horas_edo" localSheetId="33">'[33]6'!#REF!</definedName>
    <definedName name="presp_horas_edo" localSheetId="25">'[33]6'!#REF!</definedName>
    <definedName name="presp_horas_edo" localSheetId="30">'[33]6'!#REF!</definedName>
    <definedName name="presp_horas_edo" localSheetId="29">'[33]6'!#REF!</definedName>
    <definedName name="presp_horas_edo" localSheetId="24">'[33]6'!#REF!</definedName>
    <definedName name="presp_horas_edo" localSheetId="28">'[33]6'!#REF!</definedName>
    <definedName name="presp_horas_edo" localSheetId="26">'[33]6'!#REF!</definedName>
    <definedName name="presp_horas_edo" localSheetId="34">'[33]6'!#REF!</definedName>
    <definedName name="presp_horas_edo" localSheetId="27">'[33]6'!#REF!</definedName>
    <definedName name="presp_horas_edo">'[33]6'!#REF!</definedName>
    <definedName name="presp_horas_edo_1" localSheetId="31">'[33]6'!#REF!</definedName>
    <definedName name="presp_horas_edo_1" localSheetId="32">'[33]6'!#REF!</definedName>
    <definedName name="presp_horas_edo_1" localSheetId="33">'[33]6'!#REF!</definedName>
    <definedName name="presp_horas_edo_1" localSheetId="25">'[33]6'!#REF!</definedName>
    <definedName name="presp_horas_edo_1" localSheetId="30">'[33]6'!#REF!</definedName>
    <definedName name="presp_horas_edo_1" localSheetId="29">'[33]6'!#REF!</definedName>
    <definedName name="presp_horas_edo_1" localSheetId="24">'[33]6'!#REF!</definedName>
    <definedName name="presp_horas_edo_1" localSheetId="28">'[33]6'!#REF!</definedName>
    <definedName name="presp_horas_edo_1" localSheetId="26">'[33]6'!#REF!</definedName>
    <definedName name="presp_horas_edo_1" localSheetId="34">'[33]6'!#REF!</definedName>
    <definedName name="presp_horas_edo_1" localSheetId="27">'[33]6'!#REF!</definedName>
    <definedName name="presp_horas_edo_1">'[33]6'!#REF!</definedName>
    <definedName name="presp_horas_edo_11" localSheetId="31">'[34]6'!#REF!</definedName>
    <definedName name="presp_horas_edo_11" localSheetId="32">'[34]6'!#REF!</definedName>
    <definedName name="presp_horas_edo_11" localSheetId="33">'[34]6'!#REF!</definedName>
    <definedName name="presp_horas_edo_11" localSheetId="25">'[34]6'!#REF!</definedName>
    <definedName name="presp_horas_edo_11" localSheetId="30">'[34]6'!#REF!</definedName>
    <definedName name="presp_horas_edo_11" localSheetId="29">'[34]6'!#REF!</definedName>
    <definedName name="presp_horas_edo_11" localSheetId="24">'[34]6'!#REF!</definedName>
    <definedName name="presp_horas_edo_11" localSheetId="28">'[34]6'!#REF!</definedName>
    <definedName name="presp_horas_edo_11" localSheetId="26">'[34]6'!#REF!</definedName>
    <definedName name="presp_horas_edo_11" localSheetId="34">'[34]6'!#REF!</definedName>
    <definedName name="presp_horas_edo_11" localSheetId="27">'[34]6'!#REF!</definedName>
    <definedName name="presp_horas_edo_11">'[34]6'!#REF!</definedName>
    <definedName name="presp_horas_edo_20" localSheetId="31">'[34]6'!#REF!</definedName>
    <definedName name="presp_horas_edo_20" localSheetId="32">'[34]6'!#REF!</definedName>
    <definedName name="presp_horas_edo_20" localSheetId="33">'[34]6'!#REF!</definedName>
    <definedName name="presp_horas_edo_20" localSheetId="25">'[34]6'!#REF!</definedName>
    <definedName name="presp_horas_edo_20" localSheetId="30">'[34]6'!#REF!</definedName>
    <definedName name="presp_horas_edo_20" localSheetId="29">'[34]6'!#REF!</definedName>
    <definedName name="presp_horas_edo_20" localSheetId="24">'[34]6'!#REF!</definedName>
    <definedName name="presp_horas_edo_20" localSheetId="28">'[34]6'!#REF!</definedName>
    <definedName name="presp_horas_edo_20" localSheetId="26">'[34]6'!#REF!</definedName>
    <definedName name="presp_horas_edo_20" localSheetId="34">'[34]6'!#REF!</definedName>
    <definedName name="presp_horas_edo_20" localSheetId="27">'[34]6'!#REF!</definedName>
    <definedName name="presp_horas_edo_20">'[34]6'!#REF!</definedName>
    <definedName name="presp_horas_edo_4" localSheetId="31">'[33]6'!#REF!</definedName>
    <definedName name="presp_horas_edo_4" localSheetId="32">'[33]6'!#REF!</definedName>
    <definedName name="presp_horas_edo_4" localSheetId="33">'[33]6'!#REF!</definedName>
    <definedName name="presp_horas_edo_4" localSheetId="25">'[33]6'!#REF!</definedName>
    <definedName name="presp_horas_edo_4" localSheetId="30">'[33]6'!#REF!</definedName>
    <definedName name="presp_horas_edo_4" localSheetId="29">'[33]6'!#REF!</definedName>
    <definedName name="presp_horas_edo_4" localSheetId="24">'[33]6'!#REF!</definedName>
    <definedName name="presp_horas_edo_4" localSheetId="28">'[33]6'!#REF!</definedName>
    <definedName name="presp_horas_edo_4" localSheetId="26">'[33]6'!#REF!</definedName>
    <definedName name="presp_horas_edo_4" localSheetId="34">'[33]6'!#REF!</definedName>
    <definedName name="presp_horas_edo_4" localSheetId="27">'[33]6'!#REF!</definedName>
    <definedName name="presp_horas_edo_4">'[33]6'!#REF!</definedName>
    <definedName name="presp_horas_estatales" localSheetId="31">[35]est!#REF!</definedName>
    <definedName name="presp_horas_estatales" localSheetId="32">[35]est!#REF!</definedName>
    <definedName name="presp_horas_estatales" localSheetId="33">[35]est!#REF!</definedName>
    <definedName name="presp_horas_estatales" localSheetId="25">[35]est!#REF!</definedName>
    <definedName name="presp_horas_estatales" localSheetId="30">[35]est!#REF!</definedName>
    <definedName name="presp_horas_estatales" localSheetId="29">[35]est!#REF!</definedName>
    <definedName name="presp_horas_estatales" localSheetId="24">[35]est!#REF!</definedName>
    <definedName name="presp_horas_estatales" localSheetId="28">[35]est!#REF!</definedName>
    <definedName name="presp_horas_estatales" localSheetId="26">[35]est!#REF!</definedName>
    <definedName name="presp_horas_estatales" localSheetId="34">[35]est!#REF!</definedName>
    <definedName name="presp_horas_estatales" localSheetId="27">[35]est!#REF!</definedName>
    <definedName name="presp_horas_estatales">[35]est!#REF!</definedName>
    <definedName name="presp_horas_estatales_1" localSheetId="31">[35]est!#REF!</definedName>
    <definedName name="presp_horas_estatales_1" localSheetId="32">[35]est!#REF!</definedName>
    <definedName name="presp_horas_estatales_1" localSheetId="33">[35]est!#REF!</definedName>
    <definedName name="presp_horas_estatales_1" localSheetId="25">[35]est!#REF!</definedName>
    <definedName name="presp_horas_estatales_1" localSheetId="30">[35]est!#REF!</definedName>
    <definedName name="presp_horas_estatales_1" localSheetId="29">[35]est!#REF!</definedName>
    <definedName name="presp_horas_estatales_1" localSheetId="24">[35]est!#REF!</definedName>
    <definedName name="presp_horas_estatales_1" localSheetId="28">[35]est!#REF!</definedName>
    <definedName name="presp_horas_estatales_1" localSheetId="26">[35]est!#REF!</definedName>
    <definedName name="presp_horas_estatales_1" localSheetId="34">[35]est!#REF!</definedName>
    <definedName name="presp_horas_estatales_1" localSheetId="27">[35]est!#REF!</definedName>
    <definedName name="presp_horas_estatales_1">[35]est!#REF!</definedName>
    <definedName name="presp_horas_estatales_11" localSheetId="31">[36]est!#REF!</definedName>
    <definedName name="presp_horas_estatales_11" localSheetId="32">[36]est!#REF!</definedName>
    <definedName name="presp_horas_estatales_11" localSheetId="33">[36]est!#REF!</definedName>
    <definedName name="presp_horas_estatales_11" localSheetId="25">[36]est!#REF!</definedName>
    <definedName name="presp_horas_estatales_11" localSheetId="30">[36]est!#REF!</definedName>
    <definedName name="presp_horas_estatales_11" localSheetId="29">[36]est!#REF!</definedName>
    <definedName name="presp_horas_estatales_11" localSheetId="24">[36]est!#REF!</definedName>
    <definedName name="presp_horas_estatales_11" localSheetId="28">[36]est!#REF!</definedName>
    <definedName name="presp_horas_estatales_11" localSheetId="26">[36]est!#REF!</definedName>
    <definedName name="presp_horas_estatales_11" localSheetId="34">[36]est!#REF!</definedName>
    <definedName name="presp_horas_estatales_11" localSheetId="27">[36]est!#REF!</definedName>
    <definedName name="presp_horas_estatales_11">[36]est!#REF!</definedName>
    <definedName name="presp_horas_estatales_20" localSheetId="31">[36]est!#REF!</definedName>
    <definedName name="presp_horas_estatales_20" localSheetId="32">[36]est!#REF!</definedName>
    <definedName name="presp_horas_estatales_20" localSheetId="33">[36]est!#REF!</definedName>
    <definedName name="presp_horas_estatales_20" localSheetId="25">[36]est!#REF!</definedName>
    <definedName name="presp_horas_estatales_20" localSheetId="30">[36]est!#REF!</definedName>
    <definedName name="presp_horas_estatales_20" localSheetId="29">[36]est!#REF!</definedName>
    <definedName name="presp_horas_estatales_20" localSheetId="24">[36]est!#REF!</definedName>
    <definedName name="presp_horas_estatales_20" localSheetId="28">[36]est!#REF!</definedName>
    <definedName name="presp_horas_estatales_20" localSheetId="26">[36]est!#REF!</definedName>
    <definedName name="presp_horas_estatales_20" localSheetId="34">[36]est!#REF!</definedName>
    <definedName name="presp_horas_estatales_20" localSheetId="27">[36]est!#REF!</definedName>
    <definedName name="presp_horas_estatales_20">[36]est!#REF!</definedName>
    <definedName name="presp_horas_estatales_4" localSheetId="31">[35]est!#REF!</definedName>
    <definedName name="presp_horas_estatales_4" localSheetId="32">[35]est!#REF!</definedName>
    <definedName name="presp_horas_estatales_4" localSheetId="33">[35]est!#REF!</definedName>
    <definedName name="presp_horas_estatales_4" localSheetId="25">[35]est!#REF!</definedName>
    <definedName name="presp_horas_estatales_4" localSheetId="30">[35]est!#REF!</definedName>
    <definedName name="presp_horas_estatales_4" localSheetId="29">[35]est!#REF!</definedName>
    <definedName name="presp_horas_estatales_4" localSheetId="24">[35]est!#REF!</definedName>
    <definedName name="presp_horas_estatales_4" localSheetId="28">[35]est!#REF!</definedName>
    <definedName name="presp_horas_estatales_4" localSheetId="26">[35]est!#REF!</definedName>
    <definedName name="presp_horas_estatales_4" localSheetId="34">[35]est!#REF!</definedName>
    <definedName name="presp_horas_estatales_4" localSheetId="27">[35]est!#REF!</definedName>
    <definedName name="presp_horas_estatales_4">[35]est!#REF!</definedName>
    <definedName name="presp_horas_fed" localSheetId="31">'[33]6'!#REF!</definedName>
    <definedName name="presp_horas_fed" localSheetId="32">'[33]6'!#REF!</definedName>
    <definedName name="presp_horas_fed" localSheetId="33">'[33]6'!#REF!</definedName>
    <definedName name="presp_horas_fed" localSheetId="25">'[33]6'!#REF!</definedName>
    <definedName name="presp_horas_fed" localSheetId="30">'[33]6'!#REF!</definedName>
    <definedName name="presp_horas_fed" localSheetId="29">'[33]6'!#REF!</definedName>
    <definedName name="presp_horas_fed" localSheetId="24">'[33]6'!#REF!</definedName>
    <definedName name="presp_horas_fed" localSheetId="28">'[33]6'!#REF!</definedName>
    <definedName name="presp_horas_fed" localSheetId="26">'[33]6'!#REF!</definedName>
    <definedName name="presp_horas_fed" localSheetId="34">'[33]6'!#REF!</definedName>
    <definedName name="presp_horas_fed" localSheetId="27">'[33]6'!#REF!</definedName>
    <definedName name="presp_horas_fed">'[33]6'!#REF!</definedName>
    <definedName name="presp_horas_fed_1" localSheetId="31">'[33]6'!#REF!</definedName>
    <definedName name="presp_horas_fed_1" localSheetId="32">'[33]6'!#REF!</definedName>
    <definedName name="presp_horas_fed_1" localSheetId="33">'[33]6'!#REF!</definedName>
    <definedName name="presp_horas_fed_1" localSheetId="25">'[33]6'!#REF!</definedName>
    <definedName name="presp_horas_fed_1" localSheetId="30">'[33]6'!#REF!</definedName>
    <definedName name="presp_horas_fed_1" localSheetId="29">'[33]6'!#REF!</definedName>
    <definedName name="presp_horas_fed_1" localSheetId="24">'[33]6'!#REF!</definedName>
    <definedName name="presp_horas_fed_1" localSheetId="28">'[33]6'!#REF!</definedName>
    <definedName name="presp_horas_fed_1" localSheetId="26">'[33]6'!#REF!</definedName>
    <definedName name="presp_horas_fed_1" localSheetId="34">'[33]6'!#REF!</definedName>
    <definedName name="presp_horas_fed_1" localSheetId="27">'[33]6'!#REF!</definedName>
    <definedName name="presp_horas_fed_1">'[33]6'!#REF!</definedName>
    <definedName name="presp_horas_fed_11" localSheetId="31">'[34]6'!#REF!</definedName>
    <definedName name="presp_horas_fed_11" localSheetId="32">'[34]6'!#REF!</definedName>
    <definedName name="presp_horas_fed_11" localSheetId="33">'[34]6'!#REF!</definedName>
    <definedName name="presp_horas_fed_11" localSheetId="25">'[34]6'!#REF!</definedName>
    <definedName name="presp_horas_fed_11" localSheetId="30">'[34]6'!#REF!</definedName>
    <definedName name="presp_horas_fed_11" localSheetId="29">'[34]6'!#REF!</definedName>
    <definedName name="presp_horas_fed_11" localSheetId="24">'[34]6'!#REF!</definedName>
    <definedName name="presp_horas_fed_11" localSheetId="28">'[34]6'!#REF!</definedName>
    <definedName name="presp_horas_fed_11" localSheetId="26">'[34]6'!#REF!</definedName>
    <definedName name="presp_horas_fed_11" localSheetId="34">'[34]6'!#REF!</definedName>
    <definedName name="presp_horas_fed_11" localSheetId="27">'[34]6'!#REF!</definedName>
    <definedName name="presp_horas_fed_11">'[34]6'!#REF!</definedName>
    <definedName name="presp_horas_fed_20" localSheetId="31">'[34]6'!#REF!</definedName>
    <definedName name="presp_horas_fed_20" localSheetId="32">'[34]6'!#REF!</definedName>
    <definedName name="presp_horas_fed_20" localSheetId="33">'[34]6'!#REF!</definedName>
    <definedName name="presp_horas_fed_20" localSheetId="25">'[34]6'!#REF!</definedName>
    <definedName name="presp_horas_fed_20" localSheetId="30">'[34]6'!#REF!</definedName>
    <definedName name="presp_horas_fed_20" localSheetId="29">'[34]6'!#REF!</definedName>
    <definedName name="presp_horas_fed_20" localSheetId="24">'[34]6'!#REF!</definedName>
    <definedName name="presp_horas_fed_20" localSheetId="28">'[34]6'!#REF!</definedName>
    <definedName name="presp_horas_fed_20" localSheetId="26">'[34]6'!#REF!</definedName>
    <definedName name="presp_horas_fed_20" localSheetId="34">'[34]6'!#REF!</definedName>
    <definedName name="presp_horas_fed_20" localSheetId="27">'[34]6'!#REF!</definedName>
    <definedName name="presp_horas_fed_20">'[34]6'!#REF!</definedName>
    <definedName name="presp_horas_fed_4" localSheetId="31">'[33]6'!#REF!</definedName>
    <definedName name="presp_horas_fed_4" localSheetId="32">'[33]6'!#REF!</definedName>
    <definedName name="presp_horas_fed_4" localSheetId="33">'[33]6'!#REF!</definedName>
    <definedName name="presp_horas_fed_4" localSheetId="25">'[33]6'!#REF!</definedName>
    <definedName name="presp_horas_fed_4" localSheetId="30">'[33]6'!#REF!</definedName>
    <definedName name="presp_horas_fed_4" localSheetId="29">'[33]6'!#REF!</definedName>
    <definedName name="presp_horas_fed_4" localSheetId="24">'[33]6'!#REF!</definedName>
    <definedName name="presp_horas_fed_4" localSheetId="28">'[33]6'!#REF!</definedName>
    <definedName name="presp_horas_fed_4" localSheetId="26">'[33]6'!#REF!</definedName>
    <definedName name="presp_horas_fed_4" localSheetId="34">'[33]6'!#REF!</definedName>
    <definedName name="presp_horas_fed_4" localSheetId="27">'[33]6'!#REF!</definedName>
    <definedName name="presp_horas_fed_4">'[33]6'!#REF!</definedName>
    <definedName name="presp_plazas_edo" localSheetId="31">'[33]6'!#REF!</definedName>
    <definedName name="presp_plazas_edo" localSheetId="32">'[33]6'!#REF!</definedName>
    <definedName name="presp_plazas_edo" localSheetId="33">'[33]6'!#REF!</definedName>
    <definedName name="presp_plazas_edo" localSheetId="25">'[33]6'!#REF!</definedName>
    <definedName name="presp_plazas_edo" localSheetId="30">'[33]6'!#REF!</definedName>
    <definedName name="presp_plazas_edo" localSheetId="29">'[33]6'!#REF!</definedName>
    <definedName name="presp_plazas_edo" localSheetId="24">'[33]6'!#REF!</definedName>
    <definedName name="presp_plazas_edo" localSheetId="28">'[33]6'!#REF!</definedName>
    <definedName name="presp_plazas_edo" localSheetId="26">'[33]6'!#REF!</definedName>
    <definedName name="presp_plazas_edo" localSheetId="34">'[33]6'!#REF!</definedName>
    <definedName name="presp_plazas_edo" localSheetId="27">'[33]6'!#REF!</definedName>
    <definedName name="presp_plazas_edo">'[33]6'!#REF!</definedName>
    <definedName name="presp_plazas_edo_1" localSheetId="31">'[33]6'!#REF!</definedName>
    <definedName name="presp_plazas_edo_1" localSheetId="32">'[33]6'!#REF!</definedName>
    <definedName name="presp_plazas_edo_1" localSheetId="33">'[33]6'!#REF!</definedName>
    <definedName name="presp_plazas_edo_1" localSheetId="25">'[33]6'!#REF!</definedName>
    <definedName name="presp_plazas_edo_1" localSheetId="30">'[33]6'!#REF!</definedName>
    <definedName name="presp_plazas_edo_1" localSheetId="29">'[33]6'!#REF!</definedName>
    <definedName name="presp_plazas_edo_1" localSheetId="24">'[33]6'!#REF!</definedName>
    <definedName name="presp_plazas_edo_1" localSheetId="28">'[33]6'!#REF!</definedName>
    <definedName name="presp_plazas_edo_1" localSheetId="26">'[33]6'!#REF!</definedName>
    <definedName name="presp_plazas_edo_1" localSheetId="34">'[33]6'!#REF!</definedName>
    <definedName name="presp_plazas_edo_1" localSheetId="27">'[33]6'!#REF!</definedName>
    <definedName name="presp_plazas_edo_1">'[33]6'!#REF!</definedName>
    <definedName name="presp_plazas_edo_11" localSheetId="31">'[34]6'!#REF!</definedName>
    <definedName name="presp_plazas_edo_11" localSheetId="32">'[34]6'!#REF!</definedName>
    <definedName name="presp_plazas_edo_11" localSheetId="33">'[34]6'!#REF!</definedName>
    <definedName name="presp_plazas_edo_11" localSheetId="25">'[34]6'!#REF!</definedName>
    <definedName name="presp_plazas_edo_11" localSheetId="30">'[34]6'!#REF!</definedName>
    <definedName name="presp_plazas_edo_11" localSheetId="29">'[34]6'!#REF!</definedName>
    <definedName name="presp_plazas_edo_11" localSheetId="24">'[34]6'!#REF!</definedName>
    <definedName name="presp_plazas_edo_11" localSheetId="28">'[34]6'!#REF!</definedName>
    <definedName name="presp_plazas_edo_11" localSheetId="26">'[34]6'!#REF!</definedName>
    <definedName name="presp_plazas_edo_11" localSheetId="34">'[34]6'!#REF!</definedName>
    <definedName name="presp_plazas_edo_11" localSheetId="27">'[34]6'!#REF!</definedName>
    <definedName name="presp_plazas_edo_11">'[34]6'!#REF!</definedName>
    <definedName name="presp_plazas_edo_20" localSheetId="31">'[34]6'!#REF!</definedName>
    <definedName name="presp_plazas_edo_20" localSheetId="32">'[34]6'!#REF!</definedName>
    <definedName name="presp_plazas_edo_20" localSheetId="33">'[34]6'!#REF!</definedName>
    <definedName name="presp_plazas_edo_20" localSheetId="25">'[34]6'!#REF!</definedName>
    <definedName name="presp_plazas_edo_20" localSheetId="30">'[34]6'!#REF!</definedName>
    <definedName name="presp_plazas_edo_20" localSheetId="29">'[34]6'!#REF!</definedName>
    <definedName name="presp_plazas_edo_20" localSheetId="24">'[34]6'!#REF!</definedName>
    <definedName name="presp_plazas_edo_20" localSheetId="28">'[34]6'!#REF!</definedName>
    <definedName name="presp_plazas_edo_20" localSheetId="26">'[34]6'!#REF!</definedName>
    <definedName name="presp_plazas_edo_20" localSheetId="34">'[34]6'!#REF!</definedName>
    <definedName name="presp_plazas_edo_20" localSheetId="27">'[34]6'!#REF!</definedName>
    <definedName name="presp_plazas_edo_20">'[34]6'!#REF!</definedName>
    <definedName name="presp_plazas_edo_4" localSheetId="31">'[33]6'!#REF!</definedName>
    <definedName name="presp_plazas_edo_4" localSheetId="32">'[33]6'!#REF!</definedName>
    <definedName name="presp_plazas_edo_4" localSheetId="33">'[33]6'!#REF!</definedName>
    <definedName name="presp_plazas_edo_4" localSheetId="25">'[33]6'!#REF!</definedName>
    <definedName name="presp_plazas_edo_4" localSheetId="30">'[33]6'!#REF!</definedName>
    <definedName name="presp_plazas_edo_4" localSheetId="29">'[33]6'!#REF!</definedName>
    <definedName name="presp_plazas_edo_4" localSheetId="24">'[33]6'!#REF!</definedName>
    <definedName name="presp_plazas_edo_4" localSheetId="28">'[33]6'!#REF!</definedName>
    <definedName name="presp_plazas_edo_4" localSheetId="26">'[33]6'!#REF!</definedName>
    <definedName name="presp_plazas_edo_4" localSheetId="34">'[33]6'!#REF!</definedName>
    <definedName name="presp_plazas_edo_4" localSheetId="27">'[33]6'!#REF!</definedName>
    <definedName name="presp_plazas_edo_4">'[33]6'!#REF!</definedName>
    <definedName name="presp_plazas_estatales" localSheetId="31">[35]est!#REF!</definedName>
    <definedName name="presp_plazas_estatales" localSheetId="32">[35]est!#REF!</definedName>
    <definedName name="presp_plazas_estatales" localSheetId="33">[35]est!#REF!</definedName>
    <definedName name="presp_plazas_estatales" localSheetId="25">[35]est!#REF!</definedName>
    <definedName name="presp_plazas_estatales" localSheetId="30">[35]est!#REF!</definedName>
    <definedName name="presp_plazas_estatales" localSheetId="29">[35]est!#REF!</definedName>
    <definedName name="presp_plazas_estatales" localSheetId="24">[35]est!#REF!</definedName>
    <definedName name="presp_plazas_estatales" localSheetId="28">[35]est!#REF!</definedName>
    <definedName name="presp_plazas_estatales" localSheetId="26">[35]est!#REF!</definedName>
    <definedName name="presp_plazas_estatales" localSheetId="34">[35]est!#REF!</definedName>
    <definedName name="presp_plazas_estatales" localSheetId="27">[35]est!#REF!</definedName>
    <definedName name="presp_plazas_estatales">[35]est!#REF!</definedName>
    <definedName name="presp_plazas_estatales_1" localSheetId="31">[35]est!#REF!</definedName>
    <definedName name="presp_plazas_estatales_1" localSheetId="32">[35]est!#REF!</definedName>
    <definedName name="presp_plazas_estatales_1" localSheetId="33">[35]est!#REF!</definedName>
    <definedName name="presp_plazas_estatales_1" localSheetId="25">[35]est!#REF!</definedName>
    <definedName name="presp_plazas_estatales_1" localSheetId="30">[35]est!#REF!</definedName>
    <definedName name="presp_plazas_estatales_1" localSheetId="29">[35]est!#REF!</definedName>
    <definedName name="presp_plazas_estatales_1" localSheetId="24">[35]est!#REF!</definedName>
    <definedName name="presp_plazas_estatales_1" localSheetId="28">[35]est!#REF!</definedName>
    <definedName name="presp_plazas_estatales_1" localSheetId="26">[35]est!#REF!</definedName>
    <definedName name="presp_plazas_estatales_1" localSheetId="34">[35]est!#REF!</definedName>
    <definedName name="presp_plazas_estatales_1" localSheetId="27">[35]est!#REF!</definedName>
    <definedName name="presp_plazas_estatales_1">[35]est!#REF!</definedName>
    <definedName name="presp_plazas_estatales_11" localSheetId="31">[36]est!#REF!</definedName>
    <definedName name="presp_plazas_estatales_11" localSheetId="32">[36]est!#REF!</definedName>
    <definedName name="presp_plazas_estatales_11" localSheetId="33">[36]est!#REF!</definedName>
    <definedName name="presp_plazas_estatales_11" localSheetId="25">[36]est!#REF!</definedName>
    <definedName name="presp_plazas_estatales_11" localSheetId="30">[36]est!#REF!</definedName>
    <definedName name="presp_plazas_estatales_11" localSheetId="29">[36]est!#REF!</definedName>
    <definedName name="presp_plazas_estatales_11" localSheetId="24">[36]est!#REF!</definedName>
    <definedName name="presp_plazas_estatales_11" localSheetId="28">[36]est!#REF!</definedName>
    <definedName name="presp_plazas_estatales_11" localSheetId="26">[36]est!#REF!</definedName>
    <definedName name="presp_plazas_estatales_11" localSheetId="34">[36]est!#REF!</definedName>
    <definedName name="presp_plazas_estatales_11" localSheetId="27">[36]est!#REF!</definedName>
    <definedName name="presp_plazas_estatales_11">[36]est!#REF!</definedName>
    <definedName name="presp_plazas_estatales_20" localSheetId="31">[36]est!#REF!</definedName>
    <definedName name="presp_plazas_estatales_20" localSheetId="32">[36]est!#REF!</definedName>
    <definedName name="presp_plazas_estatales_20" localSheetId="33">[36]est!#REF!</definedName>
    <definedName name="presp_plazas_estatales_20" localSheetId="25">[36]est!#REF!</definedName>
    <definedName name="presp_plazas_estatales_20" localSheetId="30">[36]est!#REF!</definedName>
    <definedName name="presp_plazas_estatales_20" localSheetId="29">[36]est!#REF!</definedName>
    <definedName name="presp_plazas_estatales_20" localSheetId="24">[36]est!#REF!</definedName>
    <definedName name="presp_plazas_estatales_20" localSheetId="28">[36]est!#REF!</definedName>
    <definedName name="presp_plazas_estatales_20" localSheetId="26">[36]est!#REF!</definedName>
    <definedName name="presp_plazas_estatales_20" localSheetId="34">[36]est!#REF!</definedName>
    <definedName name="presp_plazas_estatales_20" localSheetId="27">[36]est!#REF!</definedName>
    <definedName name="presp_plazas_estatales_20">[36]est!#REF!</definedName>
    <definedName name="presp_plazas_estatales_4" localSheetId="31">[35]est!#REF!</definedName>
    <definedName name="presp_plazas_estatales_4" localSheetId="32">[35]est!#REF!</definedName>
    <definedName name="presp_plazas_estatales_4" localSheetId="33">[35]est!#REF!</definedName>
    <definedName name="presp_plazas_estatales_4" localSheetId="25">[35]est!#REF!</definedName>
    <definedName name="presp_plazas_estatales_4" localSheetId="30">[35]est!#REF!</definedName>
    <definedName name="presp_plazas_estatales_4" localSheetId="29">[35]est!#REF!</definedName>
    <definedName name="presp_plazas_estatales_4" localSheetId="24">[35]est!#REF!</definedName>
    <definedName name="presp_plazas_estatales_4" localSheetId="28">[35]est!#REF!</definedName>
    <definedName name="presp_plazas_estatales_4" localSheetId="26">[35]est!#REF!</definedName>
    <definedName name="presp_plazas_estatales_4" localSheetId="34">[35]est!#REF!</definedName>
    <definedName name="presp_plazas_estatales_4" localSheetId="27">[35]est!#REF!</definedName>
    <definedName name="presp_plazas_estatales_4">[35]est!#REF!</definedName>
    <definedName name="presp_plazas_fed" localSheetId="31">'[33]6'!#REF!</definedName>
    <definedName name="presp_plazas_fed" localSheetId="32">'[33]6'!#REF!</definedName>
    <definedName name="presp_plazas_fed" localSheetId="33">'[33]6'!#REF!</definedName>
    <definedName name="presp_plazas_fed" localSheetId="25">'[33]6'!#REF!</definedName>
    <definedName name="presp_plazas_fed" localSheetId="30">'[33]6'!#REF!</definedName>
    <definedName name="presp_plazas_fed" localSheetId="29">'[33]6'!#REF!</definedName>
    <definedName name="presp_plazas_fed" localSheetId="24">'[33]6'!#REF!</definedName>
    <definedName name="presp_plazas_fed" localSheetId="28">'[33]6'!#REF!</definedName>
    <definedName name="presp_plazas_fed" localSheetId="26">'[33]6'!#REF!</definedName>
    <definedName name="presp_plazas_fed" localSheetId="34">'[33]6'!#REF!</definedName>
    <definedName name="presp_plazas_fed" localSheetId="27">'[33]6'!#REF!</definedName>
    <definedName name="presp_plazas_fed">'[33]6'!#REF!</definedName>
    <definedName name="presp_plazas_fed_1" localSheetId="31">'[33]6'!#REF!</definedName>
    <definedName name="presp_plazas_fed_1" localSheetId="32">'[33]6'!#REF!</definedName>
    <definedName name="presp_plazas_fed_1" localSheetId="33">'[33]6'!#REF!</definedName>
    <definedName name="presp_plazas_fed_1" localSheetId="25">'[33]6'!#REF!</definedName>
    <definedName name="presp_plazas_fed_1" localSheetId="30">'[33]6'!#REF!</definedName>
    <definedName name="presp_plazas_fed_1" localSheetId="29">'[33]6'!#REF!</definedName>
    <definedName name="presp_plazas_fed_1" localSheetId="24">'[33]6'!#REF!</definedName>
    <definedName name="presp_plazas_fed_1" localSheetId="28">'[33]6'!#REF!</definedName>
    <definedName name="presp_plazas_fed_1" localSheetId="26">'[33]6'!#REF!</definedName>
    <definedName name="presp_plazas_fed_1" localSheetId="34">'[33]6'!#REF!</definedName>
    <definedName name="presp_plazas_fed_1" localSheetId="27">'[33]6'!#REF!</definedName>
    <definedName name="presp_plazas_fed_1">'[33]6'!#REF!</definedName>
    <definedName name="presp_plazas_fed_11" localSheetId="31">'[34]6'!#REF!</definedName>
    <definedName name="presp_plazas_fed_11" localSheetId="32">'[34]6'!#REF!</definedName>
    <definedName name="presp_plazas_fed_11" localSheetId="33">'[34]6'!#REF!</definedName>
    <definedName name="presp_plazas_fed_11" localSheetId="25">'[34]6'!#REF!</definedName>
    <definedName name="presp_plazas_fed_11" localSheetId="30">'[34]6'!#REF!</definedName>
    <definedName name="presp_plazas_fed_11" localSheetId="29">'[34]6'!#REF!</definedName>
    <definedName name="presp_plazas_fed_11" localSheetId="24">'[34]6'!#REF!</definedName>
    <definedName name="presp_plazas_fed_11" localSheetId="28">'[34]6'!#REF!</definedName>
    <definedName name="presp_plazas_fed_11" localSheetId="26">'[34]6'!#REF!</definedName>
    <definedName name="presp_plazas_fed_11" localSheetId="34">'[34]6'!#REF!</definedName>
    <definedName name="presp_plazas_fed_11" localSheetId="27">'[34]6'!#REF!</definedName>
    <definedName name="presp_plazas_fed_11">'[34]6'!#REF!</definedName>
    <definedName name="presp_plazas_fed_20" localSheetId="31">'[34]6'!#REF!</definedName>
    <definedName name="presp_plazas_fed_20" localSheetId="32">'[34]6'!#REF!</definedName>
    <definedName name="presp_plazas_fed_20" localSheetId="33">'[34]6'!#REF!</definedName>
    <definedName name="presp_plazas_fed_20" localSheetId="25">'[34]6'!#REF!</definedName>
    <definedName name="presp_plazas_fed_20" localSheetId="30">'[34]6'!#REF!</definedName>
    <definedName name="presp_plazas_fed_20" localSheetId="29">'[34]6'!#REF!</definedName>
    <definedName name="presp_plazas_fed_20" localSheetId="24">'[34]6'!#REF!</definedName>
    <definedName name="presp_plazas_fed_20" localSheetId="28">'[34]6'!#REF!</definedName>
    <definedName name="presp_plazas_fed_20" localSheetId="26">'[34]6'!#REF!</definedName>
    <definedName name="presp_plazas_fed_20" localSheetId="34">'[34]6'!#REF!</definedName>
    <definedName name="presp_plazas_fed_20" localSheetId="27">'[34]6'!#REF!</definedName>
    <definedName name="presp_plazas_fed_20">'[34]6'!#REF!</definedName>
    <definedName name="presp_plazas_fed_4" localSheetId="31">'[33]6'!#REF!</definedName>
    <definedName name="presp_plazas_fed_4" localSheetId="32">'[33]6'!#REF!</definedName>
    <definedName name="presp_plazas_fed_4" localSheetId="33">'[33]6'!#REF!</definedName>
    <definedName name="presp_plazas_fed_4" localSheetId="25">'[33]6'!#REF!</definedName>
    <definedName name="presp_plazas_fed_4" localSheetId="30">'[33]6'!#REF!</definedName>
    <definedName name="presp_plazas_fed_4" localSheetId="29">'[33]6'!#REF!</definedName>
    <definedName name="presp_plazas_fed_4" localSheetId="24">'[33]6'!#REF!</definedName>
    <definedName name="presp_plazas_fed_4" localSheetId="28">'[33]6'!#REF!</definedName>
    <definedName name="presp_plazas_fed_4" localSheetId="26">'[33]6'!#REF!</definedName>
    <definedName name="presp_plazas_fed_4" localSheetId="34">'[33]6'!#REF!</definedName>
    <definedName name="presp_plazas_fed_4" localSheetId="27">'[33]6'!#REF!</definedName>
    <definedName name="presp_plazas_fed_4">'[33]6'!#REF!</definedName>
    <definedName name="prest_estatales" localSheetId="31">'[33]pres est'!#REF!</definedName>
    <definedName name="prest_estatales" localSheetId="32">'[33]pres est'!#REF!</definedName>
    <definedName name="prest_estatales" localSheetId="33">'[33]pres est'!#REF!</definedName>
    <definedName name="prest_estatales" localSheetId="25">'[33]pres est'!#REF!</definedName>
    <definedName name="prest_estatales" localSheetId="30">'[33]pres est'!#REF!</definedName>
    <definedName name="prest_estatales" localSheetId="29">'[33]pres est'!#REF!</definedName>
    <definedName name="prest_estatales" localSheetId="24">'[33]pres est'!#REF!</definedName>
    <definedName name="prest_estatales" localSheetId="28">'[33]pres est'!#REF!</definedName>
    <definedName name="prest_estatales" localSheetId="26">'[33]pres est'!#REF!</definedName>
    <definedName name="prest_estatales" localSheetId="34">'[33]pres est'!#REF!</definedName>
    <definedName name="prest_estatales" localSheetId="27">'[33]pres est'!#REF!</definedName>
    <definedName name="prest_estatales">'[33]pres est'!#REF!</definedName>
    <definedName name="prest_estatales_1" localSheetId="31">'[33]pres est'!#REF!</definedName>
    <definedName name="prest_estatales_1" localSheetId="32">'[33]pres est'!#REF!</definedName>
    <definedName name="prest_estatales_1" localSheetId="33">'[33]pres est'!#REF!</definedName>
    <definedName name="prest_estatales_1" localSheetId="25">'[33]pres est'!#REF!</definedName>
    <definedName name="prest_estatales_1" localSheetId="30">'[33]pres est'!#REF!</definedName>
    <definedName name="prest_estatales_1" localSheetId="29">'[33]pres est'!#REF!</definedName>
    <definedName name="prest_estatales_1" localSheetId="24">'[33]pres est'!#REF!</definedName>
    <definedName name="prest_estatales_1" localSheetId="28">'[33]pres est'!#REF!</definedName>
    <definedName name="prest_estatales_1" localSheetId="26">'[33]pres est'!#REF!</definedName>
    <definedName name="prest_estatales_1" localSheetId="34">'[33]pres est'!#REF!</definedName>
    <definedName name="prest_estatales_1" localSheetId="27">'[33]pres est'!#REF!</definedName>
    <definedName name="prest_estatales_1">'[33]pres est'!#REF!</definedName>
    <definedName name="prest_estatales_11">'[37]pres est'!#REF!</definedName>
    <definedName name="prest_estatales_20">'[37]pres est'!#REF!</definedName>
    <definedName name="prest_estatales_4" localSheetId="31">'[33]pres est'!#REF!</definedName>
    <definedName name="prest_estatales_4" localSheetId="32">'[33]pres est'!#REF!</definedName>
    <definedName name="prest_estatales_4" localSheetId="33">'[33]pres est'!#REF!</definedName>
    <definedName name="prest_estatales_4" localSheetId="25">'[33]pres est'!#REF!</definedName>
    <definedName name="prest_estatales_4" localSheetId="30">'[33]pres est'!#REF!</definedName>
    <definedName name="prest_estatales_4" localSheetId="29">'[33]pres est'!#REF!</definedName>
    <definedName name="prest_estatales_4" localSheetId="24">'[33]pres est'!#REF!</definedName>
    <definedName name="prest_estatales_4" localSheetId="28">'[33]pres est'!#REF!</definedName>
    <definedName name="prest_estatales_4" localSheetId="26">'[33]pres est'!#REF!</definedName>
    <definedName name="prest_estatales_4" localSheetId="34">'[33]pres est'!#REF!</definedName>
    <definedName name="prest_estatales_4" localSheetId="27">'[33]pres est'!#REF!</definedName>
    <definedName name="prest_estatales_4">'[33]pres est'!#REF!</definedName>
    <definedName name="Presupuestado" localSheetId="31">#REF!</definedName>
    <definedName name="Presupuestado" localSheetId="32">#REF!</definedName>
    <definedName name="Presupuestado" localSheetId="33">#REF!</definedName>
    <definedName name="Presupuestado" localSheetId="25">#REF!</definedName>
    <definedName name="Presupuestado" localSheetId="30">#REF!</definedName>
    <definedName name="Presupuestado" localSheetId="29">#REF!</definedName>
    <definedName name="Presupuestado" localSheetId="24">#REF!</definedName>
    <definedName name="Presupuestado" localSheetId="28">#REF!</definedName>
    <definedName name="Presupuestado" localSheetId="26">#REF!</definedName>
    <definedName name="Presupuestado" localSheetId="34">#REF!</definedName>
    <definedName name="Presupuestado" localSheetId="27">#REF!</definedName>
    <definedName name="Presupuestado">#REF!</definedName>
    <definedName name="Presupuestado_1" localSheetId="31">#REF!</definedName>
    <definedName name="Presupuestado_1" localSheetId="32">#REF!</definedName>
    <definedName name="Presupuestado_1" localSheetId="33">#REF!</definedName>
    <definedName name="Presupuestado_1" localSheetId="25">#REF!</definedName>
    <definedName name="Presupuestado_1" localSheetId="30">#REF!</definedName>
    <definedName name="Presupuestado_1" localSheetId="29">#REF!</definedName>
    <definedName name="Presupuestado_1" localSheetId="24">#REF!</definedName>
    <definedName name="Presupuestado_1" localSheetId="28">#REF!</definedName>
    <definedName name="Presupuestado_1" localSheetId="26">#REF!</definedName>
    <definedName name="Presupuestado_1" localSheetId="34">#REF!</definedName>
    <definedName name="Presupuestado_1" localSheetId="27">#REF!</definedName>
    <definedName name="Presupuestado_1">#REF!</definedName>
    <definedName name="Presupuestado_20" localSheetId="31">#REF!</definedName>
    <definedName name="Presupuestado_20" localSheetId="32">#REF!</definedName>
    <definedName name="Presupuestado_20" localSheetId="33">#REF!</definedName>
    <definedName name="Presupuestado_20" localSheetId="25">#REF!</definedName>
    <definedName name="Presupuestado_20" localSheetId="30">#REF!</definedName>
    <definedName name="Presupuestado_20" localSheetId="29">#REF!</definedName>
    <definedName name="Presupuestado_20" localSheetId="24">#REF!</definedName>
    <definedName name="Presupuestado_20" localSheetId="28">#REF!</definedName>
    <definedName name="Presupuestado_20" localSheetId="26">#REF!</definedName>
    <definedName name="Presupuestado_20" localSheetId="34">#REF!</definedName>
    <definedName name="Presupuestado_20" localSheetId="27">#REF!</definedName>
    <definedName name="Presupuestado_20">#REF!</definedName>
    <definedName name="Presupuestado_4" localSheetId="31">#REF!</definedName>
    <definedName name="Presupuestado_4" localSheetId="32">#REF!</definedName>
    <definedName name="Presupuestado_4" localSheetId="33">#REF!</definedName>
    <definedName name="Presupuestado_4" localSheetId="25">#REF!</definedName>
    <definedName name="Presupuestado_4" localSheetId="30">#REF!</definedName>
    <definedName name="Presupuestado_4" localSheetId="29">#REF!</definedName>
    <definedName name="Presupuestado_4" localSheetId="24">#REF!</definedName>
    <definedName name="Presupuestado_4" localSheetId="28">#REF!</definedName>
    <definedName name="Presupuestado_4" localSheetId="26">#REF!</definedName>
    <definedName name="Presupuestado_4" localSheetId="34">#REF!</definedName>
    <definedName name="Presupuestado_4" localSheetId="27">#REF!</definedName>
    <definedName name="Presupuestado_4">#REF!</definedName>
    <definedName name="PROGRAMAS" localSheetId="31">'[38]Edo res con CC'!#REF!</definedName>
    <definedName name="PROGRAMAS" localSheetId="32">'[38]Edo res con CC'!#REF!</definedName>
    <definedName name="PROGRAMAS" localSheetId="33">'[38]Edo res con CC'!#REF!</definedName>
    <definedName name="PROGRAMAS" localSheetId="25">'[38]Edo res con CC'!#REF!</definedName>
    <definedName name="PROGRAMAS" localSheetId="30">'[38]Edo res con CC'!#REF!</definedName>
    <definedName name="PROGRAMAS" localSheetId="29">'[38]Edo res con CC'!#REF!</definedName>
    <definedName name="PROGRAMAS" localSheetId="24">'[38]Edo res con CC'!#REF!</definedName>
    <definedName name="PROGRAMAS" localSheetId="28">'[38]Edo res con CC'!#REF!</definedName>
    <definedName name="PROGRAMAS" localSheetId="26">'[38]Edo res con CC'!#REF!</definedName>
    <definedName name="PROGRAMAS" localSheetId="34">'[38]Edo res con CC'!#REF!</definedName>
    <definedName name="PROGRAMAS" localSheetId="27">'[38]Edo res con CC'!#REF!</definedName>
    <definedName name="PROGRAMAS">'[38]Edo res con CC'!#REF!</definedName>
    <definedName name="PROGRAMAS_20" localSheetId="31">'[39]Edo res con CC'!#REF!</definedName>
    <definedName name="PROGRAMAS_20" localSheetId="32">'[39]Edo res con CC'!#REF!</definedName>
    <definedName name="PROGRAMAS_20" localSheetId="33">'[39]Edo res con CC'!#REF!</definedName>
    <definedName name="PROGRAMAS_20" localSheetId="25">'[39]Edo res con CC'!#REF!</definedName>
    <definedName name="PROGRAMAS_20" localSheetId="30">'[39]Edo res con CC'!#REF!</definedName>
    <definedName name="PROGRAMAS_20" localSheetId="29">'[39]Edo res con CC'!#REF!</definedName>
    <definedName name="PROGRAMAS_20" localSheetId="24">'[39]Edo res con CC'!#REF!</definedName>
    <definedName name="PROGRAMAS_20" localSheetId="28">'[39]Edo res con CC'!#REF!</definedName>
    <definedName name="PROGRAMAS_20" localSheetId="26">'[39]Edo res con CC'!#REF!</definedName>
    <definedName name="PROGRAMAS_20" localSheetId="34">'[39]Edo res con CC'!#REF!</definedName>
    <definedName name="PROGRAMAS_20" localSheetId="27">'[39]Edo res con CC'!#REF!</definedName>
    <definedName name="PROGRAMAS_20">'[39]Edo res con CC'!#REF!</definedName>
    <definedName name="PROGRAMAS_4" localSheetId="31">'[39]Edo res con CC'!#REF!</definedName>
    <definedName name="PROGRAMAS_4" localSheetId="32">'[39]Edo res con CC'!#REF!</definedName>
    <definedName name="PROGRAMAS_4" localSheetId="33">'[39]Edo res con CC'!#REF!</definedName>
    <definedName name="PROGRAMAS_4" localSheetId="25">'[39]Edo res con CC'!#REF!</definedName>
    <definedName name="PROGRAMAS_4" localSheetId="30">'[39]Edo res con CC'!#REF!</definedName>
    <definedName name="PROGRAMAS_4" localSheetId="29">'[39]Edo res con CC'!#REF!</definedName>
    <definedName name="PROGRAMAS_4" localSheetId="24">'[39]Edo res con CC'!#REF!</definedName>
    <definedName name="PROGRAMAS_4" localSheetId="28">'[39]Edo res con CC'!#REF!</definedName>
    <definedName name="PROGRAMAS_4" localSheetId="26">'[39]Edo res con CC'!#REF!</definedName>
    <definedName name="PROGRAMAS_4" localSheetId="34">'[39]Edo res con CC'!#REF!</definedName>
    <definedName name="PROGRAMAS_4" localSheetId="27">'[39]Edo res con CC'!#REF!</definedName>
    <definedName name="PROGRAMAS_4">'[39]Edo res con CC'!#REF!</definedName>
    <definedName name="PROMEDIO" localSheetId="31">#REF!</definedName>
    <definedName name="PROMEDIO" localSheetId="32">#REF!</definedName>
    <definedName name="PROMEDIO" localSheetId="33">#REF!</definedName>
    <definedName name="PROMEDIO" localSheetId="25">#REF!</definedName>
    <definedName name="PROMEDIO" localSheetId="30">#REF!</definedName>
    <definedName name="PROMEDIO" localSheetId="29">#REF!</definedName>
    <definedName name="PROMEDIO" localSheetId="24">#REF!</definedName>
    <definedName name="PROMEDIO" localSheetId="28">#REF!</definedName>
    <definedName name="PROMEDIO" localSheetId="26">#REF!</definedName>
    <definedName name="PROMEDIO" localSheetId="34">#REF!</definedName>
    <definedName name="PROMEDIO" localSheetId="27">#REF!</definedName>
    <definedName name="PROMEDIO">#REF!</definedName>
    <definedName name="PROMEDIO_1" localSheetId="31">#REF!</definedName>
    <definedName name="PROMEDIO_1" localSheetId="32">#REF!</definedName>
    <definedName name="PROMEDIO_1" localSheetId="33">#REF!</definedName>
    <definedName name="PROMEDIO_1" localSheetId="25">#REF!</definedName>
    <definedName name="PROMEDIO_1" localSheetId="30">#REF!</definedName>
    <definedName name="PROMEDIO_1" localSheetId="29">#REF!</definedName>
    <definedName name="PROMEDIO_1" localSheetId="24">#REF!</definedName>
    <definedName name="PROMEDIO_1" localSheetId="28">#REF!</definedName>
    <definedName name="PROMEDIO_1" localSheetId="26">#REF!</definedName>
    <definedName name="PROMEDIO_1" localSheetId="34">#REF!</definedName>
    <definedName name="PROMEDIO_1" localSheetId="27">#REF!</definedName>
    <definedName name="PROMEDIO_1">#REF!</definedName>
    <definedName name="PROMEDIO_20" localSheetId="31">#REF!</definedName>
    <definedName name="PROMEDIO_20" localSheetId="32">#REF!</definedName>
    <definedName name="PROMEDIO_20" localSheetId="33">#REF!</definedName>
    <definedName name="PROMEDIO_20" localSheetId="25">#REF!</definedName>
    <definedName name="PROMEDIO_20" localSheetId="30">#REF!</definedName>
    <definedName name="PROMEDIO_20" localSheetId="29">#REF!</definedName>
    <definedName name="PROMEDIO_20" localSheetId="24">#REF!</definedName>
    <definedName name="PROMEDIO_20" localSheetId="28">#REF!</definedName>
    <definedName name="PROMEDIO_20" localSheetId="26">#REF!</definedName>
    <definedName name="PROMEDIO_20" localSheetId="34">#REF!</definedName>
    <definedName name="PROMEDIO_20" localSheetId="27">#REF!</definedName>
    <definedName name="PROMEDIO_20">#REF!</definedName>
    <definedName name="PROMEDIO_4" localSheetId="31">#REF!</definedName>
    <definedName name="PROMEDIO_4" localSheetId="32">#REF!</definedName>
    <definedName name="PROMEDIO_4" localSheetId="33">#REF!</definedName>
    <definedName name="PROMEDIO_4" localSheetId="25">#REF!</definedName>
    <definedName name="PROMEDIO_4" localSheetId="30">#REF!</definedName>
    <definedName name="PROMEDIO_4" localSheetId="29">#REF!</definedName>
    <definedName name="PROMEDIO_4" localSheetId="24">#REF!</definedName>
    <definedName name="PROMEDIO_4" localSheetId="28">#REF!</definedName>
    <definedName name="PROMEDIO_4" localSheetId="26">#REF!</definedName>
    <definedName name="PROMEDIO_4" localSheetId="34">#REF!</definedName>
    <definedName name="PROMEDIO_4" localSheetId="27">#REF!</definedName>
    <definedName name="PROMEDIO_4">#REF!</definedName>
    <definedName name="PROVEEDORES" localSheetId="31">#REF!</definedName>
    <definedName name="PROVEEDORES" localSheetId="32">#REF!</definedName>
    <definedName name="PROVEEDORES" localSheetId="33">#REF!</definedName>
    <definedName name="PROVEEDORES" localSheetId="25">#REF!</definedName>
    <definedName name="PROVEEDORES" localSheetId="30">#REF!</definedName>
    <definedName name="PROVEEDORES" localSheetId="29">#REF!</definedName>
    <definedName name="PROVEEDORES" localSheetId="24">#REF!</definedName>
    <definedName name="PROVEEDORES" localSheetId="28">#REF!</definedName>
    <definedName name="PROVEEDORES" localSheetId="26">#REF!</definedName>
    <definedName name="PROVEEDORES" localSheetId="34">#REF!</definedName>
    <definedName name="PROVEEDORES" localSheetId="35">#REF!</definedName>
    <definedName name="PROVEEDORES" localSheetId="27">#REF!</definedName>
    <definedName name="PROVEEDORES">#REF!</definedName>
    <definedName name="PROYECTOS" localSheetId="31">#REF!</definedName>
    <definedName name="PROYECTOS" localSheetId="32">#REF!</definedName>
    <definedName name="PROYECTOS" localSheetId="33">#REF!</definedName>
    <definedName name="PROYECTOS" localSheetId="25">#REF!</definedName>
    <definedName name="PROYECTOS" localSheetId="30">#REF!</definedName>
    <definedName name="PROYECTOS" localSheetId="29">#REF!</definedName>
    <definedName name="PROYECTOS" localSheetId="24">#REF!</definedName>
    <definedName name="PROYECTOS" localSheetId="28">#REF!</definedName>
    <definedName name="PROYECTOS" localSheetId="26">#REF!</definedName>
    <definedName name="PROYECTOS" localSheetId="34">#REF!</definedName>
    <definedName name="PROYECTOS" localSheetId="35">#REF!</definedName>
    <definedName name="PROYECTOS" localSheetId="27">#REF!</definedName>
    <definedName name="PROYECTOS">#REF!</definedName>
    <definedName name="Quincenas" localSheetId="7">{"";"diez";"once";"doce";"trece";"catorce";"quince"}&amp;" "</definedName>
    <definedName name="Quincenas" localSheetId="17">{"";"diez";"once";"doce";"trece";"catorce";"quince"}&amp;" "</definedName>
    <definedName name="Quincenas" localSheetId="18">{"";"diez";"once";"doce";"trece";"catorce";"quince"}&amp;" "</definedName>
    <definedName name="Quincenas" localSheetId="19">{"";"diez";"once";"doce";"trece";"catorce";"quince"}&amp;" "</definedName>
    <definedName name="Quincenas" localSheetId="20">{"";"diez";"once";"doce";"trece";"catorce";"quince"}&amp;" "</definedName>
    <definedName name="Quincenas" localSheetId="12">{"";"diez";"once";"doce";"trece";"catorce";"quince"}&amp;" "</definedName>
    <definedName name="Quincenas" localSheetId="15">{"";"diez";"once";"doce";"trece";"catorce";"quince"}&amp;" "</definedName>
    <definedName name="Quincenas" localSheetId="21">{"";"diez";"once";"doce";"trece";"catorce";"quince"}&amp;" "</definedName>
    <definedName name="Quincenas" localSheetId="13">{"";"diez";"once";"doce";"trece";"catorce";"quince"}&amp;" "</definedName>
    <definedName name="Quincenas" localSheetId="23">{"";"diez";"once";"doce";"trece";"catorce";"quince"}&amp;" "</definedName>
    <definedName name="Quincenas" localSheetId="22">{"";"diez";"once";"doce";"trece";"catorce";"quince"}&amp;" "</definedName>
    <definedName name="Quincenas" localSheetId="16">{"";"diez";"once";"doce";"trece";"catorce";"quince"}&amp;" "</definedName>
    <definedName name="Quincenas" localSheetId="35">{"";"diez";"once";"doce";"trece";"catorce";"quince"}&amp;" "</definedName>
    <definedName name="Quincenas">{"";"diez";"once";"doce";"trece";"catorce";"quince"}&amp;" "</definedName>
    <definedName name="Radicado" localSheetId="31">#REF!</definedName>
    <definedName name="Radicado" localSheetId="32">#REF!</definedName>
    <definedName name="Radicado" localSheetId="33">#REF!</definedName>
    <definedName name="Radicado" localSheetId="25">#REF!</definedName>
    <definedName name="Radicado" localSheetId="30">#REF!</definedName>
    <definedName name="Radicado" localSheetId="29">#REF!</definedName>
    <definedName name="Radicado" localSheetId="24">#REF!</definedName>
    <definedName name="Radicado" localSheetId="28">#REF!</definedName>
    <definedName name="Radicado" localSheetId="26">#REF!</definedName>
    <definedName name="Radicado" localSheetId="34">#REF!</definedName>
    <definedName name="Radicado" localSheetId="27">#REF!</definedName>
    <definedName name="Radicado">#REF!</definedName>
    <definedName name="Radicado_1" localSheetId="31">#REF!</definedName>
    <definedName name="Radicado_1" localSheetId="32">#REF!</definedName>
    <definedName name="Radicado_1" localSheetId="33">#REF!</definedName>
    <definedName name="Radicado_1" localSheetId="25">#REF!</definedName>
    <definedName name="Radicado_1" localSheetId="30">#REF!</definedName>
    <definedName name="Radicado_1" localSheetId="29">#REF!</definedName>
    <definedName name="Radicado_1" localSheetId="24">#REF!</definedName>
    <definedName name="Radicado_1" localSheetId="28">#REF!</definedName>
    <definedName name="Radicado_1" localSheetId="26">#REF!</definedName>
    <definedName name="Radicado_1" localSheetId="34">#REF!</definedName>
    <definedName name="Radicado_1" localSheetId="27">#REF!</definedName>
    <definedName name="Radicado_1">#REF!</definedName>
    <definedName name="Radicado_20" localSheetId="31">#REF!</definedName>
    <definedName name="Radicado_20" localSheetId="32">#REF!</definedName>
    <definedName name="Radicado_20" localSheetId="33">#REF!</definedName>
    <definedName name="Radicado_20" localSheetId="25">#REF!</definedName>
    <definedName name="Radicado_20" localSheetId="30">#REF!</definedName>
    <definedName name="Radicado_20" localSheetId="29">#REF!</definedName>
    <definedName name="Radicado_20" localSheetId="24">#REF!</definedName>
    <definedName name="Radicado_20" localSheetId="28">#REF!</definedName>
    <definedName name="Radicado_20" localSheetId="26">#REF!</definedName>
    <definedName name="Radicado_20" localSheetId="34">#REF!</definedName>
    <definedName name="Radicado_20" localSheetId="27">#REF!</definedName>
    <definedName name="Radicado_20">#REF!</definedName>
    <definedName name="Radicado_4" localSheetId="31">#REF!</definedName>
    <definedName name="Radicado_4" localSheetId="32">#REF!</definedName>
    <definedName name="Radicado_4" localSheetId="33">#REF!</definedName>
    <definedName name="Radicado_4" localSheetId="25">#REF!</definedName>
    <definedName name="Radicado_4" localSheetId="30">#REF!</definedName>
    <definedName name="Radicado_4" localSheetId="29">#REF!</definedName>
    <definedName name="Radicado_4" localSheetId="24">#REF!</definedName>
    <definedName name="Radicado_4" localSheetId="28">#REF!</definedName>
    <definedName name="Radicado_4" localSheetId="26">#REF!</definedName>
    <definedName name="Radicado_4" localSheetId="34">#REF!</definedName>
    <definedName name="Radicado_4" localSheetId="27">#REF!</definedName>
    <definedName name="Radicado_4">#REF!</definedName>
    <definedName name="REAL_08">[18]R_PRONOSTICO_PR!$H$1:$H$65536</definedName>
    <definedName name="RF" localSheetId="31">#REF!</definedName>
    <definedName name="RF" localSheetId="32">#REF!</definedName>
    <definedName name="RF" localSheetId="33">#REF!</definedName>
    <definedName name="RF" localSheetId="25">#REF!</definedName>
    <definedName name="RF" localSheetId="30">#REF!</definedName>
    <definedName name="RF" localSheetId="29">#REF!</definedName>
    <definedName name="RF" localSheetId="24">#REF!</definedName>
    <definedName name="RF" localSheetId="28">#REF!</definedName>
    <definedName name="RF" localSheetId="26">#REF!</definedName>
    <definedName name="RF" localSheetId="34">#REF!</definedName>
    <definedName name="RF" localSheetId="27">#REF!</definedName>
    <definedName name="RF">#REF!</definedName>
    <definedName name="RL_DIC_07">[18]R_PRONOSTICO_PR!$BW$1:$BW$65536</definedName>
    <definedName name="RL_DIC_08">[18]R_PRONOSTICO_PR!$BJ$1:$BJ$65536</definedName>
    <definedName name="RL_ENE_08">[18]R_PRONOSTICO_PR!$AY$1:$AY$65536</definedName>
    <definedName name="RL_NOV_07">[18]R_PRONOSTICO_PR!$BV$1:$BV$65536</definedName>
    <definedName name="RL_OCT_07">[18]R_PRONOSTICO_PR!$BU$1:$BU$65536</definedName>
    <definedName name="RM" localSheetId="31">#REF!</definedName>
    <definedName name="RM" localSheetId="32">#REF!</definedName>
    <definedName name="RM" localSheetId="33">#REF!</definedName>
    <definedName name="RM" localSheetId="25">#REF!</definedName>
    <definedName name="RM" localSheetId="30">#REF!</definedName>
    <definedName name="RM" localSheetId="29">#REF!</definedName>
    <definedName name="RM" localSheetId="24">#REF!</definedName>
    <definedName name="RM" localSheetId="28">#REF!</definedName>
    <definedName name="RM" localSheetId="26">#REF!</definedName>
    <definedName name="RM" localSheetId="34">#REF!</definedName>
    <definedName name="RM" localSheetId="35">#REF!</definedName>
    <definedName name="RM" localSheetId="27">#REF!</definedName>
    <definedName name="RM">#REF!</definedName>
    <definedName name="S_4">[18]R_PRONOSTICO_PR!$AK$1:$AK$65536</definedName>
    <definedName name="S_5">[18]R_PRONOSTICO_PR!$AX$1:$AX$65536</definedName>
    <definedName name="salu" localSheetId="31">#REF!</definedName>
    <definedName name="salu" localSheetId="32">#REF!</definedName>
    <definedName name="salu" localSheetId="33">#REF!</definedName>
    <definedName name="salu" localSheetId="25">#REF!</definedName>
    <definedName name="salu" localSheetId="30">#REF!</definedName>
    <definedName name="salu" localSheetId="29">#REF!</definedName>
    <definedName name="salu" localSheetId="24">#REF!</definedName>
    <definedName name="salu" localSheetId="28">#REF!</definedName>
    <definedName name="salu" localSheetId="26">#REF!</definedName>
    <definedName name="salu" localSheetId="34">#REF!</definedName>
    <definedName name="salu" localSheetId="27">#REF!</definedName>
    <definedName name="salu">#REF!</definedName>
    <definedName name="salu_1" localSheetId="31">#REF!</definedName>
    <definedName name="salu_1" localSheetId="32">#REF!</definedName>
    <definedName name="salu_1" localSheetId="33">#REF!</definedName>
    <definedName name="salu_1" localSheetId="25">#REF!</definedName>
    <definedName name="salu_1" localSheetId="30">#REF!</definedName>
    <definedName name="salu_1" localSheetId="29">#REF!</definedName>
    <definedName name="salu_1" localSheetId="24">#REF!</definedName>
    <definedName name="salu_1" localSheetId="28">#REF!</definedName>
    <definedName name="salu_1" localSheetId="26">#REF!</definedName>
    <definedName name="salu_1" localSheetId="34">#REF!</definedName>
    <definedName name="salu_1" localSheetId="27">#REF!</definedName>
    <definedName name="salu_1">#REF!</definedName>
    <definedName name="salu_11" localSheetId="31">#REF!</definedName>
    <definedName name="salu_11" localSheetId="32">#REF!</definedName>
    <definedName name="salu_11" localSheetId="33">#REF!</definedName>
    <definedName name="salu_11" localSheetId="25">#REF!</definedName>
    <definedName name="salu_11" localSheetId="30">#REF!</definedName>
    <definedName name="salu_11" localSheetId="29">#REF!</definedName>
    <definedName name="salu_11" localSheetId="24">#REF!</definedName>
    <definedName name="salu_11" localSheetId="28">#REF!</definedName>
    <definedName name="salu_11" localSheetId="26">#REF!</definedName>
    <definedName name="salu_11" localSheetId="34">#REF!</definedName>
    <definedName name="salu_11" localSheetId="27">#REF!</definedName>
    <definedName name="salu_11">#REF!</definedName>
    <definedName name="salu_20" localSheetId="31">#REF!</definedName>
    <definedName name="salu_20" localSheetId="32">#REF!</definedName>
    <definedName name="salu_20" localSheetId="33">#REF!</definedName>
    <definedName name="salu_20" localSheetId="25">#REF!</definedName>
    <definedName name="salu_20" localSheetId="30">#REF!</definedName>
    <definedName name="salu_20" localSheetId="29">#REF!</definedName>
    <definedName name="salu_20" localSheetId="24">#REF!</definedName>
    <definedName name="salu_20" localSheetId="28">#REF!</definedName>
    <definedName name="salu_20" localSheetId="26">#REF!</definedName>
    <definedName name="salu_20" localSheetId="34">#REF!</definedName>
    <definedName name="salu_20" localSheetId="27">#REF!</definedName>
    <definedName name="salu_20">#REF!</definedName>
    <definedName name="salu_4" localSheetId="31">#REF!</definedName>
    <definedName name="salu_4" localSheetId="32">#REF!</definedName>
    <definedName name="salu_4" localSheetId="33">#REF!</definedName>
    <definedName name="salu_4" localSheetId="25">#REF!</definedName>
    <definedName name="salu_4" localSheetId="30">#REF!</definedName>
    <definedName name="salu_4" localSheetId="29">#REF!</definedName>
    <definedName name="salu_4" localSheetId="24">#REF!</definedName>
    <definedName name="salu_4" localSheetId="28">#REF!</definedName>
    <definedName name="salu_4" localSheetId="26">#REF!</definedName>
    <definedName name="salu_4" localSheetId="34">#REF!</definedName>
    <definedName name="salu_4" localSheetId="27">#REF!</definedName>
    <definedName name="salu_4">#REF!</definedName>
    <definedName name="salu_5" localSheetId="31">#REF!</definedName>
    <definedName name="salu_5" localSheetId="32">#REF!</definedName>
    <definedName name="salu_5" localSheetId="33">#REF!</definedName>
    <definedName name="salu_5" localSheetId="25">#REF!</definedName>
    <definedName name="salu_5" localSheetId="30">#REF!</definedName>
    <definedName name="salu_5" localSheetId="29">#REF!</definedName>
    <definedName name="salu_5" localSheetId="24">#REF!</definedName>
    <definedName name="salu_5" localSheetId="28">#REF!</definedName>
    <definedName name="salu_5" localSheetId="26">#REF!</definedName>
    <definedName name="salu_5" localSheetId="34">#REF!</definedName>
    <definedName name="salu_5" localSheetId="27">#REF!</definedName>
    <definedName name="salu_5">#REF!</definedName>
    <definedName name="salud" localSheetId="31">#REF!</definedName>
    <definedName name="salud" localSheetId="32">#REF!</definedName>
    <definedName name="salud" localSheetId="33">#REF!</definedName>
    <definedName name="salud" localSheetId="25">#REF!</definedName>
    <definedName name="salud" localSheetId="30">#REF!</definedName>
    <definedName name="salud" localSheetId="29">#REF!</definedName>
    <definedName name="salud" localSheetId="24">#REF!</definedName>
    <definedName name="salud" localSheetId="28">#REF!</definedName>
    <definedName name="salud" localSheetId="26">#REF!</definedName>
    <definedName name="salud" localSheetId="34">#REF!</definedName>
    <definedName name="salud" localSheetId="27">#REF!</definedName>
    <definedName name="salud">#REF!</definedName>
    <definedName name="salud_1" localSheetId="31">#REF!</definedName>
    <definedName name="salud_1" localSheetId="32">#REF!</definedName>
    <definedName name="salud_1" localSheetId="33">#REF!</definedName>
    <definedName name="salud_1" localSheetId="25">#REF!</definedName>
    <definedName name="salud_1" localSheetId="30">#REF!</definedName>
    <definedName name="salud_1" localSheetId="29">#REF!</definedName>
    <definedName name="salud_1" localSheetId="24">#REF!</definedName>
    <definedName name="salud_1" localSheetId="28">#REF!</definedName>
    <definedName name="salud_1" localSheetId="26">#REF!</definedName>
    <definedName name="salud_1" localSheetId="34">#REF!</definedName>
    <definedName name="salud_1" localSheetId="27">#REF!</definedName>
    <definedName name="salud_1">#REF!</definedName>
    <definedName name="salud_11" localSheetId="31">#REF!</definedName>
    <definedName name="salud_11" localSheetId="32">#REF!</definedName>
    <definedName name="salud_11" localSheetId="33">#REF!</definedName>
    <definedName name="salud_11" localSheetId="25">#REF!</definedName>
    <definedName name="salud_11" localSheetId="30">#REF!</definedName>
    <definedName name="salud_11" localSheetId="29">#REF!</definedName>
    <definedName name="salud_11" localSheetId="24">#REF!</definedName>
    <definedName name="salud_11" localSheetId="28">#REF!</definedName>
    <definedName name="salud_11" localSheetId="26">#REF!</definedName>
    <definedName name="salud_11" localSheetId="34">#REF!</definedName>
    <definedName name="salud_11" localSheetId="27">#REF!</definedName>
    <definedName name="salud_11">#REF!</definedName>
    <definedName name="salud_20" localSheetId="31">#REF!</definedName>
    <definedName name="salud_20" localSheetId="32">#REF!</definedName>
    <definedName name="salud_20" localSheetId="33">#REF!</definedName>
    <definedName name="salud_20" localSheetId="25">#REF!</definedName>
    <definedName name="salud_20" localSheetId="30">#REF!</definedName>
    <definedName name="salud_20" localSheetId="29">#REF!</definedName>
    <definedName name="salud_20" localSheetId="24">#REF!</definedName>
    <definedName name="salud_20" localSheetId="28">#REF!</definedName>
    <definedName name="salud_20" localSheetId="26">#REF!</definedName>
    <definedName name="salud_20" localSheetId="34">#REF!</definedName>
    <definedName name="salud_20" localSheetId="27">#REF!</definedName>
    <definedName name="salud_20">#REF!</definedName>
    <definedName name="salud_4" localSheetId="31">#REF!</definedName>
    <definedName name="salud_4" localSheetId="32">#REF!</definedName>
    <definedName name="salud_4" localSheetId="33">#REF!</definedName>
    <definedName name="salud_4" localSheetId="25">#REF!</definedName>
    <definedName name="salud_4" localSheetId="30">#REF!</definedName>
    <definedName name="salud_4" localSheetId="29">#REF!</definedName>
    <definedName name="salud_4" localSheetId="24">#REF!</definedName>
    <definedName name="salud_4" localSheetId="28">#REF!</definedName>
    <definedName name="salud_4" localSheetId="26">#REF!</definedName>
    <definedName name="salud_4" localSheetId="34">#REF!</definedName>
    <definedName name="salud_4" localSheetId="27">#REF!</definedName>
    <definedName name="salud_4">#REF!</definedName>
    <definedName name="salud_5" localSheetId="31">#REF!</definedName>
    <definedName name="salud_5" localSheetId="32">#REF!</definedName>
    <definedName name="salud_5" localSheetId="33">#REF!</definedName>
    <definedName name="salud_5" localSheetId="25">#REF!</definedName>
    <definedName name="salud_5" localSheetId="30">#REF!</definedName>
    <definedName name="salud_5" localSheetId="29">#REF!</definedName>
    <definedName name="salud_5" localSheetId="24">#REF!</definedName>
    <definedName name="salud_5" localSheetId="28">#REF!</definedName>
    <definedName name="salud_5" localSheetId="26">#REF!</definedName>
    <definedName name="salud_5" localSheetId="34">#REF!</definedName>
    <definedName name="salud_5" localSheetId="27">#REF!</definedName>
    <definedName name="salud_5">#REF!</definedName>
    <definedName name="SALUD1" localSheetId="31">#REF!</definedName>
    <definedName name="SALUD1" localSheetId="32">#REF!</definedName>
    <definedName name="SALUD1" localSheetId="33">#REF!</definedName>
    <definedName name="SALUD1" localSheetId="25">#REF!</definedName>
    <definedName name="SALUD1" localSheetId="30">#REF!</definedName>
    <definedName name="SALUD1" localSheetId="29">#REF!</definedName>
    <definedName name="SALUD1" localSheetId="24">#REF!</definedName>
    <definedName name="SALUD1" localSheetId="28">#REF!</definedName>
    <definedName name="SALUD1" localSheetId="26">#REF!</definedName>
    <definedName name="SALUD1" localSheetId="34">#REF!</definedName>
    <definedName name="SALUD1" localSheetId="27">#REF!</definedName>
    <definedName name="SALUD1">#REF!</definedName>
    <definedName name="SAR" localSheetId="31">[19]Radmod04oficios!#REF!</definedName>
    <definedName name="SAR" localSheetId="32">[19]Radmod04oficios!#REF!</definedName>
    <definedName name="SAR" localSheetId="33">[19]Radmod04oficios!#REF!</definedName>
    <definedName name="SAR" localSheetId="25">[19]Radmod04oficios!#REF!</definedName>
    <definedName name="SAR" localSheetId="30">[19]Radmod04oficios!#REF!</definedName>
    <definedName name="SAR" localSheetId="29">[19]Radmod04oficios!#REF!</definedName>
    <definedName name="SAR" localSheetId="24">[19]Radmod04oficios!#REF!</definedName>
    <definedName name="SAR" localSheetId="28">[19]Radmod04oficios!#REF!</definedName>
    <definedName name="SAR" localSheetId="26">[19]Radmod04oficios!#REF!</definedName>
    <definedName name="SAR" localSheetId="34">[19]Radmod04oficios!#REF!</definedName>
    <definedName name="SAR" localSheetId="27">[19]Radmod04oficios!#REF!</definedName>
    <definedName name="SAR">[19]Radmod04oficios!#REF!</definedName>
    <definedName name="SAR_1" localSheetId="31">[19]Radmod04oficios!#REF!</definedName>
    <definedName name="SAR_1" localSheetId="32">[19]Radmod04oficios!#REF!</definedName>
    <definedName name="SAR_1" localSheetId="33">[19]Radmod04oficios!#REF!</definedName>
    <definedName name="SAR_1" localSheetId="25">[19]Radmod04oficios!#REF!</definedName>
    <definedName name="SAR_1" localSheetId="30">[19]Radmod04oficios!#REF!</definedName>
    <definedName name="SAR_1" localSheetId="29">[19]Radmod04oficios!#REF!</definedName>
    <definedName name="SAR_1" localSheetId="24">[19]Radmod04oficios!#REF!</definedName>
    <definedName name="SAR_1" localSheetId="28">[19]Radmod04oficios!#REF!</definedName>
    <definedName name="SAR_1" localSheetId="26">[19]Radmod04oficios!#REF!</definedName>
    <definedName name="SAR_1" localSheetId="34">[19]Radmod04oficios!#REF!</definedName>
    <definedName name="SAR_1" localSheetId="27">[19]Radmod04oficios!#REF!</definedName>
    <definedName name="SAR_1">[19]Radmod04oficios!#REF!</definedName>
    <definedName name="SAR_11" localSheetId="31">[20]Radmod04oficios!#REF!</definedName>
    <definedName name="SAR_11" localSheetId="32">[20]Radmod04oficios!#REF!</definedName>
    <definedName name="SAR_11" localSheetId="33">[20]Radmod04oficios!#REF!</definedName>
    <definedName name="SAR_11" localSheetId="25">[20]Radmod04oficios!#REF!</definedName>
    <definedName name="SAR_11" localSheetId="30">[20]Radmod04oficios!#REF!</definedName>
    <definedName name="SAR_11" localSheetId="29">[20]Radmod04oficios!#REF!</definedName>
    <definedName name="SAR_11" localSheetId="24">[20]Radmod04oficios!#REF!</definedName>
    <definedName name="SAR_11" localSheetId="28">[20]Radmod04oficios!#REF!</definedName>
    <definedName name="SAR_11" localSheetId="26">[20]Radmod04oficios!#REF!</definedName>
    <definedName name="SAR_11" localSheetId="34">[20]Radmod04oficios!#REF!</definedName>
    <definedName name="SAR_11" localSheetId="27">[20]Radmod04oficios!#REF!</definedName>
    <definedName name="SAR_11">[20]Radmod04oficios!#REF!</definedName>
    <definedName name="SAR_20" localSheetId="31">[20]Radmod04oficios!#REF!</definedName>
    <definedName name="SAR_20" localSheetId="32">[20]Radmod04oficios!#REF!</definedName>
    <definedName name="SAR_20" localSheetId="33">[20]Radmod04oficios!#REF!</definedName>
    <definedName name="SAR_20" localSheetId="25">[20]Radmod04oficios!#REF!</definedName>
    <definedName name="SAR_20" localSheetId="30">[20]Radmod04oficios!#REF!</definedName>
    <definedName name="SAR_20" localSheetId="29">[20]Radmod04oficios!#REF!</definedName>
    <definedName name="SAR_20" localSheetId="24">[20]Radmod04oficios!#REF!</definedName>
    <definedName name="SAR_20" localSheetId="28">[20]Radmod04oficios!#REF!</definedName>
    <definedName name="SAR_20" localSheetId="26">[20]Radmod04oficios!#REF!</definedName>
    <definedName name="SAR_20" localSheetId="34">[20]Radmod04oficios!#REF!</definedName>
    <definedName name="SAR_20" localSheetId="27">[20]Radmod04oficios!#REF!</definedName>
    <definedName name="SAR_20">[20]Radmod04oficios!#REF!</definedName>
    <definedName name="SAR_4" localSheetId="31">[19]Radmod04oficios!#REF!</definedName>
    <definedName name="SAR_4" localSheetId="32">[19]Radmod04oficios!#REF!</definedName>
    <definedName name="SAR_4" localSheetId="33">[19]Radmod04oficios!#REF!</definedName>
    <definedName name="SAR_4" localSheetId="25">[19]Radmod04oficios!#REF!</definedName>
    <definedName name="SAR_4" localSheetId="30">[19]Radmod04oficios!#REF!</definedName>
    <definedName name="SAR_4" localSheetId="29">[19]Radmod04oficios!#REF!</definedName>
    <definedName name="SAR_4" localSheetId="24">[19]Radmod04oficios!#REF!</definedName>
    <definedName name="SAR_4" localSheetId="28">[19]Radmod04oficios!#REF!</definedName>
    <definedName name="SAR_4" localSheetId="26">[19]Radmod04oficios!#REF!</definedName>
    <definedName name="SAR_4" localSheetId="34">[19]Radmod04oficios!#REF!</definedName>
    <definedName name="SAR_4" localSheetId="27">[19]Radmod04oficios!#REF!</definedName>
    <definedName name="SAR_4">[19]Radmod04oficios!#REF!</definedName>
    <definedName name="SDAS" localSheetId="31">#REF!</definedName>
    <definedName name="SDAS" localSheetId="32">#REF!</definedName>
    <definedName name="SDAS" localSheetId="33">#REF!</definedName>
    <definedName name="SDAS" localSheetId="25">#REF!</definedName>
    <definedName name="SDAS" localSheetId="30">#REF!</definedName>
    <definedName name="SDAS" localSheetId="29">#REF!</definedName>
    <definedName name="SDAS" localSheetId="24">#REF!</definedName>
    <definedName name="SDAS" localSheetId="28">#REF!</definedName>
    <definedName name="SDAS" localSheetId="26">#REF!</definedName>
    <definedName name="SDAS" localSheetId="34">#REF!</definedName>
    <definedName name="SDAS" localSheetId="27">#REF!</definedName>
    <definedName name="SDAS">#REF!</definedName>
    <definedName name="SEDEQ" localSheetId="31">[19]Radmod04oficios!#REF!</definedName>
    <definedName name="SEDEQ" localSheetId="32">[19]Radmod04oficios!#REF!</definedName>
    <definedName name="SEDEQ" localSheetId="33">[19]Radmod04oficios!#REF!</definedName>
    <definedName name="SEDEQ" localSheetId="25">[19]Radmod04oficios!#REF!</definedName>
    <definedName name="SEDEQ" localSheetId="30">[19]Radmod04oficios!#REF!</definedName>
    <definedName name="SEDEQ" localSheetId="29">[19]Radmod04oficios!#REF!</definedName>
    <definedName name="SEDEQ" localSheetId="24">[19]Radmod04oficios!#REF!</definedName>
    <definedName name="SEDEQ" localSheetId="28">[19]Radmod04oficios!#REF!</definedName>
    <definedName name="SEDEQ" localSheetId="26">[19]Radmod04oficios!#REF!</definedName>
    <definedName name="SEDEQ" localSheetId="34">[19]Radmod04oficios!#REF!</definedName>
    <definedName name="SEDEQ" localSheetId="27">[19]Radmod04oficios!#REF!</definedName>
    <definedName name="SEDEQ">[19]Radmod04oficios!#REF!</definedName>
    <definedName name="SEDEQ_1" localSheetId="31">[19]Radmod04oficios!#REF!</definedName>
    <definedName name="SEDEQ_1" localSheetId="32">[19]Radmod04oficios!#REF!</definedName>
    <definedName name="SEDEQ_1" localSheetId="33">[19]Radmod04oficios!#REF!</definedName>
    <definedName name="SEDEQ_1" localSheetId="25">[19]Radmod04oficios!#REF!</definedName>
    <definedName name="SEDEQ_1" localSheetId="30">[19]Radmod04oficios!#REF!</definedName>
    <definedName name="SEDEQ_1" localSheetId="29">[19]Radmod04oficios!#REF!</definedName>
    <definedName name="SEDEQ_1" localSheetId="24">[19]Radmod04oficios!#REF!</definedName>
    <definedName name="SEDEQ_1" localSheetId="28">[19]Radmod04oficios!#REF!</definedName>
    <definedName name="SEDEQ_1" localSheetId="26">[19]Radmod04oficios!#REF!</definedName>
    <definedName name="SEDEQ_1" localSheetId="34">[19]Radmod04oficios!#REF!</definedName>
    <definedName name="SEDEQ_1" localSheetId="27">[19]Radmod04oficios!#REF!</definedName>
    <definedName name="SEDEQ_1">[19]Radmod04oficios!#REF!</definedName>
    <definedName name="SEDEQ_11" localSheetId="31">[20]Radmod04oficios!#REF!</definedName>
    <definedName name="SEDEQ_11" localSheetId="32">[20]Radmod04oficios!#REF!</definedName>
    <definedName name="SEDEQ_11" localSheetId="33">[20]Radmod04oficios!#REF!</definedName>
    <definedName name="SEDEQ_11" localSheetId="25">[20]Radmod04oficios!#REF!</definedName>
    <definedName name="SEDEQ_11" localSheetId="30">[20]Radmod04oficios!#REF!</definedName>
    <definedName name="SEDEQ_11" localSheetId="29">[20]Radmod04oficios!#REF!</definedName>
    <definedName name="SEDEQ_11" localSheetId="24">[20]Radmod04oficios!#REF!</definedName>
    <definedName name="SEDEQ_11" localSheetId="28">[20]Radmod04oficios!#REF!</definedName>
    <definedName name="SEDEQ_11" localSheetId="26">[20]Radmod04oficios!#REF!</definedName>
    <definedName name="SEDEQ_11" localSheetId="34">[20]Radmod04oficios!#REF!</definedName>
    <definedName name="SEDEQ_11" localSheetId="27">[20]Radmod04oficios!#REF!</definedName>
    <definedName name="SEDEQ_11">[20]Radmod04oficios!#REF!</definedName>
    <definedName name="SEDEQ_20" localSheetId="31">[20]Radmod04oficios!#REF!</definedName>
    <definedName name="SEDEQ_20" localSheetId="32">[20]Radmod04oficios!#REF!</definedName>
    <definedName name="SEDEQ_20" localSheetId="33">[20]Radmod04oficios!#REF!</definedName>
    <definedName name="SEDEQ_20" localSheetId="25">[20]Radmod04oficios!#REF!</definedName>
    <definedName name="SEDEQ_20" localSheetId="30">[20]Radmod04oficios!#REF!</definedName>
    <definedName name="SEDEQ_20" localSheetId="29">[20]Radmod04oficios!#REF!</definedName>
    <definedName name="SEDEQ_20" localSheetId="24">[20]Radmod04oficios!#REF!</definedName>
    <definedName name="SEDEQ_20" localSheetId="28">[20]Radmod04oficios!#REF!</definedName>
    <definedName name="SEDEQ_20" localSheetId="26">[20]Radmod04oficios!#REF!</definedName>
    <definedName name="SEDEQ_20" localSheetId="34">[20]Radmod04oficios!#REF!</definedName>
    <definedName name="SEDEQ_20" localSheetId="27">[20]Radmod04oficios!#REF!</definedName>
    <definedName name="SEDEQ_20">[20]Radmod04oficios!#REF!</definedName>
    <definedName name="SEDEQ_4" localSheetId="31">[19]Radmod04oficios!#REF!</definedName>
    <definedName name="SEDEQ_4" localSheetId="32">[19]Radmod04oficios!#REF!</definedName>
    <definedName name="SEDEQ_4" localSheetId="33">[19]Radmod04oficios!#REF!</definedName>
    <definedName name="SEDEQ_4" localSheetId="25">[19]Radmod04oficios!#REF!</definedName>
    <definedName name="SEDEQ_4" localSheetId="30">[19]Radmod04oficios!#REF!</definedName>
    <definedName name="SEDEQ_4" localSheetId="29">[19]Radmod04oficios!#REF!</definedName>
    <definedName name="SEDEQ_4" localSheetId="24">[19]Radmod04oficios!#REF!</definedName>
    <definedName name="SEDEQ_4" localSheetId="28">[19]Radmod04oficios!#REF!</definedName>
    <definedName name="SEDEQ_4" localSheetId="26">[19]Radmod04oficios!#REF!</definedName>
    <definedName name="SEDEQ_4" localSheetId="34">[19]Radmod04oficios!#REF!</definedName>
    <definedName name="SEDEQ_4" localSheetId="27">[19]Radmod04oficios!#REF!</definedName>
    <definedName name="SEDEQ_4">[19]Radmod04oficios!#REF!</definedName>
    <definedName name="SESEQ" localSheetId="31">#REF!</definedName>
    <definedName name="SESEQ" localSheetId="32">#REF!</definedName>
    <definedName name="SESEQ" localSheetId="33">#REF!</definedName>
    <definedName name="SESEQ" localSheetId="25">#REF!</definedName>
    <definedName name="SESEQ" localSheetId="30">#REF!</definedName>
    <definedName name="SESEQ" localSheetId="29">#REF!</definedName>
    <definedName name="SESEQ" localSheetId="24">#REF!</definedName>
    <definedName name="SESEQ" localSheetId="28">#REF!</definedName>
    <definedName name="SESEQ" localSheetId="26">#REF!</definedName>
    <definedName name="SESEQ" localSheetId="34">#REF!</definedName>
    <definedName name="SESEQ" localSheetId="27">#REF!</definedName>
    <definedName name="SESEQ">#REF!</definedName>
    <definedName name="SESEQ_1" localSheetId="31">#REF!</definedName>
    <definedName name="SESEQ_1" localSheetId="32">#REF!</definedName>
    <definedName name="SESEQ_1" localSheetId="33">#REF!</definedName>
    <definedName name="SESEQ_1" localSheetId="25">#REF!</definedName>
    <definedName name="SESEQ_1" localSheetId="30">#REF!</definedName>
    <definedName name="SESEQ_1" localSheetId="29">#REF!</definedName>
    <definedName name="SESEQ_1" localSheetId="24">#REF!</definedName>
    <definedName name="SESEQ_1" localSheetId="28">#REF!</definedName>
    <definedName name="SESEQ_1" localSheetId="26">#REF!</definedName>
    <definedName name="SESEQ_1" localSheetId="34">#REF!</definedName>
    <definedName name="SESEQ_1" localSheetId="27">#REF!</definedName>
    <definedName name="SESEQ_1">#REF!</definedName>
    <definedName name="SESEQ_11" localSheetId="31">#REF!</definedName>
    <definedName name="SESEQ_11" localSheetId="32">#REF!</definedName>
    <definedName name="SESEQ_11" localSheetId="33">#REF!</definedName>
    <definedName name="SESEQ_11" localSheetId="25">#REF!</definedName>
    <definedName name="SESEQ_11" localSheetId="30">#REF!</definedName>
    <definedName name="SESEQ_11" localSheetId="29">#REF!</definedName>
    <definedName name="SESEQ_11" localSheetId="24">#REF!</definedName>
    <definedName name="SESEQ_11" localSheetId="28">#REF!</definedName>
    <definedName name="SESEQ_11" localSheetId="26">#REF!</definedName>
    <definedName name="SESEQ_11" localSheetId="34">#REF!</definedName>
    <definedName name="SESEQ_11" localSheetId="27">#REF!</definedName>
    <definedName name="SESEQ_11">#REF!</definedName>
    <definedName name="SESEQ_12" localSheetId="31">#REF!</definedName>
    <definedName name="SESEQ_12" localSheetId="32">#REF!</definedName>
    <definedName name="SESEQ_12" localSheetId="33">#REF!</definedName>
    <definedName name="SESEQ_12" localSheetId="25">#REF!</definedName>
    <definedName name="SESEQ_12" localSheetId="30">#REF!</definedName>
    <definedName name="SESEQ_12" localSheetId="29">#REF!</definedName>
    <definedName name="SESEQ_12" localSheetId="24">#REF!</definedName>
    <definedName name="SESEQ_12" localSheetId="28">#REF!</definedName>
    <definedName name="SESEQ_12" localSheetId="26">#REF!</definedName>
    <definedName name="SESEQ_12" localSheetId="34">#REF!</definedName>
    <definedName name="SESEQ_12" localSheetId="27">#REF!</definedName>
    <definedName name="SESEQ_12">#REF!</definedName>
    <definedName name="SESEQ_2" localSheetId="31">#REF!</definedName>
    <definedName name="SESEQ_2" localSheetId="32">#REF!</definedName>
    <definedName name="SESEQ_2" localSheetId="33">#REF!</definedName>
    <definedName name="SESEQ_2" localSheetId="25">#REF!</definedName>
    <definedName name="SESEQ_2" localSheetId="30">#REF!</definedName>
    <definedName name="SESEQ_2" localSheetId="29">#REF!</definedName>
    <definedName name="SESEQ_2" localSheetId="24">#REF!</definedName>
    <definedName name="SESEQ_2" localSheetId="28">#REF!</definedName>
    <definedName name="SESEQ_2" localSheetId="26">#REF!</definedName>
    <definedName name="SESEQ_2" localSheetId="34">#REF!</definedName>
    <definedName name="SESEQ_2" localSheetId="27">#REF!</definedName>
    <definedName name="SESEQ_2">#REF!</definedName>
    <definedName name="SESEQ_20" localSheetId="31">#REF!</definedName>
    <definedName name="SESEQ_20" localSheetId="32">#REF!</definedName>
    <definedName name="SESEQ_20" localSheetId="33">#REF!</definedName>
    <definedName name="SESEQ_20" localSheetId="25">#REF!</definedName>
    <definedName name="SESEQ_20" localSheetId="30">#REF!</definedName>
    <definedName name="SESEQ_20" localSheetId="29">#REF!</definedName>
    <definedName name="SESEQ_20" localSheetId="24">#REF!</definedName>
    <definedName name="SESEQ_20" localSheetId="28">#REF!</definedName>
    <definedName name="SESEQ_20" localSheetId="26">#REF!</definedName>
    <definedName name="SESEQ_20" localSheetId="34">#REF!</definedName>
    <definedName name="SESEQ_20" localSheetId="27">#REF!</definedName>
    <definedName name="SESEQ_20">#REF!</definedName>
    <definedName name="SESEQ_4" localSheetId="31">#REF!</definedName>
    <definedName name="SESEQ_4" localSheetId="32">#REF!</definedName>
    <definedName name="SESEQ_4" localSheetId="33">#REF!</definedName>
    <definedName name="SESEQ_4" localSheetId="25">#REF!</definedName>
    <definedName name="SESEQ_4" localSheetId="30">#REF!</definedName>
    <definedName name="SESEQ_4" localSheetId="29">#REF!</definedName>
    <definedName name="SESEQ_4" localSheetId="24">#REF!</definedName>
    <definedName name="SESEQ_4" localSheetId="28">#REF!</definedName>
    <definedName name="SESEQ_4" localSheetId="26">#REF!</definedName>
    <definedName name="SESEQ_4" localSheetId="34">#REF!</definedName>
    <definedName name="SESEQ_4" localSheetId="27">#REF!</definedName>
    <definedName name="SESEQ_4">#REF!</definedName>
    <definedName name="SESEQ_5" localSheetId="31">#REF!</definedName>
    <definedName name="SESEQ_5" localSheetId="32">#REF!</definedName>
    <definedName name="SESEQ_5" localSheetId="33">#REF!</definedName>
    <definedName name="SESEQ_5" localSheetId="25">#REF!</definedName>
    <definedName name="SESEQ_5" localSheetId="30">#REF!</definedName>
    <definedName name="SESEQ_5" localSheetId="29">#REF!</definedName>
    <definedName name="SESEQ_5" localSheetId="24">#REF!</definedName>
    <definedName name="SESEQ_5" localSheetId="28">#REF!</definedName>
    <definedName name="SESEQ_5" localSheetId="26">#REF!</definedName>
    <definedName name="SESEQ_5" localSheetId="34">#REF!</definedName>
    <definedName name="SESEQ_5" localSheetId="27">#REF!</definedName>
    <definedName name="SESEQ_5">#REF!</definedName>
    <definedName name="SESEQ_7" localSheetId="31">#REF!</definedName>
    <definedName name="SESEQ_7" localSheetId="32">#REF!</definedName>
    <definedName name="SESEQ_7" localSheetId="33">#REF!</definedName>
    <definedName name="SESEQ_7" localSheetId="25">#REF!</definedName>
    <definedName name="SESEQ_7" localSheetId="30">#REF!</definedName>
    <definedName name="SESEQ_7" localSheetId="29">#REF!</definedName>
    <definedName name="SESEQ_7" localSheetId="24">#REF!</definedName>
    <definedName name="SESEQ_7" localSheetId="28">#REF!</definedName>
    <definedName name="SESEQ_7" localSheetId="26">#REF!</definedName>
    <definedName name="SESEQ_7" localSheetId="34">#REF!</definedName>
    <definedName name="SESEQ_7" localSheetId="27">#REF!</definedName>
    <definedName name="SESEQ_7">#REF!</definedName>
    <definedName name="SUB" localSheetId="31">#REF!</definedName>
    <definedName name="SUB" localSheetId="32">#REF!</definedName>
    <definedName name="SUB" localSheetId="33">#REF!</definedName>
    <definedName name="SUB" localSheetId="25">#REF!</definedName>
    <definedName name="SUB" localSheetId="30">#REF!</definedName>
    <definedName name="SUB" localSheetId="29">#REF!</definedName>
    <definedName name="SUB" localSheetId="24">#REF!</definedName>
    <definedName name="SUB" localSheetId="28">#REF!</definedName>
    <definedName name="SUB" localSheetId="26">#REF!</definedName>
    <definedName name="SUB" localSheetId="34">#REF!</definedName>
    <definedName name="SUB" localSheetId="35">#REF!</definedName>
    <definedName name="SUB" localSheetId="27">#REF!</definedName>
    <definedName name="SUB">#REF!</definedName>
    <definedName name="SUBSIDIOS" localSheetId="31">#REF!</definedName>
    <definedName name="SUBSIDIOS" localSheetId="32">#REF!</definedName>
    <definedName name="SUBSIDIOS" localSheetId="33">#REF!</definedName>
    <definedName name="SUBSIDIOS" localSheetId="25">#REF!</definedName>
    <definedName name="SUBSIDIOS" localSheetId="30">#REF!</definedName>
    <definedName name="SUBSIDIOS" localSheetId="29">#REF!</definedName>
    <definedName name="SUBSIDIOS" localSheetId="24">#REF!</definedName>
    <definedName name="SUBSIDIOS" localSheetId="28">#REF!</definedName>
    <definedName name="SUBSIDIOS" localSheetId="26">#REF!</definedName>
    <definedName name="SUBSIDIOS" localSheetId="34">#REF!</definedName>
    <definedName name="SUBSIDIOS" localSheetId="35">#REF!</definedName>
    <definedName name="SUBSIDIOS" localSheetId="27">#REF!</definedName>
    <definedName name="SUBSIDIOS">#REF!</definedName>
    <definedName name="TABLA141A" localSheetId="31">#REF!</definedName>
    <definedName name="TABLA141A" localSheetId="32">#REF!</definedName>
    <definedName name="TABLA141A" localSheetId="33">#REF!</definedName>
    <definedName name="TABLA141A" localSheetId="25">#REF!</definedName>
    <definedName name="TABLA141A" localSheetId="30">#REF!</definedName>
    <definedName name="TABLA141A" localSheetId="29">#REF!</definedName>
    <definedName name="TABLA141A" localSheetId="24">#REF!</definedName>
    <definedName name="TABLA141A" localSheetId="28">#REF!</definedName>
    <definedName name="TABLA141A" localSheetId="26">#REF!</definedName>
    <definedName name="TABLA141A" localSheetId="34">#REF!</definedName>
    <definedName name="TABLA141A" localSheetId="27">#REF!</definedName>
    <definedName name="TABLA141A">#REF!</definedName>
    <definedName name="TARIFA141" localSheetId="31">#REF!</definedName>
    <definedName name="TARIFA141" localSheetId="32">#REF!</definedName>
    <definedName name="TARIFA141" localSheetId="33">#REF!</definedName>
    <definedName name="TARIFA141" localSheetId="25">#REF!</definedName>
    <definedName name="TARIFA141" localSheetId="30">#REF!</definedName>
    <definedName name="TARIFA141" localSheetId="29">#REF!</definedName>
    <definedName name="TARIFA141" localSheetId="24">#REF!</definedName>
    <definedName name="TARIFA141" localSheetId="28">#REF!</definedName>
    <definedName name="TARIFA141" localSheetId="26">#REF!</definedName>
    <definedName name="TARIFA141" localSheetId="34">#REF!</definedName>
    <definedName name="TARIFA141" localSheetId="27">#REF!</definedName>
    <definedName name="TARIFA141">#REF!</definedName>
    <definedName name="Tema_2" localSheetId="7">'BALANZA DE COMPROBACION'!Tema_2</definedName>
    <definedName name="Tema_2" localSheetId="31">'[28]REPORTE DETALLADO 2014'!Tema_2</definedName>
    <definedName name="Tema_2" localSheetId="32">'[28]REPORTE DETALLADO 2014'!Tema_2</definedName>
    <definedName name="Tema_2" localSheetId="33">'[28]REPORTE DETALLADO 2014'!Tema_2</definedName>
    <definedName name="Tema_2" localSheetId="12">'CTAS. BAN'!Tema_2</definedName>
    <definedName name="Tema_2" localSheetId="10">'DET. SUB.'!Tema_2</definedName>
    <definedName name="Tema_2" localSheetId="25">'[28]REPORTE DETALLADO 2014'!Tema_2</definedName>
    <definedName name="Tema_2" localSheetId="30">'[28]REPORTE DETALLADO 2014'!Tema_2</definedName>
    <definedName name="Tema_2" localSheetId="29">'[28]REPORTE DETALLADO 2014'!Tema_2</definedName>
    <definedName name="Tema_2" localSheetId="24">'[28]REPORTE DETALLADO 2014'!Tema_2</definedName>
    <definedName name="Tema_2" localSheetId="28">'[28]REPORTE DETALLADO 2014'!Tema_2</definedName>
    <definedName name="Tema_2" localSheetId="8">'GOB. EDO'!Tema_2</definedName>
    <definedName name="Tema_2" localSheetId="26">'[28]REPORTE DETALLADO 2014'!Tema_2</definedName>
    <definedName name="Tema_2" localSheetId="34">'[28]REPORTE DETALLADO 2014'!Tema_2</definedName>
    <definedName name="Tema_2" localSheetId="35">'[28]REPORTE DETALLADO 2014'!Tema_2</definedName>
    <definedName name="Tema_2" localSheetId="27">'[28]REPORTE DETALLADO 2014'!Tema_2</definedName>
    <definedName name="Tema_2" localSheetId="9">'R. SUB'!Tema_2</definedName>
    <definedName name="Tema_2">'BALANZA DE COMPROBACION'!Tema_2</definedName>
    <definedName name="Tema_3" localSheetId="7">'BALANZA DE COMPROBACION'!Tema_3</definedName>
    <definedName name="Tema_3" localSheetId="31">'[28]REPORTE DETALLADO 2014'!Tema_3</definedName>
    <definedName name="Tema_3" localSheetId="32">'[28]REPORTE DETALLADO 2014'!Tema_3</definedName>
    <definedName name="Tema_3" localSheetId="33">'[28]REPORTE DETALLADO 2014'!Tema_3</definedName>
    <definedName name="Tema_3" localSheetId="12">'CTAS. BAN'!Tema_3</definedName>
    <definedName name="Tema_3" localSheetId="10">'DET. SUB.'!Tema_3</definedName>
    <definedName name="Tema_3" localSheetId="25">'[28]REPORTE DETALLADO 2014'!Tema_3</definedName>
    <definedName name="Tema_3" localSheetId="30">'[28]REPORTE DETALLADO 2014'!Tema_3</definedName>
    <definedName name="Tema_3" localSheetId="29">'[28]REPORTE DETALLADO 2014'!Tema_3</definedName>
    <definedName name="Tema_3" localSheetId="24">'[28]REPORTE DETALLADO 2014'!Tema_3</definedName>
    <definedName name="Tema_3" localSheetId="28">'[28]REPORTE DETALLADO 2014'!Tema_3</definedName>
    <definedName name="Tema_3" localSheetId="8">'GOB. EDO'!Tema_3</definedName>
    <definedName name="Tema_3" localSheetId="26">'[28]REPORTE DETALLADO 2014'!Tema_3</definedName>
    <definedName name="Tema_3" localSheetId="34">'[28]REPORTE DETALLADO 2014'!Tema_3</definedName>
    <definedName name="Tema_3" localSheetId="35">'[28]REPORTE DETALLADO 2014'!Tema_3</definedName>
    <definedName name="Tema_3" localSheetId="27">'[28]REPORTE DETALLADO 2014'!Tema_3</definedName>
    <definedName name="Tema_3" localSheetId="9">'R. SUB'!Tema_3</definedName>
    <definedName name="Tema_3">'BALANZA DE COMPROBACION'!Tema_3</definedName>
    <definedName name="Tema_4" localSheetId="7">'BALANZA DE COMPROBACION'!Tema_4</definedName>
    <definedName name="Tema_4" localSheetId="31">'[28]REPORTE DETALLADO 2014'!Tema_4</definedName>
    <definedName name="Tema_4" localSheetId="32">'[28]REPORTE DETALLADO 2014'!Tema_4</definedName>
    <definedName name="Tema_4" localSheetId="33">'[28]REPORTE DETALLADO 2014'!Tema_4</definedName>
    <definedName name="Tema_4" localSheetId="12">'CTAS. BAN'!Tema_4</definedName>
    <definedName name="Tema_4" localSheetId="10">'DET. SUB.'!Tema_4</definedName>
    <definedName name="Tema_4" localSheetId="25">'[28]REPORTE DETALLADO 2014'!Tema_4</definedName>
    <definedName name="Tema_4" localSheetId="30">'[28]REPORTE DETALLADO 2014'!Tema_4</definedName>
    <definedName name="Tema_4" localSheetId="29">'[28]REPORTE DETALLADO 2014'!Tema_4</definedName>
    <definedName name="Tema_4" localSheetId="24">'[28]REPORTE DETALLADO 2014'!Tema_4</definedName>
    <definedName name="Tema_4" localSheetId="28">'[28]REPORTE DETALLADO 2014'!Tema_4</definedName>
    <definedName name="Tema_4" localSheetId="8">'GOB. EDO'!Tema_4</definedName>
    <definedName name="Tema_4" localSheetId="26">'[28]REPORTE DETALLADO 2014'!Tema_4</definedName>
    <definedName name="Tema_4" localSheetId="34">'[28]REPORTE DETALLADO 2014'!Tema_4</definedName>
    <definedName name="Tema_4" localSheetId="35">'[28]REPORTE DETALLADO 2014'!Tema_4</definedName>
    <definedName name="Tema_4" localSheetId="27">'[28]REPORTE DETALLADO 2014'!Tema_4</definedName>
    <definedName name="Tema_4" localSheetId="9">'R. SUB'!Tema_4</definedName>
    <definedName name="Tema_4">'BALANZA DE COMPROBACION'!Tema_4</definedName>
    <definedName name="Tema_5" localSheetId="7">'BALANZA DE COMPROBACION'!Tema_5</definedName>
    <definedName name="Tema_5" localSheetId="31">'[28]REPORTE DETALLADO 2014'!Tema_5</definedName>
    <definedName name="Tema_5" localSheetId="32">'[28]REPORTE DETALLADO 2014'!Tema_5</definedName>
    <definedName name="Tema_5" localSheetId="33">'[28]REPORTE DETALLADO 2014'!Tema_5</definedName>
    <definedName name="Tema_5" localSheetId="12">'CTAS. BAN'!Tema_5</definedName>
    <definedName name="Tema_5" localSheetId="10">'DET. SUB.'!Tema_5</definedName>
    <definedName name="Tema_5" localSheetId="25">'[28]REPORTE DETALLADO 2014'!Tema_5</definedName>
    <definedName name="Tema_5" localSheetId="30">'[28]REPORTE DETALLADO 2014'!Tema_5</definedName>
    <definedName name="Tema_5" localSheetId="29">'[28]REPORTE DETALLADO 2014'!Tema_5</definedName>
    <definedName name="Tema_5" localSheetId="24">'[28]REPORTE DETALLADO 2014'!Tema_5</definedName>
    <definedName name="Tema_5" localSheetId="28">'[28]REPORTE DETALLADO 2014'!Tema_5</definedName>
    <definedName name="Tema_5" localSheetId="8">'GOB. EDO'!Tema_5</definedName>
    <definedName name="Tema_5" localSheetId="26">'[28]REPORTE DETALLADO 2014'!Tema_5</definedName>
    <definedName name="Tema_5" localSheetId="34">'[28]REPORTE DETALLADO 2014'!Tema_5</definedName>
    <definedName name="Tema_5" localSheetId="35">'[28]REPORTE DETALLADO 2014'!Tema_5</definedName>
    <definedName name="Tema_5" localSheetId="27">'[28]REPORTE DETALLADO 2014'!Tema_5</definedName>
    <definedName name="Tema_5" localSheetId="9">'R. SUB'!Tema_5</definedName>
    <definedName name="Tema_5">'BALANZA DE COMPROBACION'!Tema_5</definedName>
    <definedName name="Tema_6" localSheetId="7">'BALANZA DE COMPROBACION'!Tema_6</definedName>
    <definedName name="Tema_6" localSheetId="31">'[28]REPORTE DETALLADO 2014'!Tema_6</definedName>
    <definedName name="Tema_6" localSheetId="32">'[28]REPORTE DETALLADO 2014'!Tema_6</definedName>
    <definedName name="Tema_6" localSheetId="33">'[28]REPORTE DETALLADO 2014'!Tema_6</definedName>
    <definedName name="Tema_6" localSheetId="12">'CTAS. BAN'!Tema_6</definedName>
    <definedName name="Tema_6" localSheetId="10">'DET. SUB.'!Tema_6</definedName>
    <definedName name="Tema_6" localSheetId="25">'[28]REPORTE DETALLADO 2014'!Tema_6</definedName>
    <definedName name="Tema_6" localSheetId="30">'[28]REPORTE DETALLADO 2014'!Tema_6</definedName>
    <definedName name="Tema_6" localSheetId="29">'[28]REPORTE DETALLADO 2014'!Tema_6</definedName>
    <definedName name="Tema_6" localSheetId="24">'[28]REPORTE DETALLADO 2014'!Tema_6</definedName>
    <definedName name="Tema_6" localSheetId="28">'[28]REPORTE DETALLADO 2014'!Tema_6</definedName>
    <definedName name="Tema_6" localSheetId="8">'GOB. EDO'!Tema_6</definedName>
    <definedName name="Tema_6" localSheetId="26">'[28]REPORTE DETALLADO 2014'!Tema_6</definedName>
    <definedName name="Tema_6" localSheetId="34">'[28]REPORTE DETALLADO 2014'!Tema_6</definedName>
    <definedName name="Tema_6" localSheetId="35">'[28]REPORTE DETALLADO 2014'!Tema_6</definedName>
    <definedName name="Tema_6" localSheetId="27">'[28]REPORTE DETALLADO 2014'!Tema_6</definedName>
    <definedName name="Tema_6" localSheetId="9">'R. SUB'!Tema_6</definedName>
    <definedName name="Tema_6">'BALANZA DE COMPROBACION'!Tema_6</definedName>
    <definedName name="_xlnm.Print_Titles" localSheetId="7">'BALANZA DE COMPROBACION'!$1:$8</definedName>
    <definedName name="_xlnm.Print_Titles" localSheetId="26">'INGRESOS PROPIOS'!$1:$8</definedName>
    <definedName name="Tot_horas_estatal" localSheetId="31">[35]est!#REF!</definedName>
    <definedName name="Tot_horas_estatal" localSheetId="32">[35]est!#REF!</definedName>
    <definedName name="Tot_horas_estatal" localSheetId="33">[35]est!#REF!</definedName>
    <definedName name="Tot_horas_estatal" localSheetId="25">[35]est!#REF!</definedName>
    <definedName name="Tot_horas_estatal" localSheetId="30">[35]est!#REF!</definedName>
    <definedName name="Tot_horas_estatal" localSheetId="29">[35]est!#REF!</definedName>
    <definedName name="Tot_horas_estatal" localSheetId="24">[35]est!#REF!</definedName>
    <definedName name="Tot_horas_estatal" localSheetId="28">[35]est!#REF!</definedName>
    <definedName name="Tot_horas_estatal" localSheetId="26">[35]est!#REF!</definedName>
    <definedName name="Tot_horas_estatal" localSheetId="34">[35]est!#REF!</definedName>
    <definedName name="Tot_horas_estatal" localSheetId="27">[35]est!#REF!</definedName>
    <definedName name="Tot_horas_estatal">[35]est!#REF!</definedName>
    <definedName name="Tot_horas_estatal_1" localSheetId="31">[35]est!#REF!</definedName>
    <definedName name="Tot_horas_estatal_1" localSheetId="32">[35]est!#REF!</definedName>
    <definedName name="Tot_horas_estatal_1" localSheetId="33">[35]est!#REF!</definedName>
    <definedName name="Tot_horas_estatal_1" localSheetId="25">[35]est!#REF!</definedName>
    <definedName name="Tot_horas_estatal_1" localSheetId="30">[35]est!#REF!</definedName>
    <definedName name="Tot_horas_estatal_1" localSheetId="29">[35]est!#REF!</definedName>
    <definedName name="Tot_horas_estatal_1" localSheetId="24">[35]est!#REF!</definedName>
    <definedName name="Tot_horas_estatal_1" localSheetId="28">[35]est!#REF!</definedName>
    <definedName name="Tot_horas_estatal_1" localSheetId="26">[35]est!#REF!</definedName>
    <definedName name="Tot_horas_estatal_1" localSheetId="34">[35]est!#REF!</definedName>
    <definedName name="Tot_horas_estatal_1" localSheetId="27">[35]est!#REF!</definedName>
    <definedName name="Tot_horas_estatal_1">[35]est!#REF!</definedName>
    <definedName name="Tot_horas_estatal_11" localSheetId="31">[36]est!#REF!</definedName>
    <definedName name="Tot_horas_estatal_11" localSheetId="32">[36]est!#REF!</definedName>
    <definedName name="Tot_horas_estatal_11" localSheetId="33">[36]est!#REF!</definedName>
    <definedName name="Tot_horas_estatal_11" localSheetId="25">[36]est!#REF!</definedName>
    <definedName name="Tot_horas_estatal_11" localSheetId="30">[36]est!#REF!</definedName>
    <definedName name="Tot_horas_estatal_11" localSheetId="29">[36]est!#REF!</definedName>
    <definedName name="Tot_horas_estatal_11" localSheetId="24">[36]est!#REF!</definedName>
    <definedName name="Tot_horas_estatal_11" localSheetId="28">[36]est!#REF!</definedName>
    <definedName name="Tot_horas_estatal_11" localSheetId="26">[36]est!#REF!</definedName>
    <definedName name="Tot_horas_estatal_11" localSheetId="34">[36]est!#REF!</definedName>
    <definedName name="Tot_horas_estatal_11" localSheetId="27">[36]est!#REF!</definedName>
    <definedName name="Tot_horas_estatal_11">[36]est!#REF!</definedName>
    <definedName name="Tot_horas_estatal_20" localSheetId="31">[36]est!#REF!</definedName>
    <definedName name="Tot_horas_estatal_20" localSheetId="32">[36]est!#REF!</definedName>
    <definedName name="Tot_horas_estatal_20" localSheetId="33">[36]est!#REF!</definedName>
    <definedName name="Tot_horas_estatal_20" localSheetId="25">[36]est!#REF!</definedName>
    <definedName name="Tot_horas_estatal_20" localSheetId="30">[36]est!#REF!</definedName>
    <definedName name="Tot_horas_estatal_20" localSheetId="29">[36]est!#REF!</definedName>
    <definedName name="Tot_horas_estatal_20" localSheetId="24">[36]est!#REF!</definedName>
    <definedName name="Tot_horas_estatal_20" localSheetId="28">[36]est!#REF!</definedName>
    <definedName name="Tot_horas_estatal_20" localSheetId="26">[36]est!#REF!</definedName>
    <definedName name="Tot_horas_estatal_20" localSheetId="34">[36]est!#REF!</definedName>
    <definedName name="Tot_horas_estatal_20" localSheetId="27">[36]est!#REF!</definedName>
    <definedName name="Tot_horas_estatal_20">[36]est!#REF!</definedName>
    <definedName name="Tot_horas_estatal_4" localSheetId="31">[35]est!#REF!</definedName>
    <definedName name="Tot_horas_estatal_4" localSheetId="32">[35]est!#REF!</definedName>
    <definedName name="Tot_horas_estatal_4" localSheetId="33">[35]est!#REF!</definedName>
    <definedName name="Tot_horas_estatal_4" localSheetId="25">[35]est!#REF!</definedName>
    <definedName name="Tot_horas_estatal_4" localSheetId="30">[35]est!#REF!</definedName>
    <definedName name="Tot_horas_estatal_4" localSheetId="29">[35]est!#REF!</definedName>
    <definedName name="Tot_horas_estatal_4" localSheetId="24">[35]est!#REF!</definedName>
    <definedName name="Tot_horas_estatal_4" localSheetId="28">[35]est!#REF!</definedName>
    <definedName name="Tot_horas_estatal_4" localSheetId="26">[35]est!#REF!</definedName>
    <definedName name="Tot_horas_estatal_4" localSheetId="34">[35]est!#REF!</definedName>
    <definedName name="Tot_horas_estatal_4" localSheetId="27">[35]est!#REF!</definedName>
    <definedName name="Tot_horas_estatal_4">[35]est!#REF!</definedName>
    <definedName name="Tot_horas_QRO" localSheetId="31">'[33]6'!#REF!</definedName>
    <definedName name="Tot_horas_QRO" localSheetId="32">'[33]6'!#REF!</definedName>
    <definedName name="Tot_horas_QRO" localSheetId="33">'[33]6'!#REF!</definedName>
    <definedName name="Tot_horas_QRO" localSheetId="25">'[33]6'!#REF!</definedName>
    <definedName name="Tot_horas_QRO" localSheetId="30">'[33]6'!#REF!</definedName>
    <definedName name="Tot_horas_QRO" localSheetId="29">'[33]6'!#REF!</definedName>
    <definedName name="Tot_horas_QRO" localSheetId="24">'[33]6'!#REF!</definedName>
    <definedName name="Tot_horas_QRO" localSheetId="28">'[33]6'!#REF!</definedName>
    <definedName name="Tot_horas_QRO" localSheetId="26">'[33]6'!#REF!</definedName>
    <definedName name="Tot_horas_QRO" localSheetId="34">'[33]6'!#REF!</definedName>
    <definedName name="Tot_horas_QRO" localSheetId="27">'[33]6'!#REF!</definedName>
    <definedName name="Tot_horas_QRO">'[33]6'!#REF!</definedName>
    <definedName name="Tot_horas_QRO_1" localSheetId="31">'[33]6'!#REF!</definedName>
    <definedName name="Tot_horas_QRO_1" localSheetId="32">'[33]6'!#REF!</definedName>
    <definedName name="Tot_horas_QRO_1" localSheetId="33">'[33]6'!#REF!</definedName>
    <definedName name="Tot_horas_QRO_1" localSheetId="25">'[33]6'!#REF!</definedName>
    <definedName name="Tot_horas_QRO_1" localSheetId="30">'[33]6'!#REF!</definedName>
    <definedName name="Tot_horas_QRO_1" localSheetId="29">'[33]6'!#REF!</definedName>
    <definedName name="Tot_horas_QRO_1" localSheetId="24">'[33]6'!#REF!</definedName>
    <definedName name="Tot_horas_QRO_1" localSheetId="28">'[33]6'!#REF!</definedName>
    <definedName name="Tot_horas_QRO_1" localSheetId="26">'[33]6'!#REF!</definedName>
    <definedName name="Tot_horas_QRO_1" localSheetId="34">'[33]6'!#REF!</definedName>
    <definedName name="Tot_horas_QRO_1" localSheetId="27">'[33]6'!#REF!</definedName>
    <definedName name="Tot_horas_QRO_1">'[33]6'!#REF!</definedName>
    <definedName name="Tot_horas_QRO_11" localSheetId="31">'[34]6'!#REF!</definedName>
    <definedName name="Tot_horas_QRO_11" localSheetId="32">'[34]6'!#REF!</definedName>
    <definedName name="Tot_horas_QRO_11" localSheetId="33">'[34]6'!#REF!</definedName>
    <definedName name="Tot_horas_QRO_11" localSheetId="25">'[34]6'!#REF!</definedName>
    <definedName name="Tot_horas_QRO_11" localSheetId="30">'[34]6'!#REF!</definedName>
    <definedName name="Tot_horas_QRO_11" localSheetId="29">'[34]6'!#REF!</definedName>
    <definedName name="Tot_horas_QRO_11" localSheetId="24">'[34]6'!#REF!</definedName>
    <definedName name="Tot_horas_QRO_11" localSheetId="28">'[34]6'!#REF!</definedName>
    <definedName name="Tot_horas_QRO_11" localSheetId="26">'[34]6'!#REF!</definedName>
    <definedName name="Tot_horas_QRO_11" localSheetId="34">'[34]6'!#REF!</definedName>
    <definedName name="Tot_horas_QRO_11" localSheetId="27">'[34]6'!#REF!</definedName>
    <definedName name="Tot_horas_QRO_11">'[34]6'!#REF!</definedName>
    <definedName name="Tot_horas_QRO_20" localSheetId="31">'[34]6'!#REF!</definedName>
    <definedName name="Tot_horas_QRO_20" localSheetId="32">'[34]6'!#REF!</definedName>
    <definedName name="Tot_horas_QRO_20" localSheetId="33">'[34]6'!#REF!</definedName>
    <definedName name="Tot_horas_QRO_20" localSheetId="25">'[34]6'!#REF!</definedName>
    <definedName name="Tot_horas_QRO_20" localSheetId="30">'[34]6'!#REF!</definedName>
    <definedName name="Tot_horas_QRO_20" localSheetId="29">'[34]6'!#REF!</definedName>
    <definedName name="Tot_horas_QRO_20" localSheetId="24">'[34]6'!#REF!</definedName>
    <definedName name="Tot_horas_QRO_20" localSheetId="28">'[34]6'!#REF!</definedName>
    <definedName name="Tot_horas_QRO_20" localSheetId="26">'[34]6'!#REF!</definedName>
    <definedName name="Tot_horas_QRO_20" localSheetId="34">'[34]6'!#REF!</definedName>
    <definedName name="Tot_horas_QRO_20" localSheetId="27">'[34]6'!#REF!</definedName>
    <definedName name="Tot_horas_QRO_20">'[34]6'!#REF!</definedName>
    <definedName name="Tot_horas_QRO_4" localSheetId="31">'[33]6'!#REF!</definedName>
    <definedName name="Tot_horas_QRO_4" localSheetId="32">'[33]6'!#REF!</definedName>
    <definedName name="Tot_horas_QRO_4" localSheetId="33">'[33]6'!#REF!</definedName>
    <definedName name="Tot_horas_QRO_4" localSheetId="25">'[33]6'!#REF!</definedName>
    <definedName name="Tot_horas_QRO_4" localSheetId="30">'[33]6'!#REF!</definedName>
    <definedName name="Tot_horas_QRO_4" localSheetId="29">'[33]6'!#REF!</definedName>
    <definedName name="Tot_horas_QRO_4" localSheetId="24">'[33]6'!#REF!</definedName>
    <definedName name="Tot_horas_QRO_4" localSheetId="28">'[33]6'!#REF!</definedName>
    <definedName name="Tot_horas_QRO_4" localSheetId="26">'[33]6'!#REF!</definedName>
    <definedName name="Tot_horas_QRO_4" localSheetId="34">'[33]6'!#REF!</definedName>
    <definedName name="Tot_horas_QRO_4" localSheetId="27">'[33]6'!#REF!</definedName>
    <definedName name="Tot_horas_QRO_4">'[33]6'!#REF!</definedName>
    <definedName name="Tot_horas_SEP" localSheetId="31">'[33]6'!#REF!</definedName>
    <definedName name="Tot_horas_SEP" localSheetId="32">'[33]6'!#REF!</definedName>
    <definedName name="Tot_horas_SEP" localSheetId="33">'[33]6'!#REF!</definedName>
    <definedName name="Tot_horas_SEP" localSheetId="25">'[33]6'!#REF!</definedName>
    <definedName name="Tot_horas_SEP" localSheetId="30">'[33]6'!#REF!</definedName>
    <definedName name="Tot_horas_SEP" localSheetId="29">'[33]6'!#REF!</definedName>
    <definedName name="Tot_horas_SEP" localSheetId="24">'[33]6'!#REF!</definedName>
    <definedName name="Tot_horas_SEP" localSheetId="28">'[33]6'!#REF!</definedName>
    <definedName name="Tot_horas_SEP" localSheetId="26">'[33]6'!#REF!</definedName>
    <definedName name="Tot_horas_SEP" localSheetId="34">'[33]6'!#REF!</definedName>
    <definedName name="Tot_horas_SEP" localSheetId="27">'[33]6'!#REF!</definedName>
    <definedName name="Tot_horas_SEP">'[33]6'!#REF!</definedName>
    <definedName name="Tot_horas_SEP_1" localSheetId="31">'[33]6'!#REF!</definedName>
    <definedName name="Tot_horas_SEP_1" localSheetId="32">'[33]6'!#REF!</definedName>
    <definedName name="Tot_horas_SEP_1" localSheetId="33">'[33]6'!#REF!</definedName>
    <definedName name="Tot_horas_SEP_1" localSheetId="25">'[33]6'!#REF!</definedName>
    <definedName name="Tot_horas_SEP_1" localSheetId="30">'[33]6'!#REF!</definedName>
    <definedName name="Tot_horas_SEP_1" localSheetId="29">'[33]6'!#REF!</definedName>
    <definedName name="Tot_horas_SEP_1" localSheetId="24">'[33]6'!#REF!</definedName>
    <definedName name="Tot_horas_SEP_1" localSheetId="28">'[33]6'!#REF!</definedName>
    <definedName name="Tot_horas_SEP_1" localSheetId="26">'[33]6'!#REF!</definedName>
    <definedName name="Tot_horas_SEP_1" localSheetId="34">'[33]6'!#REF!</definedName>
    <definedName name="Tot_horas_SEP_1" localSheetId="27">'[33]6'!#REF!</definedName>
    <definedName name="Tot_horas_SEP_1">'[33]6'!#REF!</definedName>
    <definedName name="Tot_horas_SEP_11" localSheetId="31">'[34]6'!#REF!</definedName>
    <definedName name="Tot_horas_SEP_11" localSheetId="32">'[34]6'!#REF!</definedName>
    <definedName name="Tot_horas_SEP_11" localSheetId="33">'[34]6'!#REF!</definedName>
    <definedName name="Tot_horas_SEP_11" localSheetId="25">'[34]6'!#REF!</definedName>
    <definedName name="Tot_horas_SEP_11" localSheetId="30">'[34]6'!#REF!</definedName>
    <definedName name="Tot_horas_SEP_11" localSheetId="29">'[34]6'!#REF!</definedName>
    <definedName name="Tot_horas_SEP_11" localSheetId="24">'[34]6'!#REF!</definedName>
    <definedName name="Tot_horas_SEP_11" localSheetId="28">'[34]6'!#REF!</definedName>
    <definedName name="Tot_horas_SEP_11" localSheetId="26">'[34]6'!#REF!</definedName>
    <definedName name="Tot_horas_SEP_11" localSheetId="34">'[34]6'!#REF!</definedName>
    <definedName name="Tot_horas_SEP_11" localSheetId="27">'[34]6'!#REF!</definedName>
    <definedName name="Tot_horas_SEP_11">'[34]6'!#REF!</definedName>
    <definedName name="Tot_horas_SEP_20" localSheetId="31">'[34]6'!#REF!</definedName>
    <definedName name="Tot_horas_SEP_20" localSheetId="32">'[34]6'!#REF!</definedName>
    <definedName name="Tot_horas_SEP_20" localSheetId="33">'[34]6'!#REF!</definedName>
    <definedName name="Tot_horas_SEP_20" localSheetId="25">'[34]6'!#REF!</definedName>
    <definedName name="Tot_horas_SEP_20" localSheetId="30">'[34]6'!#REF!</definedName>
    <definedName name="Tot_horas_SEP_20" localSheetId="29">'[34]6'!#REF!</definedName>
    <definedName name="Tot_horas_SEP_20" localSheetId="24">'[34]6'!#REF!</definedName>
    <definedName name="Tot_horas_SEP_20" localSheetId="28">'[34]6'!#REF!</definedName>
    <definedName name="Tot_horas_SEP_20" localSheetId="26">'[34]6'!#REF!</definedName>
    <definedName name="Tot_horas_SEP_20" localSheetId="34">'[34]6'!#REF!</definedName>
    <definedName name="Tot_horas_SEP_20" localSheetId="27">'[34]6'!#REF!</definedName>
    <definedName name="Tot_horas_SEP_20">'[34]6'!#REF!</definedName>
    <definedName name="Tot_horas_SEP_4" localSheetId="31">'[33]6'!#REF!</definedName>
    <definedName name="Tot_horas_SEP_4" localSheetId="32">'[33]6'!#REF!</definedName>
    <definedName name="Tot_horas_SEP_4" localSheetId="33">'[33]6'!#REF!</definedName>
    <definedName name="Tot_horas_SEP_4" localSheetId="25">'[33]6'!#REF!</definedName>
    <definedName name="Tot_horas_SEP_4" localSheetId="30">'[33]6'!#REF!</definedName>
    <definedName name="Tot_horas_SEP_4" localSheetId="29">'[33]6'!#REF!</definedName>
    <definedName name="Tot_horas_SEP_4" localSheetId="24">'[33]6'!#REF!</definedName>
    <definedName name="Tot_horas_SEP_4" localSheetId="28">'[33]6'!#REF!</definedName>
    <definedName name="Tot_horas_SEP_4" localSheetId="26">'[33]6'!#REF!</definedName>
    <definedName name="Tot_horas_SEP_4" localSheetId="34">'[33]6'!#REF!</definedName>
    <definedName name="Tot_horas_SEP_4" localSheetId="27">'[33]6'!#REF!</definedName>
    <definedName name="Tot_horas_SEP_4">'[33]6'!#REF!</definedName>
    <definedName name="TOT_plazas_Estatal" localSheetId="31">[35]est!#REF!</definedName>
    <definedName name="TOT_plazas_Estatal" localSheetId="32">[35]est!#REF!</definedName>
    <definedName name="TOT_plazas_Estatal" localSheetId="33">[35]est!#REF!</definedName>
    <definedName name="TOT_plazas_Estatal" localSheetId="25">[35]est!#REF!</definedName>
    <definedName name="TOT_plazas_Estatal" localSheetId="30">[35]est!#REF!</definedName>
    <definedName name="TOT_plazas_Estatal" localSheetId="29">[35]est!#REF!</definedName>
    <definedName name="TOT_plazas_Estatal" localSheetId="24">[35]est!#REF!</definedName>
    <definedName name="TOT_plazas_Estatal" localSheetId="28">[35]est!#REF!</definedName>
    <definedName name="TOT_plazas_Estatal" localSheetId="26">[35]est!#REF!</definedName>
    <definedName name="TOT_plazas_Estatal" localSheetId="34">[35]est!#REF!</definedName>
    <definedName name="TOT_plazas_Estatal" localSheetId="27">[35]est!#REF!</definedName>
    <definedName name="TOT_plazas_Estatal">[35]est!#REF!</definedName>
    <definedName name="TOT_plazas_Estatal_1" localSheetId="31">[35]est!#REF!</definedName>
    <definedName name="TOT_plazas_Estatal_1" localSheetId="32">[35]est!#REF!</definedName>
    <definedName name="TOT_plazas_Estatal_1" localSheetId="33">[35]est!#REF!</definedName>
    <definedName name="TOT_plazas_Estatal_1" localSheetId="25">[35]est!#REF!</definedName>
    <definedName name="TOT_plazas_Estatal_1" localSheetId="30">[35]est!#REF!</definedName>
    <definedName name="TOT_plazas_Estatal_1" localSheetId="29">[35]est!#REF!</definedName>
    <definedName name="TOT_plazas_Estatal_1" localSheetId="24">[35]est!#REF!</definedName>
    <definedName name="TOT_plazas_Estatal_1" localSheetId="28">[35]est!#REF!</definedName>
    <definedName name="TOT_plazas_Estatal_1" localSheetId="26">[35]est!#REF!</definedName>
    <definedName name="TOT_plazas_Estatal_1" localSheetId="34">[35]est!#REF!</definedName>
    <definedName name="TOT_plazas_Estatal_1" localSheetId="27">[35]est!#REF!</definedName>
    <definedName name="TOT_plazas_Estatal_1">[35]est!#REF!</definedName>
    <definedName name="TOT_plazas_Estatal_11" localSheetId="31">[36]est!#REF!</definedName>
    <definedName name="TOT_plazas_Estatal_11" localSheetId="32">[36]est!#REF!</definedName>
    <definedName name="TOT_plazas_Estatal_11" localSheetId="33">[36]est!#REF!</definedName>
    <definedName name="TOT_plazas_Estatal_11" localSheetId="25">[36]est!#REF!</definedName>
    <definedName name="TOT_plazas_Estatal_11" localSheetId="30">[36]est!#REF!</definedName>
    <definedName name="TOT_plazas_Estatal_11" localSheetId="29">[36]est!#REF!</definedName>
    <definedName name="TOT_plazas_Estatal_11" localSheetId="24">[36]est!#REF!</definedName>
    <definedName name="TOT_plazas_Estatal_11" localSheetId="28">[36]est!#REF!</definedName>
    <definedName name="TOT_plazas_Estatal_11" localSheetId="26">[36]est!#REF!</definedName>
    <definedName name="TOT_plazas_Estatal_11" localSheetId="34">[36]est!#REF!</definedName>
    <definedName name="TOT_plazas_Estatal_11" localSheetId="27">[36]est!#REF!</definedName>
    <definedName name="TOT_plazas_Estatal_11">[36]est!#REF!</definedName>
    <definedName name="TOT_plazas_Estatal_20" localSheetId="31">[36]est!#REF!</definedName>
    <definedName name="TOT_plazas_Estatal_20" localSheetId="32">[36]est!#REF!</definedName>
    <definedName name="TOT_plazas_Estatal_20" localSheetId="33">[36]est!#REF!</definedName>
    <definedName name="TOT_plazas_Estatal_20" localSheetId="25">[36]est!#REF!</definedName>
    <definedName name="TOT_plazas_Estatal_20" localSheetId="30">[36]est!#REF!</definedName>
    <definedName name="TOT_plazas_Estatal_20" localSheetId="29">[36]est!#REF!</definedName>
    <definedName name="TOT_plazas_Estatal_20" localSheetId="24">[36]est!#REF!</definedName>
    <definedName name="TOT_plazas_Estatal_20" localSheetId="28">[36]est!#REF!</definedName>
    <definedName name="TOT_plazas_Estatal_20" localSheetId="26">[36]est!#REF!</definedName>
    <definedName name="TOT_plazas_Estatal_20" localSheetId="34">[36]est!#REF!</definedName>
    <definedName name="TOT_plazas_Estatal_20" localSheetId="27">[36]est!#REF!</definedName>
    <definedName name="TOT_plazas_Estatal_20">[36]est!#REF!</definedName>
    <definedName name="TOT_plazas_Estatal_4" localSheetId="31">[35]est!#REF!</definedName>
    <definedName name="TOT_plazas_Estatal_4" localSheetId="32">[35]est!#REF!</definedName>
    <definedName name="TOT_plazas_Estatal_4" localSheetId="33">[35]est!#REF!</definedName>
    <definedName name="TOT_plazas_Estatal_4" localSheetId="25">[35]est!#REF!</definedName>
    <definedName name="TOT_plazas_Estatal_4" localSheetId="30">[35]est!#REF!</definedName>
    <definedName name="TOT_plazas_Estatal_4" localSheetId="29">[35]est!#REF!</definedName>
    <definedName name="TOT_plazas_Estatal_4" localSheetId="24">[35]est!#REF!</definedName>
    <definedName name="TOT_plazas_Estatal_4" localSheetId="28">[35]est!#REF!</definedName>
    <definedName name="TOT_plazas_Estatal_4" localSheetId="26">[35]est!#REF!</definedName>
    <definedName name="TOT_plazas_Estatal_4" localSheetId="34">[35]est!#REF!</definedName>
    <definedName name="TOT_plazas_Estatal_4" localSheetId="27">[35]est!#REF!</definedName>
    <definedName name="TOT_plazas_Estatal_4">[35]est!#REF!</definedName>
    <definedName name="Tot_plazas_QRO" localSheetId="31">'[33]6'!#REF!</definedName>
    <definedName name="Tot_plazas_QRO" localSheetId="32">'[33]6'!#REF!</definedName>
    <definedName name="Tot_plazas_QRO" localSheetId="33">'[33]6'!#REF!</definedName>
    <definedName name="Tot_plazas_QRO" localSheetId="25">'[33]6'!#REF!</definedName>
    <definedName name="Tot_plazas_QRO" localSheetId="30">'[33]6'!#REF!</definedName>
    <definedName name="Tot_plazas_QRO" localSheetId="29">'[33]6'!#REF!</definedName>
    <definedName name="Tot_plazas_QRO" localSheetId="24">'[33]6'!#REF!</definedName>
    <definedName name="Tot_plazas_QRO" localSheetId="28">'[33]6'!#REF!</definedName>
    <definedName name="Tot_plazas_QRO" localSheetId="26">'[33]6'!#REF!</definedName>
    <definedName name="Tot_plazas_QRO" localSheetId="34">'[33]6'!#REF!</definedName>
    <definedName name="Tot_plazas_QRO" localSheetId="27">'[33]6'!#REF!</definedName>
    <definedName name="Tot_plazas_QRO">'[33]6'!#REF!</definedName>
    <definedName name="Tot_plazas_QRO_1" localSheetId="31">'[33]6'!#REF!</definedName>
    <definedName name="Tot_plazas_QRO_1" localSheetId="32">'[33]6'!#REF!</definedName>
    <definedName name="Tot_plazas_QRO_1" localSheetId="33">'[33]6'!#REF!</definedName>
    <definedName name="Tot_plazas_QRO_1" localSheetId="25">'[33]6'!#REF!</definedName>
    <definedName name="Tot_plazas_QRO_1" localSheetId="30">'[33]6'!#REF!</definedName>
    <definedName name="Tot_plazas_QRO_1" localSheetId="29">'[33]6'!#REF!</definedName>
    <definedName name="Tot_plazas_QRO_1" localSheetId="24">'[33]6'!#REF!</definedName>
    <definedName name="Tot_plazas_QRO_1" localSheetId="28">'[33]6'!#REF!</definedName>
    <definedName name="Tot_plazas_QRO_1" localSheetId="26">'[33]6'!#REF!</definedName>
    <definedName name="Tot_plazas_QRO_1" localSheetId="34">'[33]6'!#REF!</definedName>
    <definedName name="Tot_plazas_QRO_1" localSheetId="27">'[33]6'!#REF!</definedName>
    <definedName name="Tot_plazas_QRO_1">'[33]6'!#REF!</definedName>
    <definedName name="Tot_plazas_QRO_11" localSheetId="31">'[34]6'!#REF!</definedName>
    <definedName name="Tot_plazas_QRO_11" localSheetId="32">'[34]6'!#REF!</definedName>
    <definedName name="Tot_plazas_QRO_11" localSheetId="33">'[34]6'!#REF!</definedName>
    <definedName name="Tot_plazas_QRO_11" localSheetId="25">'[34]6'!#REF!</definedName>
    <definedName name="Tot_plazas_QRO_11" localSheetId="30">'[34]6'!#REF!</definedName>
    <definedName name="Tot_plazas_QRO_11" localSheetId="29">'[34]6'!#REF!</definedName>
    <definedName name="Tot_plazas_QRO_11" localSheetId="24">'[34]6'!#REF!</definedName>
    <definedName name="Tot_plazas_QRO_11" localSheetId="28">'[34]6'!#REF!</definedName>
    <definedName name="Tot_plazas_QRO_11" localSheetId="26">'[34]6'!#REF!</definedName>
    <definedName name="Tot_plazas_QRO_11" localSheetId="34">'[34]6'!#REF!</definedName>
    <definedName name="Tot_plazas_QRO_11" localSheetId="27">'[34]6'!#REF!</definedName>
    <definedName name="Tot_plazas_QRO_11">'[34]6'!#REF!</definedName>
    <definedName name="Tot_plazas_QRO_20" localSheetId="31">'[34]6'!#REF!</definedName>
    <definedName name="Tot_plazas_QRO_20" localSheetId="32">'[34]6'!#REF!</definedName>
    <definedName name="Tot_plazas_QRO_20" localSheetId="33">'[34]6'!#REF!</definedName>
    <definedName name="Tot_plazas_QRO_20" localSheetId="25">'[34]6'!#REF!</definedName>
    <definedName name="Tot_plazas_QRO_20" localSheetId="30">'[34]6'!#REF!</definedName>
    <definedName name="Tot_plazas_QRO_20" localSheetId="29">'[34]6'!#REF!</definedName>
    <definedName name="Tot_plazas_QRO_20" localSheetId="24">'[34]6'!#REF!</definedName>
    <definedName name="Tot_plazas_QRO_20" localSheetId="28">'[34]6'!#REF!</definedName>
    <definedName name="Tot_plazas_QRO_20" localSheetId="26">'[34]6'!#REF!</definedName>
    <definedName name="Tot_plazas_QRO_20" localSheetId="34">'[34]6'!#REF!</definedName>
    <definedName name="Tot_plazas_QRO_20" localSheetId="27">'[34]6'!#REF!</definedName>
    <definedName name="Tot_plazas_QRO_20">'[34]6'!#REF!</definedName>
    <definedName name="Tot_plazas_QRO_4" localSheetId="31">'[33]6'!#REF!</definedName>
    <definedName name="Tot_plazas_QRO_4" localSheetId="32">'[33]6'!#REF!</definedName>
    <definedName name="Tot_plazas_QRO_4" localSheetId="33">'[33]6'!#REF!</definedName>
    <definedName name="Tot_plazas_QRO_4" localSheetId="25">'[33]6'!#REF!</definedName>
    <definedName name="Tot_plazas_QRO_4" localSheetId="30">'[33]6'!#REF!</definedName>
    <definedName name="Tot_plazas_QRO_4" localSheetId="29">'[33]6'!#REF!</definedName>
    <definedName name="Tot_plazas_QRO_4" localSheetId="24">'[33]6'!#REF!</definedName>
    <definedName name="Tot_plazas_QRO_4" localSheetId="28">'[33]6'!#REF!</definedName>
    <definedName name="Tot_plazas_QRO_4" localSheetId="26">'[33]6'!#REF!</definedName>
    <definedName name="Tot_plazas_QRO_4" localSheetId="34">'[33]6'!#REF!</definedName>
    <definedName name="Tot_plazas_QRO_4" localSheetId="27">'[33]6'!#REF!</definedName>
    <definedName name="Tot_plazas_QRO_4">'[33]6'!#REF!</definedName>
    <definedName name="Tot_plazas_SEP" localSheetId="31">'[33]6'!#REF!</definedName>
    <definedName name="Tot_plazas_SEP" localSheetId="32">'[33]6'!#REF!</definedName>
    <definedName name="Tot_plazas_SEP" localSheetId="33">'[33]6'!#REF!</definedName>
    <definedName name="Tot_plazas_SEP" localSheetId="25">'[33]6'!#REF!</definedName>
    <definedName name="Tot_plazas_SEP" localSheetId="30">'[33]6'!#REF!</definedName>
    <definedName name="Tot_plazas_SEP" localSheetId="29">'[33]6'!#REF!</definedName>
    <definedName name="Tot_plazas_SEP" localSheetId="24">'[33]6'!#REF!</definedName>
    <definedName name="Tot_plazas_SEP" localSheetId="28">'[33]6'!#REF!</definedName>
    <definedName name="Tot_plazas_SEP" localSheetId="26">'[33]6'!#REF!</definedName>
    <definedName name="Tot_plazas_SEP" localSheetId="34">'[33]6'!#REF!</definedName>
    <definedName name="Tot_plazas_SEP" localSheetId="27">'[33]6'!#REF!</definedName>
    <definedName name="Tot_plazas_SEP">'[33]6'!#REF!</definedName>
    <definedName name="Tot_plazas_SEP_1" localSheetId="31">'[33]6'!#REF!</definedName>
    <definedName name="Tot_plazas_SEP_1" localSheetId="32">'[33]6'!#REF!</definedName>
    <definedName name="Tot_plazas_SEP_1" localSheetId="33">'[33]6'!#REF!</definedName>
    <definedName name="Tot_plazas_SEP_1" localSheetId="25">'[33]6'!#REF!</definedName>
    <definedName name="Tot_plazas_SEP_1" localSheetId="30">'[33]6'!#REF!</definedName>
    <definedName name="Tot_plazas_SEP_1" localSheetId="29">'[33]6'!#REF!</definedName>
    <definedName name="Tot_plazas_SEP_1" localSheetId="24">'[33]6'!#REF!</definedName>
    <definedName name="Tot_plazas_SEP_1" localSheetId="28">'[33]6'!#REF!</definedName>
    <definedName name="Tot_plazas_SEP_1" localSheetId="26">'[33]6'!#REF!</definedName>
    <definedName name="Tot_plazas_SEP_1" localSheetId="34">'[33]6'!#REF!</definedName>
    <definedName name="Tot_plazas_SEP_1" localSheetId="27">'[33]6'!#REF!</definedName>
    <definedName name="Tot_plazas_SEP_1">'[33]6'!#REF!</definedName>
    <definedName name="Tot_plazas_SEP_11" localSheetId="31">'[34]6'!#REF!</definedName>
    <definedName name="Tot_plazas_SEP_11" localSheetId="32">'[34]6'!#REF!</definedName>
    <definedName name="Tot_plazas_SEP_11" localSheetId="33">'[34]6'!#REF!</definedName>
    <definedName name="Tot_plazas_SEP_11" localSheetId="25">'[34]6'!#REF!</definedName>
    <definedName name="Tot_plazas_SEP_11" localSheetId="30">'[34]6'!#REF!</definedName>
    <definedName name="Tot_plazas_SEP_11" localSheetId="29">'[34]6'!#REF!</definedName>
    <definedName name="Tot_plazas_SEP_11" localSheetId="24">'[34]6'!#REF!</definedName>
    <definedName name="Tot_plazas_SEP_11" localSheetId="28">'[34]6'!#REF!</definedName>
    <definedName name="Tot_plazas_SEP_11" localSheetId="26">'[34]6'!#REF!</definedName>
    <definedName name="Tot_plazas_SEP_11" localSheetId="34">'[34]6'!#REF!</definedName>
    <definedName name="Tot_plazas_SEP_11" localSheetId="27">'[34]6'!#REF!</definedName>
    <definedName name="Tot_plazas_SEP_11">'[34]6'!#REF!</definedName>
    <definedName name="Tot_plazas_SEP_20" localSheetId="31">'[34]6'!#REF!</definedName>
    <definedName name="Tot_plazas_SEP_20" localSheetId="32">'[34]6'!#REF!</definedName>
    <definedName name="Tot_plazas_SEP_20" localSheetId="33">'[34]6'!#REF!</definedName>
    <definedName name="Tot_plazas_SEP_20" localSheetId="25">'[34]6'!#REF!</definedName>
    <definedName name="Tot_plazas_SEP_20" localSheetId="30">'[34]6'!#REF!</definedName>
    <definedName name="Tot_plazas_SEP_20" localSheetId="29">'[34]6'!#REF!</definedName>
    <definedName name="Tot_plazas_SEP_20" localSheetId="24">'[34]6'!#REF!</definedName>
    <definedName name="Tot_plazas_SEP_20" localSheetId="28">'[34]6'!#REF!</definedName>
    <definedName name="Tot_plazas_SEP_20" localSheetId="26">'[34]6'!#REF!</definedName>
    <definedName name="Tot_plazas_SEP_20" localSheetId="34">'[34]6'!#REF!</definedName>
    <definedName name="Tot_plazas_SEP_20" localSheetId="27">'[34]6'!#REF!</definedName>
    <definedName name="Tot_plazas_SEP_20">'[34]6'!#REF!</definedName>
    <definedName name="Tot_plazas_SEP_4" localSheetId="31">'[33]6'!#REF!</definedName>
    <definedName name="Tot_plazas_SEP_4" localSheetId="32">'[33]6'!#REF!</definedName>
    <definedName name="Tot_plazas_SEP_4" localSheetId="33">'[33]6'!#REF!</definedName>
    <definedName name="Tot_plazas_SEP_4" localSheetId="25">'[33]6'!#REF!</definedName>
    <definedName name="Tot_plazas_SEP_4" localSheetId="30">'[33]6'!#REF!</definedName>
    <definedName name="Tot_plazas_SEP_4" localSheetId="29">'[33]6'!#REF!</definedName>
    <definedName name="Tot_plazas_SEP_4" localSheetId="24">'[33]6'!#REF!</definedName>
    <definedName name="Tot_plazas_SEP_4" localSheetId="28">'[33]6'!#REF!</definedName>
    <definedName name="Tot_plazas_SEP_4" localSheetId="26">'[33]6'!#REF!</definedName>
    <definedName name="Tot_plazas_SEP_4" localSheetId="34">'[33]6'!#REF!</definedName>
    <definedName name="Tot_plazas_SEP_4" localSheetId="27">'[33]6'!#REF!</definedName>
    <definedName name="Tot_plazas_SEP_4">'[33]6'!#REF!</definedName>
    <definedName name="TOTAL" localSheetId="31">#REF!</definedName>
    <definedName name="TOTAL" localSheetId="32">#REF!</definedName>
    <definedName name="TOTAL" localSheetId="33">#REF!</definedName>
    <definedName name="TOTAL" localSheetId="25">#REF!</definedName>
    <definedName name="TOTAL" localSheetId="30">#REF!</definedName>
    <definedName name="TOTAL" localSheetId="29">#REF!</definedName>
    <definedName name="TOTAL" localSheetId="24">#REF!</definedName>
    <definedName name="TOTAL" localSheetId="28">#REF!</definedName>
    <definedName name="TOTAL" localSheetId="26">#REF!</definedName>
    <definedName name="TOTAL" localSheetId="34">#REF!</definedName>
    <definedName name="TOTAL" localSheetId="27">#REF!</definedName>
    <definedName name="TOTAL">#REF!</definedName>
    <definedName name="TOTAL_1" localSheetId="31">#REF!</definedName>
    <definedName name="TOTAL_1" localSheetId="32">#REF!</definedName>
    <definedName name="TOTAL_1" localSheetId="33">#REF!</definedName>
    <definedName name="TOTAL_1" localSheetId="25">#REF!</definedName>
    <definedName name="TOTAL_1" localSheetId="30">#REF!</definedName>
    <definedName name="TOTAL_1" localSheetId="29">#REF!</definedName>
    <definedName name="TOTAL_1" localSheetId="24">#REF!</definedName>
    <definedName name="TOTAL_1" localSheetId="28">#REF!</definedName>
    <definedName name="TOTAL_1" localSheetId="26">#REF!</definedName>
    <definedName name="TOTAL_1" localSheetId="34">#REF!</definedName>
    <definedName name="TOTAL_1" localSheetId="27">#REF!</definedName>
    <definedName name="TOTAL_1">#REF!</definedName>
    <definedName name="TOTAL_20" localSheetId="31">#REF!</definedName>
    <definedName name="TOTAL_20" localSheetId="32">#REF!</definedName>
    <definedName name="TOTAL_20" localSheetId="33">#REF!</definedName>
    <definedName name="TOTAL_20" localSheetId="25">#REF!</definedName>
    <definedName name="TOTAL_20" localSheetId="30">#REF!</definedName>
    <definedName name="TOTAL_20" localSheetId="29">#REF!</definedName>
    <definedName name="TOTAL_20" localSheetId="24">#REF!</definedName>
    <definedName name="TOTAL_20" localSheetId="28">#REF!</definedName>
    <definedName name="TOTAL_20" localSheetId="26">#REF!</definedName>
    <definedName name="TOTAL_20" localSheetId="34">#REF!</definedName>
    <definedName name="TOTAL_20" localSheetId="27">#REF!</definedName>
    <definedName name="TOTAL_20">#REF!</definedName>
    <definedName name="TOTAL_4" localSheetId="31">#REF!</definedName>
    <definedName name="TOTAL_4" localSheetId="32">#REF!</definedName>
    <definedName name="TOTAL_4" localSheetId="33">#REF!</definedName>
    <definedName name="TOTAL_4" localSheetId="25">#REF!</definedName>
    <definedName name="TOTAL_4" localSheetId="30">#REF!</definedName>
    <definedName name="TOTAL_4" localSheetId="29">#REF!</definedName>
    <definedName name="TOTAL_4" localSheetId="24">#REF!</definedName>
    <definedName name="TOTAL_4" localSheetId="28">#REF!</definedName>
    <definedName name="TOTAL_4" localSheetId="26">#REF!</definedName>
    <definedName name="TOTAL_4" localSheetId="34">#REF!</definedName>
    <definedName name="TOTAL_4" localSheetId="27">#REF!</definedName>
    <definedName name="TOTAL_4">#REF!</definedName>
    <definedName name="total_horas_edo" localSheetId="31">'[33]6'!#REF!</definedName>
    <definedName name="total_horas_edo" localSheetId="32">'[33]6'!#REF!</definedName>
    <definedName name="total_horas_edo" localSheetId="33">'[33]6'!#REF!</definedName>
    <definedName name="total_horas_edo" localSheetId="25">'[33]6'!#REF!</definedName>
    <definedName name="total_horas_edo" localSheetId="30">'[33]6'!#REF!</definedName>
    <definedName name="total_horas_edo" localSheetId="29">'[33]6'!#REF!</definedName>
    <definedName name="total_horas_edo" localSheetId="24">'[33]6'!#REF!</definedName>
    <definedName name="total_horas_edo" localSheetId="28">'[33]6'!#REF!</definedName>
    <definedName name="total_horas_edo" localSheetId="26">'[33]6'!#REF!</definedName>
    <definedName name="total_horas_edo" localSheetId="34">'[33]6'!#REF!</definedName>
    <definedName name="total_horas_edo" localSheetId="27">'[33]6'!#REF!</definedName>
    <definedName name="total_horas_edo">'[33]6'!#REF!</definedName>
    <definedName name="total_horas_edo_1" localSheetId="31">'[33]6'!#REF!</definedName>
    <definedName name="total_horas_edo_1" localSheetId="32">'[33]6'!#REF!</definedName>
    <definedName name="total_horas_edo_1" localSheetId="33">'[33]6'!#REF!</definedName>
    <definedName name="total_horas_edo_1" localSheetId="25">'[33]6'!#REF!</definedName>
    <definedName name="total_horas_edo_1" localSheetId="30">'[33]6'!#REF!</definedName>
    <definedName name="total_horas_edo_1" localSheetId="29">'[33]6'!#REF!</definedName>
    <definedName name="total_horas_edo_1" localSheetId="24">'[33]6'!#REF!</definedName>
    <definedName name="total_horas_edo_1" localSheetId="28">'[33]6'!#REF!</definedName>
    <definedName name="total_horas_edo_1" localSheetId="26">'[33]6'!#REF!</definedName>
    <definedName name="total_horas_edo_1" localSheetId="34">'[33]6'!#REF!</definedName>
    <definedName name="total_horas_edo_1" localSheetId="27">'[33]6'!#REF!</definedName>
    <definedName name="total_horas_edo_1">'[33]6'!#REF!</definedName>
    <definedName name="total_horas_edo_11" localSheetId="31">'[34]6'!#REF!</definedName>
    <definedName name="total_horas_edo_11" localSheetId="32">'[34]6'!#REF!</definedName>
    <definedName name="total_horas_edo_11" localSheetId="33">'[34]6'!#REF!</definedName>
    <definedName name="total_horas_edo_11" localSheetId="25">'[34]6'!#REF!</definedName>
    <definedName name="total_horas_edo_11" localSheetId="30">'[34]6'!#REF!</definedName>
    <definedName name="total_horas_edo_11" localSheetId="29">'[34]6'!#REF!</definedName>
    <definedName name="total_horas_edo_11" localSheetId="24">'[34]6'!#REF!</definedName>
    <definedName name="total_horas_edo_11" localSheetId="28">'[34]6'!#REF!</definedName>
    <definedName name="total_horas_edo_11" localSheetId="26">'[34]6'!#REF!</definedName>
    <definedName name="total_horas_edo_11" localSheetId="34">'[34]6'!#REF!</definedName>
    <definedName name="total_horas_edo_11" localSheetId="27">'[34]6'!#REF!</definedName>
    <definedName name="total_horas_edo_11">'[34]6'!#REF!</definedName>
    <definedName name="total_horas_edo_20" localSheetId="31">'[34]6'!#REF!</definedName>
    <definedName name="total_horas_edo_20" localSheetId="32">'[34]6'!#REF!</definedName>
    <definedName name="total_horas_edo_20" localSheetId="33">'[34]6'!#REF!</definedName>
    <definedName name="total_horas_edo_20" localSheetId="25">'[34]6'!#REF!</definedName>
    <definedName name="total_horas_edo_20" localSheetId="30">'[34]6'!#REF!</definedName>
    <definedName name="total_horas_edo_20" localSheetId="29">'[34]6'!#REF!</definedName>
    <definedName name="total_horas_edo_20" localSheetId="24">'[34]6'!#REF!</definedName>
    <definedName name="total_horas_edo_20" localSheetId="28">'[34]6'!#REF!</definedName>
    <definedName name="total_horas_edo_20" localSheetId="26">'[34]6'!#REF!</definedName>
    <definedName name="total_horas_edo_20" localSheetId="34">'[34]6'!#REF!</definedName>
    <definedName name="total_horas_edo_20" localSheetId="27">'[34]6'!#REF!</definedName>
    <definedName name="total_horas_edo_20">'[34]6'!#REF!</definedName>
    <definedName name="total_horas_edo_4" localSheetId="31">'[33]6'!#REF!</definedName>
    <definedName name="total_horas_edo_4" localSheetId="32">'[33]6'!#REF!</definedName>
    <definedName name="total_horas_edo_4" localSheetId="33">'[33]6'!#REF!</definedName>
    <definedName name="total_horas_edo_4" localSheetId="25">'[33]6'!#REF!</definedName>
    <definedName name="total_horas_edo_4" localSheetId="30">'[33]6'!#REF!</definedName>
    <definedName name="total_horas_edo_4" localSheetId="29">'[33]6'!#REF!</definedName>
    <definedName name="total_horas_edo_4" localSheetId="24">'[33]6'!#REF!</definedName>
    <definedName name="total_horas_edo_4" localSheetId="28">'[33]6'!#REF!</definedName>
    <definedName name="total_horas_edo_4" localSheetId="26">'[33]6'!#REF!</definedName>
    <definedName name="total_horas_edo_4" localSheetId="34">'[33]6'!#REF!</definedName>
    <definedName name="total_horas_edo_4" localSheetId="27">'[33]6'!#REF!</definedName>
    <definedName name="total_horas_edo_4">'[33]6'!#REF!</definedName>
    <definedName name="total_horas_estatales" localSheetId="31">[35]est!#REF!</definedName>
    <definedName name="total_horas_estatales" localSheetId="32">[35]est!#REF!</definedName>
    <definedName name="total_horas_estatales" localSheetId="33">[35]est!#REF!</definedName>
    <definedName name="total_horas_estatales" localSheetId="25">[35]est!#REF!</definedName>
    <definedName name="total_horas_estatales" localSheetId="30">[35]est!#REF!</definedName>
    <definedName name="total_horas_estatales" localSheetId="29">[35]est!#REF!</definedName>
    <definedName name="total_horas_estatales" localSheetId="24">[35]est!#REF!</definedName>
    <definedName name="total_horas_estatales" localSheetId="28">[35]est!#REF!</definedName>
    <definedName name="total_horas_estatales" localSheetId="26">[35]est!#REF!</definedName>
    <definedName name="total_horas_estatales" localSheetId="34">[35]est!#REF!</definedName>
    <definedName name="total_horas_estatales" localSheetId="27">[35]est!#REF!</definedName>
    <definedName name="total_horas_estatales">[35]est!#REF!</definedName>
    <definedName name="total_horas_estatales_1" localSheetId="31">[35]est!#REF!</definedName>
    <definedName name="total_horas_estatales_1" localSheetId="32">[35]est!#REF!</definedName>
    <definedName name="total_horas_estatales_1" localSheetId="33">[35]est!#REF!</definedName>
    <definedName name="total_horas_estatales_1" localSheetId="25">[35]est!#REF!</definedName>
    <definedName name="total_horas_estatales_1" localSheetId="30">[35]est!#REF!</definedName>
    <definedName name="total_horas_estatales_1" localSheetId="29">[35]est!#REF!</definedName>
    <definedName name="total_horas_estatales_1" localSheetId="24">[35]est!#REF!</definedName>
    <definedName name="total_horas_estatales_1" localSheetId="28">[35]est!#REF!</definedName>
    <definedName name="total_horas_estatales_1" localSheetId="26">[35]est!#REF!</definedName>
    <definedName name="total_horas_estatales_1" localSheetId="34">[35]est!#REF!</definedName>
    <definedName name="total_horas_estatales_1" localSheetId="27">[35]est!#REF!</definedName>
    <definedName name="total_horas_estatales_1">[35]est!#REF!</definedName>
    <definedName name="total_horas_estatales_11" localSheetId="31">[36]est!#REF!</definedName>
    <definedName name="total_horas_estatales_11" localSheetId="32">[36]est!#REF!</definedName>
    <definedName name="total_horas_estatales_11" localSheetId="33">[36]est!#REF!</definedName>
    <definedName name="total_horas_estatales_11" localSheetId="25">[36]est!#REF!</definedName>
    <definedName name="total_horas_estatales_11" localSheetId="30">[36]est!#REF!</definedName>
    <definedName name="total_horas_estatales_11" localSheetId="29">[36]est!#REF!</definedName>
    <definedName name="total_horas_estatales_11" localSheetId="24">[36]est!#REF!</definedName>
    <definedName name="total_horas_estatales_11" localSheetId="28">[36]est!#REF!</definedName>
    <definedName name="total_horas_estatales_11" localSheetId="26">[36]est!#REF!</definedName>
    <definedName name="total_horas_estatales_11" localSheetId="34">[36]est!#REF!</definedName>
    <definedName name="total_horas_estatales_11" localSheetId="27">[36]est!#REF!</definedName>
    <definedName name="total_horas_estatales_11">[36]est!#REF!</definedName>
    <definedName name="total_horas_estatales_20" localSheetId="31">[36]est!#REF!</definedName>
    <definedName name="total_horas_estatales_20" localSheetId="32">[36]est!#REF!</definedName>
    <definedName name="total_horas_estatales_20" localSheetId="33">[36]est!#REF!</definedName>
    <definedName name="total_horas_estatales_20" localSheetId="25">[36]est!#REF!</definedName>
    <definedName name="total_horas_estatales_20" localSheetId="30">[36]est!#REF!</definedName>
    <definedName name="total_horas_estatales_20" localSheetId="29">[36]est!#REF!</definedName>
    <definedName name="total_horas_estatales_20" localSheetId="24">[36]est!#REF!</definedName>
    <definedName name="total_horas_estatales_20" localSheetId="28">[36]est!#REF!</definedName>
    <definedName name="total_horas_estatales_20" localSheetId="26">[36]est!#REF!</definedName>
    <definedName name="total_horas_estatales_20" localSheetId="34">[36]est!#REF!</definedName>
    <definedName name="total_horas_estatales_20" localSheetId="27">[36]est!#REF!</definedName>
    <definedName name="total_horas_estatales_20">[36]est!#REF!</definedName>
    <definedName name="total_horas_estatales_4" localSheetId="31">[35]est!#REF!</definedName>
    <definedName name="total_horas_estatales_4" localSheetId="32">[35]est!#REF!</definedName>
    <definedName name="total_horas_estatales_4" localSheetId="33">[35]est!#REF!</definedName>
    <definedName name="total_horas_estatales_4" localSheetId="25">[35]est!#REF!</definedName>
    <definedName name="total_horas_estatales_4" localSheetId="30">[35]est!#REF!</definedName>
    <definedName name="total_horas_estatales_4" localSheetId="29">[35]est!#REF!</definedName>
    <definedName name="total_horas_estatales_4" localSheetId="24">[35]est!#REF!</definedName>
    <definedName name="total_horas_estatales_4" localSheetId="28">[35]est!#REF!</definedName>
    <definedName name="total_horas_estatales_4" localSheetId="26">[35]est!#REF!</definedName>
    <definedName name="total_horas_estatales_4" localSheetId="34">[35]est!#REF!</definedName>
    <definedName name="total_horas_estatales_4" localSheetId="27">[35]est!#REF!</definedName>
    <definedName name="total_horas_estatales_4">[35]est!#REF!</definedName>
    <definedName name="total_horas_fed" localSheetId="31">'[33]6'!#REF!</definedName>
    <definedName name="total_horas_fed" localSheetId="32">'[33]6'!#REF!</definedName>
    <definedName name="total_horas_fed" localSheetId="33">'[33]6'!#REF!</definedName>
    <definedName name="total_horas_fed" localSheetId="25">'[33]6'!#REF!</definedName>
    <definedName name="total_horas_fed" localSheetId="30">'[33]6'!#REF!</definedName>
    <definedName name="total_horas_fed" localSheetId="29">'[33]6'!#REF!</definedName>
    <definedName name="total_horas_fed" localSheetId="24">'[33]6'!#REF!</definedName>
    <definedName name="total_horas_fed" localSheetId="28">'[33]6'!#REF!</definedName>
    <definedName name="total_horas_fed" localSheetId="26">'[33]6'!#REF!</definedName>
    <definedName name="total_horas_fed" localSheetId="34">'[33]6'!#REF!</definedName>
    <definedName name="total_horas_fed" localSheetId="27">'[33]6'!#REF!</definedName>
    <definedName name="total_horas_fed">'[33]6'!#REF!</definedName>
    <definedName name="total_horas_fed_1" localSheetId="31">'[33]6'!#REF!</definedName>
    <definedName name="total_horas_fed_1" localSheetId="32">'[33]6'!#REF!</definedName>
    <definedName name="total_horas_fed_1" localSheetId="33">'[33]6'!#REF!</definedName>
    <definedName name="total_horas_fed_1" localSheetId="25">'[33]6'!#REF!</definedName>
    <definedName name="total_horas_fed_1" localSheetId="30">'[33]6'!#REF!</definedName>
    <definedName name="total_horas_fed_1" localSheetId="29">'[33]6'!#REF!</definedName>
    <definedName name="total_horas_fed_1" localSheetId="24">'[33]6'!#REF!</definedName>
    <definedName name="total_horas_fed_1" localSheetId="28">'[33]6'!#REF!</definedName>
    <definedName name="total_horas_fed_1" localSheetId="26">'[33]6'!#REF!</definedName>
    <definedName name="total_horas_fed_1" localSheetId="34">'[33]6'!#REF!</definedName>
    <definedName name="total_horas_fed_1" localSheetId="27">'[33]6'!#REF!</definedName>
    <definedName name="total_horas_fed_1">'[33]6'!#REF!</definedName>
    <definedName name="total_horas_fed_11" localSheetId="31">'[34]6'!#REF!</definedName>
    <definedName name="total_horas_fed_11" localSheetId="32">'[34]6'!#REF!</definedName>
    <definedName name="total_horas_fed_11" localSheetId="33">'[34]6'!#REF!</definedName>
    <definedName name="total_horas_fed_11" localSheetId="25">'[34]6'!#REF!</definedName>
    <definedName name="total_horas_fed_11" localSheetId="30">'[34]6'!#REF!</definedName>
    <definedName name="total_horas_fed_11" localSheetId="29">'[34]6'!#REF!</definedName>
    <definedName name="total_horas_fed_11" localSheetId="24">'[34]6'!#REF!</definedName>
    <definedName name="total_horas_fed_11" localSheetId="28">'[34]6'!#REF!</definedName>
    <definedName name="total_horas_fed_11" localSheetId="26">'[34]6'!#REF!</definedName>
    <definedName name="total_horas_fed_11" localSheetId="34">'[34]6'!#REF!</definedName>
    <definedName name="total_horas_fed_11" localSheetId="27">'[34]6'!#REF!</definedName>
    <definedName name="total_horas_fed_11">'[34]6'!#REF!</definedName>
    <definedName name="total_horas_fed_20" localSheetId="31">'[34]6'!#REF!</definedName>
    <definedName name="total_horas_fed_20" localSheetId="32">'[34]6'!#REF!</definedName>
    <definedName name="total_horas_fed_20" localSheetId="33">'[34]6'!#REF!</definedName>
    <definedName name="total_horas_fed_20" localSheetId="25">'[34]6'!#REF!</definedName>
    <definedName name="total_horas_fed_20" localSheetId="30">'[34]6'!#REF!</definedName>
    <definedName name="total_horas_fed_20" localSheetId="29">'[34]6'!#REF!</definedName>
    <definedName name="total_horas_fed_20" localSheetId="24">'[34]6'!#REF!</definedName>
    <definedName name="total_horas_fed_20" localSheetId="28">'[34]6'!#REF!</definedName>
    <definedName name="total_horas_fed_20" localSheetId="26">'[34]6'!#REF!</definedName>
    <definedName name="total_horas_fed_20" localSheetId="34">'[34]6'!#REF!</definedName>
    <definedName name="total_horas_fed_20" localSheetId="27">'[34]6'!#REF!</definedName>
    <definedName name="total_horas_fed_20">'[34]6'!#REF!</definedName>
    <definedName name="total_horas_fed_4" localSheetId="31">'[33]6'!#REF!</definedName>
    <definedName name="total_horas_fed_4" localSheetId="32">'[33]6'!#REF!</definedName>
    <definedName name="total_horas_fed_4" localSheetId="33">'[33]6'!#REF!</definedName>
    <definedName name="total_horas_fed_4" localSheetId="25">'[33]6'!#REF!</definedName>
    <definedName name="total_horas_fed_4" localSheetId="30">'[33]6'!#REF!</definedName>
    <definedName name="total_horas_fed_4" localSheetId="29">'[33]6'!#REF!</definedName>
    <definedName name="total_horas_fed_4" localSheetId="24">'[33]6'!#REF!</definedName>
    <definedName name="total_horas_fed_4" localSheetId="28">'[33]6'!#REF!</definedName>
    <definedName name="total_horas_fed_4" localSheetId="26">'[33]6'!#REF!</definedName>
    <definedName name="total_horas_fed_4" localSheetId="34">'[33]6'!#REF!</definedName>
    <definedName name="total_horas_fed_4" localSheetId="27">'[33]6'!#REF!</definedName>
    <definedName name="total_horas_fed_4">'[33]6'!#REF!</definedName>
    <definedName name="total_plazas_edo" localSheetId="31">'[33]6'!#REF!</definedName>
    <definedName name="total_plazas_edo" localSheetId="32">'[33]6'!#REF!</definedName>
    <definedName name="total_plazas_edo" localSheetId="33">'[33]6'!#REF!</definedName>
    <definedName name="total_plazas_edo" localSheetId="25">'[33]6'!#REF!</definedName>
    <definedName name="total_plazas_edo" localSheetId="30">'[33]6'!#REF!</definedName>
    <definedName name="total_plazas_edo" localSheetId="29">'[33]6'!#REF!</definedName>
    <definedName name="total_plazas_edo" localSheetId="24">'[33]6'!#REF!</definedName>
    <definedName name="total_plazas_edo" localSheetId="28">'[33]6'!#REF!</definedName>
    <definedName name="total_plazas_edo" localSheetId="26">'[33]6'!#REF!</definedName>
    <definedName name="total_plazas_edo" localSheetId="34">'[33]6'!#REF!</definedName>
    <definedName name="total_plazas_edo" localSheetId="27">'[33]6'!#REF!</definedName>
    <definedName name="total_plazas_edo">'[33]6'!#REF!</definedName>
    <definedName name="total_plazas_edo_1" localSheetId="31">'[33]6'!#REF!</definedName>
    <definedName name="total_plazas_edo_1" localSheetId="32">'[33]6'!#REF!</definedName>
    <definedName name="total_plazas_edo_1" localSheetId="33">'[33]6'!#REF!</definedName>
    <definedName name="total_plazas_edo_1" localSheetId="25">'[33]6'!#REF!</definedName>
    <definedName name="total_plazas_edo_1" localSheetId="30">'[33]6'!#REF!</definedName>
    <definedName name="total_plazas_edo_1" localSheetId="29">'[33]6'!#REF!</definedName>
    <definedName name="total_plazas_edo_1" localSheetId="24">'[33]6'!#REF!</definedName>
    <definedName name="total_plazas_edo_1" localSheetId="28">'[33]6'!#REF!</definedName>
    <definedName name="total_plazas_edo_1" localSheetId="26">'[33]6'!#REF!</definedName>
    <definedName name="total_plazas_edo_1" localSheetId="34">'[33]6'!#REF!</definedName>
    <definedName name="total_plazas_edo_1" localSheetId="27">'[33]6'!#REF!</definedName>
    <definedName name="total_plazas_edo_1">'[33]6'!#REF!</definedName>
    <definedName name="total_plazas_edo_11" localSheetId="31">'[34]6'!#REF!</definedName>
    <definedName name="total_plazas_edo_11" localSheetId="32">'[34]6'!#REF!</definedName>
    <definedName name="total_plazas_edo_11" localSheetId="33">'[34]6'!#REF!</definedName>
    <definedName name="total_plazas_edo_11" localSheetId="25">'[34]6'!#REF!</definedName>
    <definedName name="total_plazas_edo_11" localSheetId="30">'[34]6'!#REF!</definedName>
    <definedName name="total_plazas_edo_11" localSheetId="29">'[34]6'!#REF!</definedName>
    <definedName name="total_plazas_edo_11" localSheetId="24">'[34]6'!#REF!</definedName>
    <definedName name="total_plazas_edo_11" localSheetId="28">'[34]6'!#REF!</definedName>
    <definedName name="total_plazas_edo_11" localSheetId="26">'[34]6'!#REF!</definedName>
    <definedName name="total_plazas_edo_11" localSheetId="34">'[34]6'!#REF!</definedName>
    <definedName name="total_plazas_edo_11" localSheetId="27">'[34]6'!#REF!</definedName>
    <definedName name="total_plazas_edo_11">'[34]6'!#REF!</definedName>
    <definedName name="total_plazas_edo_20" localSheetId="31">'[34]6'!#REF!</definedName>
    <definedName name="total_plazas_edo_20" localSheetId="32">'[34]6'!#REF!</definedName>
    <definedName name="total_plazas_edo_20" localSheetId="33">'[34]6'!#REF!</definedName>
    <definedName name="total_plazas_edo_20" localSheetId="25">'[34]6'!#REF!</definedName>
    <definedName name="total_plazas_edo_20" localSheetId="30">'[34]6'!#REF!</definedName>
    <definedName name="total_plazas_edo_20" localSheetId="29">'[34]6'!#REF!</definedName>
    <definedName name="total_plazas_edo_20" localSheetId="24">'[34]6'!#REF!</definedName>
    <definedName name="total_plazas_edo_20" localSheetId="28">'[34]6'!#REF!</definedName>
    <definedName name="total_plazas_edo_20" localSheetId="26">'[34]6'!#REF!</definedName>
    <definedName name="total_plazas_edo_20" localSheetId="34">'[34]6'!#REF!</definedName>
    <definedName name="total_plazas_edo_20" localSheetId="27">'[34]6'!#REF!</definedName>
    <definedName name="total_plazas_edo_20">'[34]6'!#REF!</definedName>
    <definedName name="total_plazas_edo_4" localSheetId="31">'[33]6'!#REF!</definedName>
    <definedName name="total_plazas_edo_4" localSheetId="32">'[33]6'!#REF!</definedName>
    <definedName name="total_plazas_edo_4" localSheetId="33">'[33]6'!#REF!</definedName>
    <definedName name="total_plazas_edo_4" localSheetId="25">'[33]6'!#REF!</definedName>
    <definedName name="total_plazas_edo_4" localSheetId="30">'[33]6'!#REF!</definedName>
    <definedName name="total_plazas_edo_4" localSheetId="29">'[33]6'!#REF!</definedName>
    <definedName name="total_plazas_edo_4" localSheetId="24">'[33]6'!#REF!</definedName>
    <definedName name="total_plazas_edo_4" localSheetId="28">'[33]6'!#REF!</definedName>
    <definedName name="total_plazas_edo_4" localSheetId="26">'[33]6'!#REF!</definedName>
    <definedName name="total_plazas_edo_4" localSheetId="34">'[33]6'!#REF!</definedName>
    <definedName name="total_plazas_edo_4" localSheetId="27">'[33]6'!#REF!</definedName>
    <definedName name="total_plazas_edo_4">'[33]6'!#REF!</definedName>
    <definedName name="total_plazas_estatales" localSheetId="31">'[33]sdo est'!#REF!</definedName>
    <definedName name="total_plazas_estatales" localSheetId="32">'[33]sdo est'!#REF!</definedName>
    <definedName name="total_plazas_estatales" localSheetId="33">'[33]sdo est'!#REF!</definedName>
    <definedName name="total_plazas_estatales" localSheetId="25">'[33]sdo est'!#REF!</definedName>
    <definedName name="total_plazas_estatales" localSheetId="30">'[33]sdo est'!#REF!</definedName>
    <definedName name="total_plazas_estatales" localSheetId="29">'[33]sdo est'!#REF!</definedName>
    <definedName name="total_plazas_estatales" localSheetId="24">'[33]sdo est'!#REF!</definedName>
    <definedName name="total_plazas_estatales" localSheetId="28">'[33]sdo est'!#REF!</definedName>
    <definedName name="total_plazas_estatales" localSheetId="26">'[33]sdo est'!#REF!</definedName>
    <definedName name="total_plazas_estatales" localSheetId="34">'[33]sdo est'!#REF!</definedName>
    <definedName name="total_plazas_estatales" localSheetId="27">'[33]sdo est'!#REF!</definedName>
    <definedName name="total_plazas_estatales">'[33]sdo est'!#REF!</definedName>
    <definedName name="total_plazas_estatales_1" localSheetId="31">'[33]sdo est'!#REF!</definedName>
    <definedName name="total_plazas_estatales_1" localSheetId="32">'[33]sdo est'!#REF!</definedName>
    <definedName name="total_plazas_estatales_1" localSheetId="33">'[33]sdo est'!#REF!</definedName>
    <definedName name="total_plazas_estatales_1" localSheetId="25">'[33]sdo est'!#REF!</definedName>
    <definedName name="total_plazas_estatales_1" localSheetId="30">'[33]sdo est'!#REF!</definedName>
    <definedName name="total_plazas_estatales_1" localSheetId="29">'[33]sdo est'!#REF!</definedName>
    <definedName name="total_plazas_estatales_1" localSheetId="24">'[33]sdo est'!#REF!</definedName>
    <definedName name="total_plazas_estatales_1" localSheetId="28">'[33]sdo est'!#REF!</definedName>
    <definedName name="total_plazas_estatales_1" localSheetId="26">'[33]sdo est'!#REF!</definedName>
    <definedName name="total_plazas_estatales_1" localSheetId="34">'[33]sdo est'!#REF!</definedName>
    <definedName name="total_plazas_estatales_1" localSheetId="27">'[33]sdo est'!#REF!</definedName>
    <definedName name="total_plazas_estatales_1">'[33]sdo est'!#REF!</definedName>
    <definedName name="total_plazas_estatales_11" localSheetId="31">'[34]sdo est'!#REF!</definedName>
    <definedName name="total_plazas_estatales_11" localSheetId="32">'[34]sdo est'!#REF!</definedName>
    <definedName name="total_plazas_estatales_11" localSheetId="33">'[34]sdo est'!#REF!</definedName>
    <definedName name="total_plazas_estatales_11" localSheetId="25">'[34]sdo est'!#REF!</definedName>
    <definedName name="total_plazas_estatales_11" localSheetId="30">'[34]sdo est'!#REF!</definedName>
    <definedName name="total_plazas_estatales_11" localSheetId="29">'[34]sdo est'!#REF!</definedName>
    <definedName name="total_plazas_estatales_11" localSheetId="24">'[34]sdo est'!#REF!</definedName>
    <definedName name="total_plazas_estatales_11" localSheetId="28">'[34]sdo est'!#REF!</definedName>
    <definedName name="total_plazas_estatales_11" localSheetId="26">'[34]sdo est'!#REF!</definedName>
    <definedName name="total_plazas_estatales_11" localSheetId="34">'[34]sdo est'!#REF!</definedName>
    <definedName name="total_plazas_estatales_11" localSheetId="27">'[34]sdo est'!#REF!</definedName>
    <definedName name="total_plazas_estatales_11">'[34]sdo est'!#REF!</definedName>
    <definedName name="total_plazas_estatales_20" localSheetId="31">'[34]sdo est'!#REF!</definedName>
    <definedName name="total_plazas_estatales_20" localSheetId="32">'[34]sdo est'!#REF!</definedName>
    <definedName name="total_plazas_estatales_20" localSheetId="33">'[34]sdo est'!#REF!</definedName>
    <definedName name="total_plazas_estatales_20" localSheetId="25">'[34]sdo est'!#REF!</definedName>
    <definedName name="total_plazas_estatales_20" localSheetId="30">'[34]sdo est'!#REF!</definedName>
    <definedName name="total_plazas_estatales_20" localSheetId="29">'[34]sdo est'!#REF!</definedName>
    <definedName name="total_plazas_estatales_20" localSheetId="24">'[34]sdo est'!#REF!</definedName>
    <definedName name="total_plazas_estatales_20" localSheetId="28">'[34]sdo est'!#REF!</definedName>
    <definedName name="total_plazas_estatales_20" localSheetId="26">'[34]sdo est'!#REF!</definedName>
    <definedName name="total_plazas_estatales_20" localSheetId="34">'[34]sdo est'!#REF!</definedName>
    <definedName name="total_plazas_estatales_20" localSheetId="27">'[34]sdo est'!#REF!</definedName>
    <definedName name="total_plazas_estatales_20">'[34]sdo est'!#REF!</definedName>
    <definedName name="total_plazas_estatales_4" localSheetId="31">'[33]sdo est'!#REF!</definedName>
    <definedName name="total_plazas_estatales_4" localSheetId="32">'[33]sdo est'!#REF!</definedName>
    <definedName name="total_plazas_estatales_4" localSheetId="33">'[33]sdo est'!#REF!</definedName>
    <definedName name="total_plazas_estatales_4" localSheetId="25">'[33]sdo est'!#REF!</definedName>
    <definedName name="total_plazas_estatales_4" localSheetId="30">'[33]sdo est'!#REF!</definedName>
    <definedName name="total_plazas_estatales_4" localSheetId="29">'[33]sdo est'!#REF!</definedName>
    <definedName name="total_plazas_estatales_4" localSheetId="24">'[33]sdo est'!#REF!</definedName>
    <definedName name="total_plazas_estatales_4" localSheetId="28">'[33]sdo est'!#REF!</definedName>
    <definedName name="total_plazas_estatales_4" localSheetId="26">'[33]sdo est'!#REF!</definedName>
    <definedName name="total_plazas_estatales_4" localSheetId="34">'[33]sdo est'!#REF!</definedName>
    <definedName name="total_plazas_estatales_4" localSheetId="27">'[33]sdo est'!#REF!</definedName>
    <definedName name="total_plazas_estatales_4">'[33]sdo est'!#REF!</definedName>
    <definedName name="total_plazas_fed" localSheetId="31">'[33]6'!#REF!</definedName>
    <definedName name="total_plazas_fed" localSheetId="32">'[33]6'!#REF!</definedName>
    <definedName name="total_plazas_fed" localSheetId="33">'[33]6'!#REF!</definedName>
    <definedName name="total_plazas_fed" localSheetId="25">'[33]6'!#REF!</definedName>
    <definedName name="total_plazas_fed" localSheetId="30">'[33]6'!#REF!</definedName>
    <definedName name="total_plazas_fed" localSheetId="29">'[33]6'!#REF!</definedName>
    <definedName name="total_plazas_fed" localSheetId="24">'[33]6'!#REF!</definedName>
    <definedName name="total_plazas_fed" localSheetId="28">'[33]6'!#REF!</definedName>
    <definedName name="total_plazas_fed" localSheetId="26">'[33]6'!#REF!</definedName>
    <definedName name="total_plazas_fed" localSheetId="34">'[33]6'!#REF!</definedName>
    <definedName name="total_plazas_fed" localSheetId="27">'[33]6'!#REF!</definedName>
    <definedName name="total_plazas_fed">'[33]6'!#REF!</definedName>
    <definedName name="total_plazas_fed_1" localSheetId="31">'[33]6'!#REF!</definedName>
    <definedName name="total_plazas_fed_1" localSheetId="32">'[33]6'!#REF!</definedName>
    <definedName name="total_plazas_fed_1" localSheetId="33">'[33]6'!#REF!</definedName>
    <definedName name="total_plazas_fed_1" localSheetId="25">'[33]6'!#REF!</definedName>
    <definedName name="total_plazas_fed_1" localSheetId="30">'[33]6'!#REF!</definedName>
    <definedName name="total_plazas_fed_1" localSheetId="29">'[33]6'!#REF!</definedName>
    <definedName name="total_plazas_fed_1" localSheetId="24">'[33]6'!#REF!</definedName>
    <definedName name="total_plazas_fed_1" localSheetId="28">'[33]6'!#REF!</definedName>
    <definedName name="total_plazas_fed_1" localSheetId="26">'[33]6'!#REF!</definedName>
    <definedName name="total_plazas_fed_1" localSheetId="34">'[33]6'!#REF!</definedName>
    <definedName name="total_plazas_fed_1" localSheetId="27">'[33]6'!#REF!</definedName>
    <definedName name="total_plazas_fed_1">'[33]6'!#REF!</definedName>
    <definedName name="total_plazas_fed_11" localSheetId="31">'[34]6'!#REF!</definedName>
    <definedName name="total_plazas_fed_11" localSheetId="32">'[34]6'!#REF!</definedName>
    <definedName name="total_plazas_fed_11" localSheetId="33">'[34]6'!#REF!</definedName>
    <definedName name="total_plazas_fed_11" localSheetId="25">'[34]6'!#REF!</definedName>
    <definedName name="total_plazas_fed_11" localSheetId="30">'[34]6'!#REF!</definedName>
    <definedName name="total_plazas_fed_11" localSheetId="29">'[34]6'!#REF!</definedName>
    <definedName name="total_plazas_fed_11" localSheetId="24">'[34]6'!#REF!</definedName>
    <definedName name="total_plazas_fed_11" localSheetId="28">'[34]6'!#REF!</definedName>
    <definedName name="total_plazas_fed_11" localSheetId="26">'[34]6'!#REF!</definedName>
    <definedName name="total_plazas_fed_11" localSheetId="34">'[34]6'!#REF!</definedName>
    <definedName name="total_plazas_fed_11" localSheetId="27">'[34]6'!#REF!</definedName>
    <definedName name="total_plazas_fed_11">'[34]6'!#REF!</definedName>
    <definedName name="total_plazas_fed_20" localSheetId="31">'[34]6'!#REF!</definedName>
    <definedName name="total_plazas_fed_20" localSheetId="32">'[34]6'!#REF!</definedName>
    <definedName name="total_plazas_fed_20" localSheetId="33">'[34]6'!#REF!</definedName>
    <definedName name="total_plazas_fed_20" localSheetId="25">'[34]6'!#REF!</definedName>
    <definedName name="total_plazas_fed_20" localSheetId="30">'[34]6'!#REF!</definedName>
    <definedName name="total_plazas_fed_20" localSheetId="29">'[34]6'!#REF!</definedName>
    <definedName name="total_plazas_fed_20" localSheetId="24">'[34]6'!#REF!</definedName>
    <definedName name="total_plazas_fed_20" localSheetId="28">'[34]6'!#REF!</definedName>
    <definedName name="total_plazas_fed_20" localSheetId="26">'[34]6'!#REF!</definedName>
    <definedName name="total_plazas_fed_20" localSheetId="34">'[34]6'!#REF!</definedName>
    <definedName name="total_plazas_fed_20" localSheetId="27">'[34]6'!#REF!</definedName>
    <definedName name="total_plazas_fed_20">'[34]6'!#REF!</definedName>
    <definedName name="total_plazas_fed_4" localSheetId="31">'[33]6'!#REF!</definedName>
    <definedName name="total_plazas_fed_4" localSheetId="32">'[33]6'!#REF!</definedName>
    <definedName name="total_plazas_fed_4" localSheetId="33">'[33]6'!#REF!</definedName>
    <definedName name="total_plazas_fed_4" localSheetId="25">'[33]6'!#REF!</definedName>
    <definedName name="total_plazas_fed_4" localSheetId="30">'[33]6'!#REF!</definedName>
    <definedName name="total_plazas_fed_4" localSheetId="29">'[33]6'!#REF!</definedName>
    <definedName name="total_plazas_fed_4" localSheetId="24">'[33]6'!#REF!</definedName>
    <definedName name="total_plazas_fed_4" localSheetId="28">'[33]6'!#REF!</definedName>
    <definedName name="total_plazas_fed_4" localSheetId="26">'[33]6'!#REF!</definedName>
    <definedName name="total_plazas_fed_4" localSheetId="34">'[33]6'!#REF!</definedName>
    <definedName name="total_plazas_fed_4" localSheetId="27">'[33]6'!#REF!</definedName>
    <definedName name="total_plazas_fed_4">'[33]6'!#REF!</definedName>
    <definedName name="totales_horas_estatales" localSheetId="31">[35]est!#REF!</definedName>
    <definedName name="totales_horas_estatales" localSheetId="32">[35]est!#REF!</definedName>
    <definedName name="totales_horas_estatales" localSheetId="33">[35]est!#REF!</definedName>
    <definedName name="totales_horas_estatales" localSheetId="25">[35]est!#REF!</definedName>
    <definedName name="totales_horas_estatales" localSheetId="30">[35]est!#REF!</definedName>
    <definedName name="totales_horas_estatales" localSheetId="29">[35]est!#REF!</definedName>
    <definedName name="totales_horas_estatales" localSheetId="24">[35]est!#REF!</definedName>
    <definedName name="totales_horas_estatales" localSheetId="28">[35]est!#REF!</definedName>
    <definedName name="totales_horas_estatales" localSheetId="26">[35]est!#REF!</definedName>
    <definedName name="totales_horas_estatales" localSheetId="34">[35]est!#REF!</definedName>
    <definedName name="totales_horas_estatales" localSheetId="27">[35]est!#REF!</definedName>
    <definedName name="totales_horas_estatales">[35]est!#REF!</definedName>
    <definedName name="totales_horas_estatales_1" localSheetId="31">[35]est!#REF!</definedName>
    <definedName name="totales_horas_estatales_1" localSheetId="32">[35]est!#REF!</definedName>
    <definedName name="totales_horas_estatales_1" localSheetId="33">[35]est!#REF!</definedName>
    <definedName name="totales_horas_estatales_1" localSheetId="25">[35]est!#REF!</definedName>
    <definedName name="totales_horas_estatales_1" localSheetId="30">[35]est!#REF!</definedName>
    <definedName name="totales_horas_estatales_1" localSheetId="29">[35]est!#REF!</definedName>
    <definedName name="totales_horas_estatales_1" localSheetId="24">[35]est!#REF!</definedName>
    <definedName name="totales_horas_estatales_1" localSheetId="28">[35]est!#REF!</definedName>
    <definedName name="totales_horas_estatales_1" localSheetId="26">[35]est!#REF!</definedName>
    <definedName name="totales_horas_estatales_1" localSheetId="34">[35]est!#REF!</definedName>
    <definedName name="totales_horas_estatales_1" localSheetId="27">[35]est!#REF!</definedName>
    <definedName name="totales_horas_estatales_1">[35]est!#REF!</definedName>
    <definedName name="totales_horas_estatales_11" localSheetId="31">[36]est!#REF!</definedName>
    <definedName name="totales_horas_estatales_11" localSheetId="32">[36]est!#REF!</definedName>
    <definedName name="totales_horas_estatales_11" localSheetId="33">[36]est!#REF!</definedName>
    <definedName name="totales_horas_estatales_11" localSheetId="25">[36]est!#REF!</definedName>
    <definedName name="totales_horas_estatales_11" localSheetId="30">[36]est!#REF!</definedName>
    <definedName name="totales_horas_estatales_11" localSheetId="29">[36]est!#REF!</definedName>
    <definedName name="totales_horas_estatales_11" localSheetId="24">[36]est!#REF!</definedName>
    <definedName name="totales_horas_estatales_11" localSheetId="28">[36]est!#REF!</definedName>
    <definedName name="totales_horas_estatales_11" localSheetId="26">[36]est!#REF!</definedName>
    <definedName name="totales_horas_estatales_11" localSheetId="34">[36]est!#REF!</definedName>
    <definedName name="totales_horas_estatales_11" localSheetId="27">[36]est!#REF!</definedName>
    <definedName name="totales_horas_estatales_11">[36]est!#REF!</definedName>
    <definedName name="totales_horas_estatales_20" localSheetId="31">[36]est!#REF!</definedName>
    <definedName name="totales_horas_estatales_20" localSheetId="32">[36]est!#REF!</definedName>
    <definedName name="totales_horas_estatales_20" localSheetId="33">[36]est!#REF!</definedName>
    <definedName name="totales_horas_estatales_20" localSheetId="25">[36]est!#REF!</definedName>
    <definedName name="totales_horas_estatales_20" localSheetId="30">[36]est!#REF!</definedName>
    <definedName name="totales_horas_estatales_20" localSheetId="29">[36]est!#REF!</definedName>
    <definedName name="totales_horas_estatales_20" localSheetId="24">[36]est!#REF!</definedName>
    <definedName name="totales_horas_estatales_20" localSheetId="28">[36]est!#REF!</definedName>
    <definedName name="totales_horas_estatales_20" localSheetId="26">[36]est!#REF!</definedName>
    <definedName name="totales_horas_estatales_20" localSheetId="34">[36]est!#REF!</definedName>
    <definedName name="totales_horas_estatales_20" localSheetId="27">[36]est!#REF!</definedName>
    <definedName name="totales_horas_estatales_20">[36]est!#REF!</definedName>
    <definedName name="totales_horas_estatales_4" localSheetId="31">[35]est!#REF!</definedName>
    <definedName name="totales_horas_estatales_4" localSheetId="32">[35]est!#REF!</definedName>
    <definedName name="totales_horas_estatales_4" localSheetId="33">[35]est!#REF!</definedName>
    <definedName name="totales_horas_estatales_4" localSheetId="25">[35]est!#REF!</definedName>
    <definedName name="totales_horas_estatales_4" localSheetId="30">[35]est!#REF!</definedName>
    <definedName name="totales_horas_estatales_4" localSheetId="29">[35]est!#REF!</definedName>
    <definedName name="totales_horas_estatales_4" localSheetId="24">[35]est!#REF!</definedName>
    <definedName name="totales_horas_estatales_4" localSheetId="28">[35]est!#REF!</definedName>
    <definedName name="totales_horas_estatales_4" localSheetId="26">[35]est!#REF!</definedName>
    <definedName name="totales_horas_estatales_4" localSheetId="34">[35]est!#REF!</definedName>
    <definedName name="totales_horas_estatales_4" localSheetId="27">[35]est!#REF!</definedName>
    <definedName name="totales_horas_estatales_4">[35]est!#REF!</definedName>
    <definedName name="TProveedores" localSheetId="17">[40]SPEI!$A$6:$A$928</definedName>
    <definedName name="TProveedores" localSheetId="18">[40]SPEI!$A$6:$A$928</definedName>
    <definedName name="TProveedores" localSheetId="19">[40]SPEI!$A$6:$A$928</definedName>
    <definedName name="TProveedores" localSheetId="20">[40]SPEI!$A$6:$A$928</definedName>
    <definedName name="TProveedores" localSheetId="15">[40]SPEI!$A$6:$A$928</definedName>
    <definedName name="TProveedores" localSheetId="21">[40]SPEI!$A$6:$A$928</definedName>
    <definedName name="TProveedores" localSheetId="13">[40]SPEI!$A$6:$A$928</definedName>
    <definedName name="TProveedores" localSheetId="23">[40]SPEI!$A$6:$A$928</definedName>
    <definedName name="TProveedores" localSheetId="22">[40]SPEI!$A$6:$A$928</definedName>
    <definedName name="TProveedores" localSheetId="16">[40]SPEI!$A$6:$A$928</definedName>
    <definedName name="TProveedores">[6]SPEI!$A$6:$A$928</definedName>
    <definedName name="TTEXTRA" localSheetId="31">#REF!</definedName>
    <definedName name="TTEXTRA" localSheetId="32">#REF!</definedName>
    <definedName name="TTEXTRA" localSheetId="33">#REF!</definedName>
    <definedName name="TTEXTRA" localSheetId="25">#REF!</definedName>
    <definedName name="TTEXTRA" localSheetId="30">#REF!</definedName>
    <definedName name="TTEXTRA" localSheetId="29">#REF!</definedName>
    <definedName name="TTEXTRA" localSheetId="24">#REF!</definedName>
    <definedName name="TTEXTRA" localSheetId="28">#REF!</definedName>
    <definedName name="TTEXTRA" localSheetId="26">#REF!</definedName>
    <definedName name="TTEXTRA" localSheetId="34">#REF!</definedName>
    <definedName name="TTEXTRA" localSheetId="27">#REF!</definedName>
    <definedName name="TTEXTRA">#REF!</definedName>
    <definedName name="TTEXTRA_1" localSheetId="31">#REF!</definedName>
    <definedName name="TTEXTRA_1" localSheetId="32">#REF!</definedName>
    <definedName name="TTEXTRA_1" localSheetId="33">#REF!</definedName>
    <definedName name="TTEXTRA_1" localSheetId="25">#REF!</definedName>
    <definedName name="TTEXTRA_1" localSheetId="30">#REF!</definedName>
    <definedName name="TTEXTRA_1" localSheetId="29">#REF!</definedName>
    <definedName name="TTEXTRA_1" localSheetId="24">#REF!</definedName>
    <definedName name="TTEXTRA_1" localSheetId="28">#REF!</definedName>
    <definedName name="TTEXTRA_1" localSheetId="26">#REF!</definedName>
    <definedName name="TTEXTRA_1" localSheetId="34">#REF!</definedName>
    <definedName name="TTEXTRA_1" localSheetId="27">#REF!</definedName>
    <definedName name="TTEXTRA_1">#REF!</definedName>
    <definedName name="TTEXTRA_1_20" localSheetId="31">#REF!</definedName>
    <definedName name="TTEXTRA_1_20" localSheetId="32">#REF!</definedName>
    <definedName name="TTEXTRA_1_20" localSheetId="33">#REF!</definedName>
    <definedName name="TTEXTRA_1_20" localSheetId="25">#REF!</definedName>
    <definedName name="TTEXTRA_1_20" localSheetId="30">#REF!</definedName>
    <definedName name="TTEXTRA_1_20" localSheetId="29">#REF!</definedName>
    <definedName name="TTEXTRA_1_20" localSheetId="24">#REF!</definedName>
    <definedName name="TTEXTRA_1_20" localSheetId="28">#REF!</definedName>
    <definedName name="TTEXTRA_1_20" localSheetId="26">#REF!</definedName>
    <definedName name="TTEXTRA_1_20" localSheetId="34">#REF!</definedName>
    <definedName name="TTEXTRA_1_20" localSheetId="27">#REF!</definedName>
    <definedName name="TTEXTRA_1_20">#REF!</definedName>
    <definedName name="TTEXTRA_1_4" localSheetId="31">#REF!</definedName>
    <definedName name="TTEXTRA_1_4" localSheetId="32">#REF!</definedName>
    <definedName name="TTEXTRA_1_4" localSheetId="33">#REF!</definedName>
    <definedName name="TTEXTRA_1_4" localSheetId="25">#REF!</definedName>
    <definedName name="TTEXTRA_1_4" localSheetId="30">#REF!</definedName>
    <definedName name="TTEXTRA_1_4" localSheetId="29">#REF!</definedName>
    <definedName name="TTEXTRA_1_4" localSheetId="24">#REF!</definedName>
    <definedName name="TTEXTRA_1_4" localSheetId="28">#REF!</definedName>
    <definedName name="TTEXTRA_1_4" localSheetId="26">#REF!</definedName>
    <definedName name="TTEXTRA_1_4" localSheetId="34">#REF!</definedName>
    <definedName name="TTEXTRA_1_4" localSheetId="27">#REF!</definedName>
    <definedName name="TTEXTRA_1_4">#REF!</definedName>
    <definedName name="TTEXTRA_12" localSheetId="31">#REF!</definedName>
    <definedName name="TTEXTRA_12" localSheetId="32">#REF!</definedName>
    <definedName name="TTEXTRA_12" localSheetId="33">#REF!</definedName>
    <definedName name="TTEXTRA_12" localSheetId="25">#REF!</definedName>
    <definedName name="TTEXTRA_12" localSheetId="30">#REF!</definedName>
    <definedName name="TTEXTRA_12" localSheetId="29">#REF!</definedName>
    <definedName name="TTEXTRA_12" localSheetId="24">#REF!</definedName>
    <definedName name="TTEXTRA_12" localSheetId="28">#REF!</definedName>
    <definedName name="TTEXTRA_12" localSheetId="26">#REF!</definedName>
    <definedName name="TTEXTRA_12" localSheetId="34">#REF!</definedName>
    <definedName name="TTEXTRA_12" localSheetId="27">#REF!</definedName>
    <definedName name="TTEXTRA_12">#REF!</definedName>
    <definedName name="TTEXTRA_2" localSheetId="31">#REF!</definedName>
    <definedName name="TTEXTRA_2" localSheetId="32">#REF!</definedName>
    <definedName name="TTEXTRA_2" localSheetId="33">#REF!</definedName>
    <definedName name="TTEXTRA_2" localSheetId="25">#REF!</definedName>
    <definedName name="TTEXTRA_2" localSheetId="30">#REF!</definedName>
    <definedName name="TTEXTRA_2" localSheetId="29">#REF!</definedName>
    <definedName name="TTEXTRA_2" localSheetId="24">#REF!</definedName>
    <definedName name="TTEXTRA_2" localSheetId="28">#REF!</definedName>
    <definedName name="TTEXTRA_2" localSheetId="26">#REF!</definedName>
    <definedName name="TTEXTRA_2" localSheetId="34">#REF!</definedName>
    <definedName name="TTEXTRA_2" localSheetId="27">#REF!</definedName>
    <definedName name="TTEXTRA_2">#REF!</definedName>
    <definedName name="TTEXTRA_20" localSheetId="31">#REF!</definedName>
    <definedName name="TTEXTRA_20" localSheetId="32">#REF!</definedName>
    <definedName name="TTEXTRA_20" localSheetId="33">#REF!</definedName>
    <definedName name="TTEXTRA_20" localSheetId="25">#REF!</definedName>
    <definedName name="TTEXTRA_20" localSheetId="30">#REF!</definedName>
    <definedName name="TTEXTRA_20" localSheetId="29">#REF!</definedName>
    <definedName name="TTEXTRA_20" localSheetId="24">#REF!</definedName>
    <definedName name="TTEXTRA_20" localSheetId="28">#REF!</definedName>
    <definedName name="TTEXTRA_20" localSheetId="26">#REF!</definedName>
    <definedName name="TTEXTRA_20" localSheetId="34">#REF!</definedName>
    <definedName name="TTEXTRA_20" localSheetId="27">#REF!</definedName>
    <definedName name="TTEXTRA_20">#REF!</definedName>
    <definedName name="TTEXTRA_4" localSheetId="31">#REF!</definedName>
    <definedName name="TTEXTRA_4" localSheetId="32">#REF!</definedName>
    <definedName name="TTEXTRA_4" localSheetId="33">#REF!</definedName>
    <definedName name="TTEXTRA_4" localSheetId="25">#REF!</definedName>
    <definedName name="TTEXTRA_4" localSheetId="30">#REF!</definedName>
    <definedName name="TTEXTRA_4" localSheetId="29">#REF!</definedName>
    <definedName name="TTEXTRA_4" localSheetId="24">#REF!</definedName>
    <definedName name="TTEXTRA_4" localSheetId="28">#REF!</definedName>
    <definedName name="TTEXTRA_4" localSheetId="26">#REF!</definedName>
    <definedName name="TTEXTRA_4" localSheetId="34">#REF!</definedName>
    <definedName name="TTEXTRA_4" localSheetId="27">#REF!</definedName>
    <definedName name="TTEXTRA_4">#REF!</definedName>
    <definedName name="TTEXTRA_5" localSheetId="31">#REF!</definedName>
    <definedName name="TTEXTRA_5" localSheetId="32">#REF!</definedName>
    <definedName name="TTEXTRA_5" localSheetId="33">#REF!</definedName>
    <definedName name="TTEXTRA_5" localSheetId="25">#REF!</definedName>
    <definedName name="TTEXTRA_5" localSheetId="30">#REF!</definedName>
    <definedName name="TTEXTRA_5" localSheetId="29">#REF!</definedName>
    <definedName name="TTEXTRA_5" localSheetId="24">#REF!</definedName>
    <definedName name="TTEXTRA_5" localSheetId="28">#REF!</definedName>
    <definedName name="TTEXTRA_5" localSheetId="26">#REF!</definedName>
    <definedName name="TTEXTRA_5" localSheetId="34">#REF!</definedName>
    <definedName name="TTEXTRA_5" localSheetId="27">#REF!</definedName>
    <definedName name="TTEXTRA_5">#REF!</definedName>
    <definedName name="TTEXTRA_7" localSheetId="31">#REF!</definedName>
    <definedName name="TTEXTRA_7" localSheetId="32">#REF!</definedName>
    <definedName name="TTEXTRA_7" localSheetId="33">#REF!</definedName>
    <definedName name="TTEXTRA_7" localSheetId="25">#REF!</definedName>
    <definedName name="TTEXTRA_7" localSheetId="30">#REF!</definedName>
    <definedName name="TTEXTRA_7" localSheetId="29">#REF!</definedName>
    <definedName name="TTEXTRA_7" localSheetId="24">#REF!</definedName>
    <definedName name="TTEXTRA_7" localSheetId="28">#REF!</definedName>
    <definedName name="TTEXTRA_7" localSheetId="26">#REF!</definedName>
    <definedName name="TTEXTRA_7" localSheetId="34">#REF!</definedName>
    <definedName name="TTEXTRA_7" localSheetId="27">#REF!</definedName>
    <definedName name="TTEXTRA_7">#REF!</definedName>
    <definedName name="unidad" localSheetId="31">#REF!</definedName>
    <definedName name="unidad" localSheetId="32">#REF!</definedName>
    <definedName name="unidad" localSheetId="33">#REF!</definedName>
    <definedName name="unidad" localSheetId="25">#REF!</definedName>
    <definedName name="unidad" localSheetId="30">#REF!</definedName>
    <definedName name="unidad" localSheetId="29">#REF!</definedName>
    <definedName name="unidad" localSheetId="24">#REF!</definedName>
    <definedName name="unidad" localSheetId="28">#REF!</definedName>
    <definedName name="unidad" localSheetId="26">#REF!</definedName>
    <definedName name="unidad" localSheetId="34">#REF!</definedName>
    <definedName name="unidad" localSheetId="27">#REF!</definedName>
    <definedName name="unidad">#REF!</definedName>
    <definedName name="unidad_20" localSheetId="31">#REF!</definedName>
    <definedName name="unidad_20" localSheetId="32">#REF!</definedName>
    <definedName name="unidad_20" localSheetId="33">#REF!</definedName>
    <definedName name="unidad_20" localSheetId="25">#REF!</definedName>
    <definedName name="unidad_20" localSheetId="30">#REF!</definedName>
    <definedName name="unidad_20" localSheetId="29">#REF!</definedName>
    <definedName name="unidad_20" localSheetId="24">#REF!</definedName>
    <definedName name="unidad_20" localSheetId="28">#REF!</definedName>
    <definedName name="unidad_20" localSheetId="26">#REF!</definedName>
    <definedName name="unidad_20" localSheetId="34">#REF!</definedName>
    <definedName name="unidad_20" localSheetId="27">#REF!</definedName>
    <definedName name="unidad_20">#REF!</definedName>
    <definedName name="Unidades" localSheetId="7">{"";"un";"dos";"tres";"cuatro";"cinco";"seis";"siete";"ocho";"nueve"}</definedName>
    <definedName name="Unidades" localSheetId="17">{"";"un";"dos";"tres";"cuatro";"cinco";"seis";"siete";"ocho";"nueve"}</definedName>
    <definedName name="Unidades" localSheetId="18">{"";"un";"dos";"tres";"cuatro";"cinco";"seis";"siete";"ocho";"nueve"}</definedName>
    <definedName name="Unidades" localSheetId="19">{"";"un";"dos";"tres";"cuatro";"cinco";"seis";"siete";"ocho";"nueve"}</definedName>
    <definedName name="Unidades" localSheetId="20">{"";"un";"dos";"tres";"cuatro";"cinco";"seis";"siete";"ocho";"nueve"}</definedName>
    <definedName name="Unidades" localSheetId="12">{"";"un";"dos";"tres";"cuatro";"cinco";"seis";"siete";"ocho";"nueve"}</definedName>
    <definedName name="Unidades" localSheetId="15">{"";"un";"dos";"tres";"cuatro";"cinco";"seis";"siete";"ocho";"nueve"}</definedName>
    <definedName name="Unidades" localSheetId="21">{"";"un";"dos";"tres";"cuatro";"cinco";"seis";"siete";"ocho";"nueve"}</definedName>
    <definedName name="Unidades" localSheetId="13">{"";"un";"dos";"tres";"cuatro";"cinco";"seis";"siete";"ocho";"nueve"}</definedName>
    <definedName name="Unidades" localSheetId="23">{"";"un";"dos";"tres";"cuatro";"cinco";"seis";"siete";"ocho";"nueve"}</definedName>
    <definedName name="Unidades" localSheetId="22">{"";"un";"dos";"tres";"cuatro";"cinco";"seis";"siete";"ocho";"nueve"}</definedName>
    <definedName name="Unidades" localSheetId="16">{"";"un";"dos";"tres";"cuatro";"cinco";"seis";"siete";"ocho";"nueve"}</definedName>
    <definedName name="Unidades" localSheetId="35">{"";"un";"dos";"tres";"cuatro";"cinco";"seis";"siete";"ocho";"nueve"}</definedName>
    <definedName name="Unidades">{"";"un";"dos";"tres";"cuatro";"cinco";"seis";"siete";"ocho";"nueve"}</definedName>
    <definedName name="UNIVERSIDAD" localSheetId="31">#REF!</definedName>
    <definedName name="UNIVERSIDAD" localSheetId="32">#REF!</definedName>
    <definedName name="UNIVERSIDAD" localSheetId="33">#REF!</definedName>
    <definedName name="UNIVERSIDAD" localSheetId="25">#REF!</definedName>
    <definedName name="UNIVERSIDAD" localSheetId="30">#REF!</definedName>
    <definedName name="UNIVERSIDAD" localSheetId="29">#REF!</definedName>
    <definedName name="UNIVERSIDAD" localSheetId="24">#REF!</definedName>
    <definedName name="UNIVERSIDAD" localSheetId="28">#REF!</definedName>
    <definedName name="UNIVERSIDAD" localSheetId="26">#REF!</definedName>
    <definedName name="UNIVERSIDAD" localSheetId="34">#REF!</definedName>
    <definedName name="UNIVERSIDAD" localSheetId="27">#REF!</definedName>
    <definedName name="UNIVERSIDAD">#REF!</definedName>
    <definedName name="USE" localSheetId="31">#REF!</definedName>
    <definedName name="USE" localSheetId="32">#REF!</definedName>
    <definedName name="USE" localSheetId="33">#REF!</definedName>
    <definedName name="USE" localSheetId="25">#REF!</definedName>
    <definedName name="USE" localSheetId="30">#REF!</definedName>
    <definedName name="USE" localSheetId="29">#REF!</definedName>
    <definedName name="USE" localSheetId="24">#REF!</definedName>
    <definedName name="USE" localSheetId="28">#REF!</definedName>
    <definedName name="USE" localSheetId="26">#REF!</definedName>
    <definedName name="USE" localSheetId="34">#REF!</definedName>
    <definedName name="USE" localSheetId="27">#REF!</definedName>
    <definedName name="USE">#REF!</definedName>
    <definedName name="USE_1" localSheetId="31">#REF!</definedName>
    <definedName name="USE_1" localSheetId="32">#REF!</definedName>
    <definedName name="USE_1" localSheetId="33">#REF!</definedName>
    <definedName name="USE_1" localSheetId="25">#REF!</definedName>
    <definedName name="USE_1" localSheetId="30">#REF!</definedName>
    <definedName name="USE_1" localSheetId="29">#REF!</definedName>
    <definedName name="USE_1" localSheetId="24">#REF!</definedName>
    <definedName name="USE_1" localSheetId="28">#REF!</definedName>
    <definedName name="USE_1" localSheetId="26">#REF!</definedName>
    <definedName name="USE_1" localSheetId="34">#REF!</definedName>
    <definedName name="USE_1" localSheetId="27">#REF!</definedName>
    <definedName name="USE_1">#REF!</definedName>
    <definedName name="USE_11" localSheetId="31">#REF!</definedName>
    <definedName name="USE_11" localSheetId="32">#REF!</definedName>
    <definedName name="USE_11" localSheetId="33">#REF!</definedName>
    <definedName name="USE_11" localSheetId="25">#REF!</definedName>
    <definedName name="USE_11" localSheetId="30">#REF!</definedName>
    <definedName name="USE_11" localSheetId="29">#REF!</definedName>
    <definedName name="USE_11" localSheetId="24">#REF!</definedName>
    <definedName name="USE_11" localSheetId="28">#REF!</definedName>
    <definedName name="USE_11" localSheetId="26">#REF!</definedName>
    <definedName name="USE_11" localSheetId="34">#REF!</definedName>
    <definedName name="USE_11" localSheetId="27">#REF!</definedName>
    <definedName name="USE_11">#REF!</definedName>
    <definedName name="USE_20" localSheetId="31">#REF!</definedName>
    <definedName name="USE_20" localSheetId="32">#REF!</definedName>
    <definedName name="USE_20" localSheetId="33">#REF!</definedName>
    <definedName name="USE_20" localSheetId="25">#REF!</definedName>
    <definedName name="USE_20" localSheetId="30">#REF!</definedName>
    <definedName name="USE_20" localSheetId="29">#REF!</definedName>
    <definedName name="USE_20" localSheetId="24">#REF!</definedName>
    <definedName name="USE_20" localSheetId="28">#REF!</definedName>
    <definedName name="USE_20" localSheetId="26">#REF!</definedName>
    <definedName name="USE_20" localSheetId="34">#REF!</definedName>
    <definedName name="USE_20" localSheetId="27">#REF!</definedName>
    <definedName name="USE_20">#REF!</definedName>
    <definedName name="USE_4" localSheetId="31">#REF!</definedName>
    <definedName name="USE_4" localSheetId="32">#REF!</definedName>
    <definedName name="USE_4" localSheetId="33">#REF!</definedName>
    <definedName name="USE_4" localSheetId="25">#REF!</definedName>
    <definedName name="USE_4" localSheetId="30">#REF!</definedName>
    <definedName name="USE_4" localSheetId="29">#REF!</definedName>
    <definedName name="USE_4" localSheetId="24">#REF!</definedName>
    <definedName name="USE_4" localSheetId="28">#REF!</definedName>
    <definedName name="USE_4" localSheetId="26">#REF!</definedName>
    <definedName name="USE_4" localSheetId="34">#REF!</definedName>
    <definedName name="USE_4" localSheetId="27">#REF!</definedName>
    <definedName name="USE_4">#REF!</definedName>
    <definedName name="USE_5" localSheetId="31">#REF!</definedName>
    <definedName name="USE_5" localSheetId="32">#REF!</definedName>
    <definedName name="USE_5" localSheetId="33">#REF!</definedName>
    <definedName name="USE_5" localSheetId="25">#REF!</definedName>
    <definedName name="USE_5" localSheetId="30">#REF!</definedName>
    <definedName name="USE_5" localSheetId="29">#REF!</definedName>
    <definedName name="USE_5" localSheetId="24">#REF!</definedName>
    <definedName name="USE_5" localSheetId="28">#REF!</definedName>
    <definedName name="USE_5" localSheetId="26">#REF!</definedName>
    <definedName name="USE_5" localSheetId="34">#REF!</definedName>
    <definedName name="USE_5" localSheetId="27">#REF!</definedName>
    <definedName name="USE_5">#REF!</definedName>
    <definedName name="useb" localSheetId="31">#REF!</definedName>
    <definedName name="useb" localSheetId="32">#REF!</definedName>
    <definedName name="useb" localSheetId="33">#REF!</definedName>
    <definedName name="useb" localSheetId="25">#REF!</definedName>
    <definedName name="useb" localSheetId="30">#REF!</definedName>
    <definedName name="useb" localSheetId="29">#REF!</definedName>
    <definedName name="useb" localSheetId="24">#REF!</definedName>
    <definedName name="useb" localSheetId="28">#REF!</definedName>
    <definedName name="useb" localSheetId="26">#REF!</definedName>
    <definedName name="useb" localSheetId="34">#REF!</definedName>
    <definedName name="useb" localSheetId="27">#REF!</definedName>
    <definedName name="useb">#REF!</definedName>
    <definedName name="useb_20" localSheetId="31">#REF!</definedName>
    <definedName name="useb_20" localSheetId="32">#REF!</definedName>
    <definedName name="useb_20" localSheetId="33">#REF!</definedName>
    <definedName name="useb_20" localSheetId="25">#REF!</definedName>
    <definedName name="useb_20" localSheetId="30">#REF!</definedName>
    <definedName name="useb_20" localSheetId="29">#REF!</definedName>
    <definedName name="useb_20" localSheetId="24">#REF!</definedName>
    <definedName name="useb_20" localSheetId="28">#REF!</definedName>
    <definedName name="useb_20" localSheetId="26">#REF!</definedName>
    <definedName name="useb_20" localSheetId="34">#REF!</definedName>
    <definedName name="useb_20" localSheetId="27">#REF!</definedName>
    <definedName name="useb_20">#REF!</definedName>
    <definedName name="usebeq" localSheetId="31">#REF!</definedName>
    <definedName name="usebeq" localSheetId="32">#REF!</definedName>
    <definedName name="usebeq" localSheetId="33">#REF!</definedName>
    <definedName name="usebeq" localSheetId="25">#REF!</definedName>
    <definedName name="usebeq" localSheetId="30">#REF!</definedName>
    <definedName name="usebeq" localSheetId="29">#REF!</definedName>
    <definedName name="usebeq" localSheetId="24">#REF!</definedName>
    <definedName name="usebeq" localSheetId="28">#REF!</definedName>
    <definedName name="usebeq" localSheetId="26">#REF!</definedName>
    <definedName name="usebeq" localSheetId="34">#REF!</definedName>
    <definedName name="usebeq" localSheetId="27">#REF!</definedName>
    <definedName name="usebeq">#REF!</definedName>
    <definedName name="usebeq_1" localSheetId="31">#REF!</definedName>
    <definedName name="usebeq_1" localSheetId="32">#REF!</definedName>
    <definedName name="usebeq_1" localSheetId="33">#REF!</definedName>
    <definedName name="usebeq_1" localSheetId="25">#REF!</definedName>
    <definedName name="usebeq_1" localSheetId="30">#REF!</definedName>
    <definedName name="usebeq_1" localSheetId="29">#REF!</definedName>
    <definedName name="usebeq_1" localSheetId="24">#REF!</definedName>
    <definedName name="usebeq_1" localSheetId="28">#REF!</definedName>
    <definedName name="usebeq_1" localSheetId="26">#REF!</definedName>
    <definedName name="usebeq_1" localSheetId="34">#REF!</definedName>
    <definedName name="usebeq_1" localSheetId="27">#REF!</definedName>
    <definedName name="usebeq_1">#REF!</definedName>
    <definedName name="usebeq_11" localSheetId="31">#REF!</definedName>
    <definedName name="usebeq_11" localSheetId="32">#REF!</definedName>
    <definedName name="usebeq_11" localSheetId="33">#REF!</definedName>
    <definedName name="usebeq_11" localSheetId="25">#REF!</definedName>
    <definedName name="usebeq_11" localSheetId="30">#REF!</definedName>
    <definedName name="usebeq_11" localSheetId="29">#REF!</definedName>
    <definedName name="usebeq_11" localSheetId="24">#REF!</definedName>
    <definedName name="usebeq_11" localSheetId="28">#REF!</definedName>
    <definedName name="usebeq_11" localSheetId="26">#REF!</definedName>
    <definedName name="usebeq_11" localSheetId="34">#REF!</definedName>
    <definedName name="usebeq_11" localSheetId="27">#REF!</definedName>
    <definedName name="usebeq_11">#REF!</definedName>
    <definedName name="usebeq_20" localSheetId="31">#REF!</definedName>
    <definedName name="usebeq_20" localSheetId="32">#REF!</definedName>
    <definedName name="usebeq_20" localSheetId="33">#REF!</definedName>
    <definedName name="usebeq_20" localSheetId="25">#REF!</definedName>
    <definedName name="usebeq_20" localSheetId="30">#REF!</definedName>
    <definedName name="usebeq_20" localSheetId="29">#REF!</definedName>
    <definedName name="usebeq_20" localSheetId="24">#REF!</definedName>
    <definedName name="usebeq_20" localSheetId="28">#REF!</definedName>
    <definedName name="usebeq_20" localSheetId="26">#REF!</definedName>
    <definedName name="usebeq_20" localSheetId="34">#REF!</definedName>
    <definedName name="usebeq_20" localSheetId="27">#REF!</definedName>
    <definedName name="usebeq_20">#REF!</definedName>
    <definedName name="usebeq_4" localSheetId="31">#REF!</definedName>
    <definedName name="usebeq_4" localSheetId="32">#REF!</definedName>
    <definedName name="usebeq_4" localSheetId="33">#REF!</definedName>
    <definedName name="usebeq_4" localSheetId="25">#REF!</definedName>
    <definedName name="usebeq_4" localSheetId="30">#REF!</definedName>
    <definedName name="usebeq_4" localSheetId="29">#REF!</definedName>
    <definedName name="usebeq_4" localSheetId="24">#REF!</definedName>
    <definedName name="usebeq_4" localSheetId="28">#REF!</definedName>
    <definedName name="usebeq_4" localSheetId="26">#REF!</definedName>
    <definedName name="usebeq_4" localSheetId="34">#REF!</definedName>
    <definedName name="usebeq_4" localSheetId="27">#REF!</definedName>
    <definedName name="usebeq_4">#REF!</definedName>
    <definedName name="usebeq_5" localSheetId="31">#REF!</definedName>
    <definedName name="usebeq_5" localSheetId="32">#REF!</definedName>
    <definedName name="usebeq_5" localSheetId="33">#REF!</definedName>
    <definedName name="usebeq_5" localSheetId="25">#REF!</definedName>
    <definedName name="usebeq_5" localSheetId="30">#REF!</definedName>
    <definedName name="usebeq_5" localSheetId="29">#REF!</definedName>
    <definedName name="usebeq_5" localSheetId="24">#REF!</definedName>
    <definedName name="usebeq_5" localSheetId="28">#REF!</definedName>
    <definedName name="usebeq_5" localSheetId="26">#REF!</definedName>
    <definedName name="usebeq_5" localSheetId="34">#REF!</definedName>
    <definedName name="usebeq_5" localSheetId="27">#REF!</definedName>
    <definedName name="usebeq_5">#REF!</definedName>
    <definedName name="UT" localSheetId="31">#REF!</definedName>
    <definedName name="UT" localSheetId="32">#REF!</definedName>
    <definedName name="UT" localSheetId="33">#REF!</definedName>
    <definedName name="UT" localSheetId="25">#REF!</definedName>
    <definedName name="UT" localSheetId="30">#REF!</definedName>
    <definedName name="UT" localSheetId="29">#REF!</definedName>
    <definedName name="UT" localSheetId="24">#REF!</definedName>
    <definedName name="UT" localSheetId="28">#REF!</definedName>
    <definedName name="UT" localSheetId="26">#REF!</definedName>
    <definedName name="UT" localSheetId="34">#REF!</definedName>
    <definedName name="UT" localSheetId="27">#REF!</definedName>
    <definedName name="UT">#REF!</definedName>
    <definedName name="UT_1" localSheetId="31">#REF!</definedName>
    <definedName name="UT_1" localSheetId="32">#REF!</definedName>
    <definedName name="UT_1" localSheetId="33">#REF!</definedName>
    <definedName name="UT_1" localSheetId="25">#REF!</definedName>
    <definedName name="UT_1" localSheetId="30">#REF!</definedName>
    <definedName name="UT_1" localSheetId="29">#REF!</definedName>
    <definedName name="UT_1" localSheetId="24">#REF!</definedName>
    <definedName name="UT_1" localSheetId="28">#REF!</definedName>
    <definedName name="UT_1" localSheetId="26">#REF!</definedName>
    <definedName name="UT_1" localSheetId="34">#REF!</definedName>
    <definedName name="UT_1" localSheetId="27">#REF!</definedName>
    <definedName name="UT_1">#REF!</definedName>
    <definedName name="UT_20" localSheetId="31">#REF!</definedName>
    <definedName name="UT_20" localSheetId="32">#REF!</definedName>
    <definedName name="UT_20" localSheetId="33">#REF!</definedName>
    <definedName name="UT_20" localSheetId="25">#REF!</definedName>
    <definedName name="UT_20" localSheetId="30">#REF!</definedName>
    <definedName name="UT_20" localSheetId="29">#REF!</definedName>
    <definedName name="UT_20" localSheetId="24">#REF!</definedName>
    <definedName name="UT_20" localSheetId="28">#REF!</definedName>
    <definedName name="UT_20" localSheetId="26">#REF!</definedName>
    <definedName name="UT_20" localSheetId="34">#REF!</definedName>
    <definedName name="UT_20" localSheetId="27">#REF!</definedName>
    <definedName name="UT_20">#REF!</definedName>
    <definedName name="UT_4" localSheetId="31">#REF!</definedName>
    <definedName name="UT_4" localSheetId="32">#REF!</definedName>
    <definedName name="UT_4" localSheetId="33">#REF!</definedName>
    <definedName name="UT_4" localSheetId="25">#REF!</definedName>
    <definedName name="UT_4" localSheetId="30">#REF!</definedName>
    <definedName name="UT_4" localSheetId="29">#REF!</definedName>
    <definedName name="UT_4" localSheetId="24">#REF!</definedName>
    <definedName name="UT_4" localSheetId="28">#REF!</definedName>
    <definedName name="UT_4" localSheetId="26">#REF!</definedName>
    <definedName name="UT_4" localSheetId="34">#REF!</definedName>
    <definedName name="UT_4" localSheetId="27">#REF!</definedName>
    <definedName name="UT_4">#REF!</definedName>
    <definedName name="UTEQ" localSheetId="31">#REF!</definedName>
    <definedName name="UTEQ" localSheetId="32">#REF!</definedName>
    <definedName name="UTEQ" localSheetId="33">#REF!</definedName>
    <definedName name="UTEQ" localSheetId="25">#REF!</definedName>
    <definedName name="UTEQ" localSheetId="30">#REF!</definedName>
    <definedName name="UTEQ" localSheetId="29">#REF!</definedName>
    <definedName name="UTEQ" localSheetId="24">#REF!</definedName>
    <definedName name="UTEQ" localSheetId="28">#REF!</definedName>
    <definedName name="UTEQ" localSheetId="26">#REF!</definedName>
    <definedName name="UTEQ" localSheetId="34">#REF!</definedName>
    <definedName name="UTEQ" localSheetId="27">#REF!</definedName>
    <definedName name="UTEQ">#REF!</definedName>
    <definedName name="UTEQ_1" localSheetId="31">#REF!</definedName>
    <definedName name="UTEQ_1" localSheetId="32">#REF!</definedName>
    <definedName name="UTEQ_1" localSheetId="33">#REF!</definedName>
    <definedName name="UTEQ_1" localSheetId="25">#REF!</definedName>
    <definedName name="UTEQ_1" localSheetId="30">#REF!</definedName>
    <definedName name="UTEQ_1" localSheetId="29">#REF!</definedName>
    <definedName name="UTEQ_1" localSheetId="24">#REF!</definedName>
    <definedName name="UTEQ_1" localSheetId="28">#REF!</definedName>
    <definedName name="UTEQ_1" localSheetId="26">#REF!</definedName>
    <definedName name="UTEQ_1" localSheetId="34">#REF!</definedName>
    <definedName name="UTEQ_1" localSheetId="27">#REF!</definedName>
    <definedName name="UTEQ_1">#REF!</definedName>
    <definedName name="UTEQ_4" localSheetId="31">#REF!</definedName>
    <definedName name="UTEQ_4" localSheetId="32">#REF!</definedName>
    <definedName name="UTEQ_4" localSheetId="33">#REF!</definedName>
    <definedName name="UTEQ_4" localSheetId="25">#REF!</definedName>
    <definedName name="UTEQ_4" localSheetId="30">#REF!</definedName>
    <definedName name="UTEQ_4" localSheetId="29">#REF!</definedName>
    <definedName name="UTEQ_4" localSheetId="24">#REF!</definedName>
    <definedName name="UTEQ_4" localSheetId="28">#REF!</definedName>
    <definedName name="UTEQ_4" localSheetId="26">#REF!</definedName>
    <definedName name="UTEQ_4" localSheetId="34">#REF!</definedName>
    <definedName name="UTEQ_4" localSheetId="27">#REF!</definedName>
    <definedName name="UTEQ_4">#REF!</definedName>
    <definedName name="utsjr" localSheetId="31">#REF!</definedName>
    <definedName name="utsjr" localSheetId="32">#REF!</definedName>
    <definedName name="utsjr" localSheetId="33">#REF!</definedName>
    <definedName name="utsjr" localSheetId="25">#REF!</definedName>
    <definedName name="utsjr" localSheetId="30">#REF!</definedName>
    <definedName name="utsjr" localSheetId="29">#REF!</definedName>
    <definedName name="utsjr" localSheetId="24">#REF!</definedName>
    <definedName name="utsjr" localSheetId="28">#REF!</definedName>
    <definedName name="utsjr" localSheetId="26">#REF!</definedName>
    <definedName name="utsjr" localSheetId="34">#REF!</definedName>
    <definedName name="utsjr" localSheetId="27">#REF!</definedName>
    <definedName name="utsjr">#REF!</definedName>
    <definedName name="utsjr_1" localSheetId="31">#REF!</definedName>
    <definedName name="utsjr_1" localSheetId="32">#REF!</definedName>
    <definedName name="utsjr_1" localSheetId="33">#REF!</definedName>
    <definedName name="utsjr_1" localSheetId="25">#REF!</definedName>
    <definedName name="utsjr_1" localSheetId="30">#REF!</definedName>
    <definedName name="utsjr_1" localSheetId="29">#REF!</definedName>
    <definedName name="utsjr_1" localSheetId="24">#REF!</definedName>
    <definedName name="utsjr_1" localSheetId="28">#REF!</definedName>
    <definedName name="utsjr_1" localSheetId="26">#REF!</definedName>
    <definedName name="utsjr_1" localSheetId="34">#REF!</definedName>
    <definedName name="utsjr_1" localSheetId="27">#REF!</definedName>
    <definedName name="utsjr_1">#REF!</definedName>
    <definedName name="utsjr_11" localSheetId="31">#REF!</definedName>
    <definedName name="utsjr_11" localSheetId="32">#REF!</definedName>
    <definedName name="utsjr_11" localSheetId="33">#REF!</definedName>
    <definedName name="utsjr_11" localSheetId="25">#REF!</definedName>
    <definedName name="utsjr_11" localSheetId="30">#REF!</definedName>
    <definedName name="utsjr_11" localSheetId="29">#REF!</definedName>
    <definedName name="utsjr_11" localSheetId="24">#REF!</definedName>
    <definedName name="utsjr_11" localSheetId="28">#REF!</definedName>
    <definedName name="utsjr_11" localSheetId="26">#REF!</definedName>
    <definedName name="utsjr_11" localSheetId="34">#REF!</definedName>
    <definedName name="utsjr_11" localSheetId="27">#REF!</definedName>
    <definedName name="utsjr_11">#REF!</definedName>
    <definedName name="utsjr_12" localSheetId="31">#REF!</definedName>
    <definedName name="utsjr_12" localSheetId="32">#REF!</definedName>
    <definedName name="utsjr_12" localSheetId="33">#REF!</definedName>
    <definedName name="utsjr_12" localSheetId="25">#REF!</definedName>
    <definedName name="utsjr_12" localSheetId="30">#REF!</definedName>
    <definedName name="utsjr_12" localSheetId="29">#REF!</definedName>
    <definedName name="utsjr_12" localSheetId="24">#REF!</definedName>
    <definedName name="utsjr_12" localSheetId="28">#REF!</definedName>
    <definedName name="utsjr_12" localSheetId="26">#REF!</definedName>
    <definedName name="utsjr_12" localSheetId="34">#REF!</definedName>
    <definedName name="utsjr_12" localSheetId="27">#REF!</definedName>
    <definedName name="utsjr_12">#REF!</definedName>
    <definedName name="utsjr_2" localSheetId="31">#REF!</definedName>
    <definedName name="utsjr_2" localSheetId="32">#REF!</definedName>
    <definedName name="utsjr_2" localSheetId="33">#REF!</definedName>
    <definedName name="utsjr_2" localSheetId="25">#REF!</definedName>
    <definedName name="utsjr_2" localSheetId="30">#REF!</definedName>
    <definedName name="utsjr_2" localSheetId="29">#REF!</definedName>
    <definedName name="utsjr_2" localSheetId="24">#REF!</definedName>
    <definedName name="utsjr_2" localSheetId="28">#REF!</definedName>
    <definedName name="utsjr_2" localSheetId="26">#REF!</definedName>
    <definedName name="utsjr_2" localSheetId="34">#REF!</definedName>
    <definedName name="utsjr_2" localSheetId="27">#REF!</definedName>
    <definedName name="utsjr_2">#REF!</definedName>
    <definedName name="utsjr_20" localSheetId="31">#REF!</definedName>
    <definedName name="utsjr_20" localSheetId="32">#REF!</definedName>
    <definedName name="utsjr_20" localSheetId="33">#REF!</definedName>
    <definedName name="utsjr_20" localSheetId="25">#REF!</definedName>
    <definedName name="utsjr_20" localSheetId="30">#REF!</definedName>
    <definedName name="utsjr_20" localSheetId="29">#REF!</definedName>
    <definedName name="utsjr_20" localSheetId="24">#REF!</definedName>
    <definedName name="utsjr_20" localSheetId="28">#REF!</definedName>
    <definedName name="utsjr_20" localSheetId="26">#REF!</definedName>
    <definedName name="utsjr_20" localSheetId="34">#REF!</definedName>
    <definedName name="utsjr_20" localSheetId="27">#REF!</definedName>
    <definedName name="utsjr_20">#REF!</definedName>
    <definedName name="utsjr_4" localSheetId="31">#REF!</definedName>
    <definedName name="utsjr_4" localSheetId="32">#REF!</definedName>
    <definedName name="utsjr_4" localSheetId="33">#REF!</definedName>
    <definedName name="utsjr_4" localSheetId="25">#REF!</definedName>
    <definedName name="utsjr_4" localSheetId="30">#REF!</definedName>
    <definedName name="utsjr_4" localSheetId="29">#REF!</definedName>
    <definedName name="utsjr_4" localSheetId="24">#REF!</definedName>
    <definedName name="utsjr_4" localSheetId="28">#REF!</definedName>
    <definedName name="utsjr_4" localSheetId="26">#REF!</definedName>
    <definedName name="utsjr_4" localSheetId="34">#REF!</definedName>
    <definedName name="utsjr_4" localSheetId="27">#REF!</definedName>
    <definedName name="utsjr_4">#REF!</definedName>
    <definedName name="utsjr_5" localSheetId="31">#REF!</definedName>
    <definedName name="utsjr_5" localSheetId="32">#REF!</definedName>
    <definedName name="utsjr_5" localSheetId="33">#REF!</definedName>
    <definedName name="utsjr_5" localSheetId="25">#REF!</definedName>
    <definedName name="utsjr_5" localSheetId="30">#REF!</definedName>
    <definedName name="utsjr_5" localSheetId="29">#REF!</definedName>
    <definedName name="utsjr_5" localSheetId="24">#REF!</definedName>
    <definedName name="utsjr_5" localSheetId="28">#REF!</definedName>
    <definedName name="utsjr_5" localSheetId="26">#REF!</definedName>
    <definedName name="utsjr_5" localSheetId="34">#REF!</definedName>
    <definedName name="utsjr_5" localSheetId="27">#REF!</definedName>
    <definedName name="utsjr_5">#REF!</definedName>
    <definedName name="utsjr_7" localSheetId="31">#REF!</definedName>
    <definedName name="utsjr_7" localSheetId="32">#REF!</definedName>
    <definedName name="utsjr_7" localSheetId="33">#REF!</definedName>
    <definedName name="utsjr_7" localSheetId="25">#REF!</definedName>
    <definedName name="utsjr_7" localSheetId="30">#REF!</definedName>
    <definedName name="utsjr_7" localSheetId="29">#REF!</definedName>
    <definedName name="utsjr_7" localSheetId="24">#REF!</definedName>
    <definedName name="utsjr_7" localSheetId="28">#REF!</definedName>
    <definedName name="utsjr_7" localSheetId="26">#REF!</definedName>
    <definedName name="utsjr_7" localSheetId="34">#REF!</definedName>
    <definedName name="utsjr_7" localSheetId="27">#REF!</definedName>
    <definedName name="utsjr_7">#REF!</definedName>
    <definedName name="VICKY" localSheetId="31">[21]Radmod04oficios!#REF!</definedName>
    <definedName name="VICKY" localSheetId="32">[21]Radmod04oficios!#REF!</definedName>
    <definedName name="VICKY" localSheetId="33">[21]Radmod04oficios!#REF!</definedName>
    <definedName name="VICKY" localSheetId="25">[21]Radmod04oficios!#REF!</definedName>
    <definedName name="VICKY" localSheetId="30">[21]Radmod04oficios!#REF!</definedName>
    <definedName name="VICKY" localSheetId="29">[21]Radmod04oficios!#REF!</definedName>
    <definedName name="VICKY" localSheetId="24">[21]Radmod04oficios!#REF!</definedName>
    <definedName name="VICKY" localSheetId="28">[21]Radmod04oficios!#REF!</definedName>
    <definedName name="VICKY" localSheetId="26">[21]Radmod04oficios!#REF!</definedName>
    <definedName name="VICKY" localSheetId="34">[21]Radmod04oficios!#REF!</definedName>
    <definedName name="VICKY" localSheetId="27">[21]Radmod04oficios!#REF!</definedName>
    <definedName name="VICKY">[21]Radmod04oficios!#REF!</definedName>
    <definedName name="Y" localSheetId="31">'[28]REPORTE DETALLADO 2014'!Funciones_Activos_Fijos</definedName>
    <definedName name="Y" localSheetId="32">'[28]REPORTE DETALLADO 2014'!Funciones_Activos_Fijos</definedName>
    <definedName name="Y" localSheetId="33">'[28]REPORTE DETALLADO 2014'!Funciones_Activos_Fijos</definedName>
    <definedName name="Y" localSheetId="25">'[28]REPORTE DETALLADO 2014'!Funciones_Activos_Fijos</definedName>
    <definedName name="Y" localSheetId="30">'[28]REPORTE DETALLADO 2014'!Funciones_Activos_Fijos</definedName>
    <definedName name="Y" localSheetId="29">'[28]REPORTE DETALLADO 2014'!Funciones_Activos_Fijos</definedName>
    <definedName name="Y" localSheetId="24">'[28]REPORTE DETALLADO 2014'!Funciones_Activos_Fijos</definedName>
    <definedName name="Y" localSheetId="28">'[28]REPORTE DETALLADO 2014'!Funciones_Activos_Fijos</definedName>
    <definedName name="Y" localSheetId="26">'[28]REPORTE DETALLADO 2014'!Funciones_Activos_Fijos</definedName>
    <definedName name="Y" localSheetId="34">'[28]REPORTE DETALLADO 2014'!Funciones_Activos_Fijos</definedName>
    <definedName name="Y" localSheetId="35">'[28]REPORTE DETALLADO 2014'!Funciones_Activos_Fijos</definedName>
    <definedName name="Y" localSheetId="27">'[28]REPORTE DETALLADO 2014'!Funciones_Activos_Fijos</definedName>
    <definedName name="Y">'[4]REPORTE DETALLADO 2014'!Funciones_Activos_Fijos</definedName>
  </definedNames>
  <calcPr calcId="152511"/>
  <pivotCaches>
    <pivotCache cacheId="1" r:id="rId77"/>
    <pivotCache cacheId="2" r:id="rId78"/>
    <pivotCache cacheId="0" r:id="rId79"/>
  </pivotCaches>
</workbook>
</file>

<file path=xl/calcChain.xml><?xml version="1.0" encoding="utf-8"?>
<calcChain xmlns="http://schemas.openxmlformats.org/spreadsheetml/2006/main">
  <c r="A3" i="27" l="1"/>
  <c r="A3" i="28" s="1"/>
  <c r="A5" i="25"/>
  <c r="A5" i="24"/>
  <c r="A5" i="23"/>
  <c r="G28" i="22"/>
  <c r="G49" i="22" s="1"/>
  <c r="A5" i="22"/>
  <c r="A5" i="21"/>
  <c r="A5" i="20"/>
  <c r="A5" i="19"/>
  <c r="A5" i="18"/>
  <c r="A7" i="17"/>
  <c r="A8" i="16"/>
  <c r="F18" i="15"/>
  <c r="G17" i="25"/>
  <c r="E17" i="25"/>
  <c r="C28" i="22"/>
  <c r="F13" i="21"/>
  <c r="D13" i="21"/>
  <c r="D17" i="20"/>
  <c r="B17" i="20"/>
  <c r="E14" i="19"/>
  <c r="C14" i="19"/>
  <c r="E15" i="18"/>
  <c r="C15" i="18"/>
  <c r="E13" i="18"/>
  <c r="C13" i="18"/>
  <c r="G23" i="15"/>
  <c r="E23" i="15"/>
  <c r="G21" i="15"/>
  <c r="E21" i="15"/>
  <c r="D17" i="25"/>
  <c r="F28" i="22"/>
  <c r="D28" i="22"/>
  <c r="E13" i="21"/>
  <c r="C13" i="21"/>
  <c r="E17" i="20"/>
  <c r="C17" i="20"/>
  <c r="B14" i="19"/>
  <c r="F15" i="18"/>
  <c r="D15" i="18"/>
  <c r="F13" i="18"/>
  <c r="D13" i="18"/>
  <c r="D23" i="15"/>
  <c r="D21" i="15"/>
  <c r="D26" i="17" l="1"/>
  <c r="D26" i="15"/>
  <c r="F21" i="15"/>
  <c r="D27" i="17"/>
  <c r="F23" i="15"/>
  <c r="D19" i="18"/>
  <c r="G13" i="18"/>
  <c r="F19" i="18"/>
  <c r="G15" i="18"/>
  <c r="B23" i="19"/>
  <c r="D14" i="19"/>
  <c r="C19" i="20"/>
  <c r="F17" i="20"/>
  <c r="F19" i="20" s="1"/>
  <c r="E19" i="20"/>
  <c r="C27" i="21"/>
  <c r="H13" i="21"/>
  <c r="H27" i="21" s="1"/>
  <c r="E27" i="21"/>
  <c r="D49" i="22"/>
  <c r="F49" i="22"/>
  <c r="D43" i="25"/>
  <c r="F17" i="25"/>
  <c r="E26" i="17"/>
  <c r="E26" i="15"/>
  <c r="G26" i="17"/>
  <c r="G26" i="15"/>
  <c r="H21" i="15"/>
  <c r="E27" i="17"/>
  <c r="G27" i="17"/>
  <c r="H27" i="17" s="1"/>
  <c r="I27" i="17" s="1"/>
  <c r="H23" i="15"/>
  <c r="I23" i="15" s="1"/>
  <c r="C19" i="18"/>
  <c r="E19" i="18"/>
  <c r="H13" i="18"/>
  <c r="H15" i="18"/>
  <c r="C23" i="19"/>
  <c r="E23" i="19"/>
  <c r="F14" i="19"/>
  <c r="F23" i="19" s="1"/>
  <c r="B19" i="20"/>
  <c r="D19" i="20"/>
  <c r="G17" i="20"/>
  <c r="G19" i="20" s="1"/>
  <c r="D27" i="21"/>
  <c r="F27" i="21"/>
  <c r="G13" i="21"/>
  <c r="G27" i="21" s="1"/>
  <c r="C49" i="22"/>
  <c r="E28" i="22"/>
  <c r="E43" i="25"/>
  <c r="G43" i="25"/>
  <c r="H17" i="25"/>
  <c r="H43" i="25" s="1"/>
  <c r="F26" i="15"/>
  <c r="A3" i="36"/>
  <c r="A3" i="34"/>
  <c r="A3" i="32"/>
  <c r="A3" i="35"/>
  <c r="A3" i="33"/>
  <c r="A3" i="31"/>
  <c r="A3" i="29"/>
  <c r="A3" i="30" s="1"/>
  <c r="B20" i="14"/>
  <c r="I19" i="11"/>
  <c r="C15" i="9"/>
  <c r="C15" i="5"/>
  <c r="C31" i="5"/>
  <c r="J31" i="2"/>
  <c r="G31" i="2"/>
  <c r="D30" i="5"/>
  <c r="K14" i="2"/>
  <c r="B23" i="5"/>
  <c r="D17" i="2"/>
  <c r="E17" i="2"/>
  <c r="G25" i="1"/>
  <c r="E49" i="22" l="1"/>
  <c r="H28" i="22"/>
  <c r="H49" i="22" s="1"/>
  <c r="H19" i="18"/>
  <c r="I21" i="15"/>
  <c r="I26" i="15" s="1"/>
  <c r="H26" i="15"/>
  <c r="G32" i="17"/>
  <c r="H26" i="17"/>
  <c r="E32" i="17"/>
  <c r="F27" i="17"/>
  <c r="I17" i="25"/>
  <c r="I43" i="25" s="1"/>
  <c r="F43" i="25"/>
  <c r="G14" i="19"/>
  <c r="G23" i="19" s="1"/>
  <c r="D23" i="19"/>
  <c r="G19" i="18"/>
  <c r="D32" i="17"/>
  <c r="F26" i="17"/>
  <c r="F32" i="17" s="1"/>
  <c r="B21" i="14"/>
  <c r="I18" i="11"/>
  <c r="I26" i="17" l="1"/>
  <c r="I32" i="17" s="1"/>
  <c r="H32" i="17"/>
  <c r="B16" i="3"/>
  <c r="B24" i="3"/>
  <c r="G33" i="12" l="1"/>
  <c r="F33" i="12"/>
  <c r="E33" i="12"/>
  <c r="D33" i="12"/>
  <c r="H21" i="12"/>
  <c r="H20" i="12"/>
  <c r="B42" i="14"/>
  <c r="B40" i="14"/>
  <c r="B43" i="14" l="1"/>
  <c r="B41" i="14" s="1"/>
  <c r="H32" i="12"/>
  <c r="C33" i="12"/>
  <c r="H15" i="12"/>
  <c r="H24" i="12"/>
  <c r="H14" i="12"/>
  <c r="H30" i="12"/>
  <c r="H25" i="12"/>
  <c r="H27" i="12"/>
  <c r="H16" i="12"/>
  <c r="H26" i="12"/>
  <c r="H22" i="12"/>
  <c r="H17" i="12"/>
  <c r="H18" i="12"/>
  <c r="H28" i="12"/>
  <c r="H19" i="12"/>
  <c r="H29" i="12"/>
  <c r="H23" i="12"/>
  <c r="F32" i="11" l="1"/>
  <c r="H26" i="11"/>
  <c r="C32" i="11"/>
  <c r="E26" i="11"/>
  <c r="C22" i="10"/>
  <c r="K17" i="10"/>
  <c r="B22" i="10"/>
  <c r="J17" i="10"/>
  <c r="J15" i="10"/>
  <c r="D26" i="6"/>
  <c r="E25" i="6"/>
  <c r="F25" i="6" s="1"/>
  <c r="C26" i="6"/>
  <c r="E24" i="6"/>
  <c r="F24" i="6" s="1"/>
  <c r="E23" i="6"/>
  <c r="F23" i="6" s="1"/>
  <c r="E22" i="6"/>
  <c r="F22" i="6" s="1"/>
  <c r="E21" i="6"/>
  <c r="E17" i="6"/>
  <c r="F17" i="6" s="1"/>
  <c r="C18" i="6"/>
  <c r="D18" i="6"/>
  <c r="E16" i="6"/>
  <c r="F16" i="6" s="1"/>
  <c r="E15" i="6"/>
  <c r="F15" i="6" s="1"/>
  <c r="E14" i="6"/>
  <c r="F14" i="6" s="1"/>
  <c r="E13" i="6"/>
  <c r="J22" i="10" l="1"/>
  <c r="E18" i="6"/>
  <c r="D32" i="6"/>
  <c r="E26" i="6"/>
  <c r="C32" i="6"/>
  <c r="F21" i="6"/>
  <c r="F26" i="6" s="1"/>
  <c r="F13" i="6"/>
  <c r="F18" i="6" s="1"/>
  <c r="B10" i="5"/>
  <c r="B40" i="5" l="1"/>
  <c r="B66" i="5" s="1"/>
  <c r="B68" i="5" s="1"/>
  <c r="C67" i="5" s="1"/>
  <c r="B46" i="14" l="1"/>
  <c r="B45" i="14"/>
  <c r="B39" i="14"/>
  <c r="B38" i="14"/>
  <c r="B36" i="14"/>
  <c r="B35" i="14"/>
  <c r="B34" i="14"/>
  <c r="B33" i="14"/>
  <c r="B30" i="14"/>
  <c r="B28" i="14"/>
  <c r="B26" i="14"/>
  <c r="B25" i="14"/>
  <c r="B24" i="14"/>
  <c r="B19" i="14"/>
  <c r="B18" i="14"/>
  <c r="B37" i="14" l="1"/>
  <c r="B17" i="14"/>
  <c r="H31" i="12" l="1"/>
  <c r="H33" i="12" s="1"/>
  <c r="B29" i="14" l="1"/>
  <c r="D11" i="3"/>
  <c r="B8" i="4" l="1"/>
  <c r="D12" i="1" l="1"/>
  <c r="G10" i="2" l="1"/>
  <c r="G47" i="2"/>
  <c r="G30" i="2"/>
  <c r="G25" i="2"/>
  <c r="G24" i="2"/>
  <c r="G23" i="2"/>
  <c r="G14" i="2"/>
  <c r="G17" i="2"/>
  <c r="J25" i="1" l="1"/>
  <c r="D19" i="3" s="1"/>
  <c r="D16" i="3" l="1"/>
  <c r="C14" i="1" l="1"/>
  <c r="C25" i="1"/>
  <c r="C27" i="1" l="1"/>
  <c r="J26" i="1" l="1"/>
  <c r="D17" i="1" l="1"/>
  <c r="H8" i="1"/>
  <c r="J47" i="2" l="1"/>
  <c r="J30" i="2"/>
  <c r="C30" i="5" s="1"/>
  <c r="J25" i="2"/>
  <c r="J24" i="2"/>
  <c r="C25" i="5" s="1"/>
  <c r="J23" i="2"/>
  <c r="C24" i="5" s="1"/>
  <c r="J14" i="2"/>
  <c r="J10" i="2"/>
  <c r="J17" i="2" l="1"/>
  <c r="G10" i="1"/>
  <c r="J19" i="2" l="1"/>
  <c r="B44" i="14" l="1"/>
  <c r="B27" i="14"/>
  <c r="B16" i="14"/>
  <c r="B32" i="14" l="1"/>
  <c r="B31" i="14" s="1"/>
  <c r="B23" i="14"/>
  <c r="B22" i="14" s="1"/>
  <c r="B15" i="14" l="1"/>
  <c r="B14" i="14" s="1"/>
  <c r="C48" i="4"/>
  <c r="B48" i="4"/>
  <c r="B53" i="4"/>
  <c r="C39" i="4"/>
  <c r="B39" i="4"/>
  <c r="C29" i="4"/>
  <c r="B29" i="4"/>
  <c r="C17" i="4"/>
  <c r="B17" i="4"/>
  <c r="C8" i="4"/>
  <c r="H27" i="1"/>
  <c r="H26" i="1"/>
  <c r="H25" i="1"/>
  <c r="H22" i="1"/>
  <c r="H13" i="1"/>
  <c r="D22" i="1"/>
  <c r="D21" i="1"/>
  <c r="D20" i="1"/>
  <c r="D19" i="1"/>
  <c r="D18" i="1"/>
  <c r="D11" i="1"/>
  <c r="D10" i="1"/>
  <c r="C17" i="5" s="1"/>
  <c r="D9" i="1"/>
  <c r="D8" i="1"/>
  <c r="C49" i="5" l="1"/>
  <c r="C26" i="5"/>
  <c r="C23" i="5" s="1"/>
  <c r="E64" i="4"/>
  <c r="C53" i="4"/>
  <c r="E65" i="4" s="1"/>
  <c r="G32" i="11"/>
  <c r="D32" i="11"/>
  <c r="H28" i="11"/>
  <c r="E28" i="11"/>
  <c r="H27" i="11"/>
  <c r="E27" i="11"/>
  <c r="H25" i="11"/>
  <c r="E25" i="11"/>
  <c r="H24" i="11"/>
  <c r="E24" i="11"/>
  <c r="H23" i="11"/>
  <c r="E23" i="11"/>
  <c r="H22" i="11"/>
  <c r="E22" i="11"/>
  <c r="H21" i="11"/>
  <c r="E21" i="11"/>
  <c r="H20" i="11"/>
  <c r="E20" i="11"/>
  <c r="H19" i="11"/>
  <c r="E19" i="11"/>
  <c r="H18" i="11"/>
  <c r="E18" i="11"/>
  <c r="H17" i="11"/>
  <c r="E17" i="11"/>
  <c r="I22" i="10"/>
  <c r="H22" i="10"/>
  <c r="G22" i="10"/>
  <c r="F22" i="10"/>
  <c r="E22" i="10"/>
  <c r="D22" i="10"/>
  <c r="K15" i="10"/>
  <c r="K22" i="10" s="1"/>
  <c r="D23" i="9"/>
  <c r="F17" i="9"/>
  <c r="E23" i="9"/>
  <c r="D30" i="6"/>
  <c r="C30" i="6"/>
  <c r="E29" i="6"/>
  <c r="F29" i="6" s="1"/>
  <c r="F30" i="6" s="1"/>
  <c r="F32" i="6" s="1"/>
  <c r="H32" i="11" l="1"/>
  <c r="E32" i="11"/>
  <c r="E66" i="4"/>
  <c r="I32" i="11"/>
  <c r="F15" i="9"/>
  <c r="F23" i="9" s="1"/>
  <c r="C23" i="9"/>
  <c r="E30" i="6"/>
  <c r="E32" i="6" s="1"/>
  <c r="F22" i="3" l="1"/>
  <c r="F21" i="3"/>
  <c r="F20" i="3"/>
  <c r="F19" i="3"/>
  <c r="E16" i="3"/>
  <c r="E24" i="3" s="1"/>
  <c r="C16" i="3"/>
  <c r="C24" i="3" s="1"/>
  <c r="F13" i="3"/>
  <c r="F12" i="3"/>
  <c r="F11" i="3"/>
  <c r="F15" i="3"/>
  <c r="F14" i="3"/>
  <c r="F10" i="3"/>
  <c r="E56" i="2"/>
  <c r="E19" i="2"/>
  <c r="D14" i="1"/>
  <c r="G30" i="1"/>
  <c r="G15" i="1"/>
  <c r="H15" i="1" s="1"/>
  <c r="H10" i="1"/>
  <c r="C19" i="5" s="1"/>
  <c r="C10" i="5" s="1"/>
  <c r="C40" i="5" s="1"/>
  <c r="C66" i="5" s="1"/>
  <c r="C68" i="5" s="1"/>
  <c r="D25" i="1"/>
  <c r="D24" i="3" l="1"/>
  <c r="H30" i="1"/>
  <c r="E58" i="2"/>
  <c r="G58" i="2" s="1"/>
  <c r="F16" i="3"/>
  <c r="G16" i="1"/>
  <c r="F24" i="3" l="1"/>
  <c r="D27" i="1"/>
  <c r="G32" i="1"/>
  <c r="J32" i="1" s="1"/>
  <c r="H16" i="1"/>
  <c r="H32" i="1" l="1"/>
</calcChain>
</file>

<file path=xl/sharedStrings.xml><?xml version="1.0" encoding="utf-8"?>
<sst xmlns="http://schemas.openxmlformats.org/spreadsheetml/2006/main" count="7811" uniqueCount="1367">
  <si>
    <t>Estado de Situación Financiera</t>
  </si>
  <si>
    <t>ACTIVO</t>
  </si>
  <si>
    <t>PASIVO</t>
  </si>
  <si>
    <t>Activo Circulante</t>
  </si>
  <si>
    <t>Pasivo Circulante</t>
  </si>
  <si>
    <t>Efectivo y Equivalentes</t>
  </si>
  <si>
    <t>Cuentas por Pagar a Corto Plazo</t>
  </si>
  <si>
    <t>Derechos a Recibir Efectivo o Equivalentes</t>
  </si>
  <si>
    <t>Documentos por Pagar a Corto Plazo</t>
  </si>
  <si>
    <t>Derechos a Recibir Bienes o Servicios</t>
  </si>
  <si>
    <t>Porción  a Corto Plazo  de la Deuda Pública  a Largo Plazo</t>
  </si>
  <si>
    <t>Títulos y Valores  a Corto Plazo</t>
  </si>
  <si>
    <t>Almacenes</t>
  </si>
  <si>
    <t>Pasivos Diferidos a Corto Plazo</t>
  </si>
  <si>
    <t>Estimación por Pérdida o Deterioro  de Activos Circulantes</t>
  </si>
  <si>
    <t>Fondos y Bienes de Terceros en Garantía y/o Administración a Corto Plazo</t>
  </si>
  <si>
    <t>Otros  Activos Circulantes</t>
  </si>
  <si>
    <t>Provisiones a Corto Plazo</t>
  </si>
  <si>
    <t>Otros  Pasivos a Corto Plazo</t>
  </si>
  <si>
    <t>Total de Activos Circulantes</t>
  </si>
  <si>
    <t>Total de Pasivos Circulantes</t>
  </si>
  <si>
    <t>Activo No Circulante</t>
  </si>
  <si>
    <t>Pasivo No Circulante</t>
  </si>
  <si>
    <t>Inversiones Financieras a Largo Plazo</t>
  </si>
  <si>
    <t>Cuentas por Pagar a Largo Plazo</t>
  </si>
  <si>
    <t>Derechos a Recibir Efectivo o Equivalentes a Largo Plazo</t>
  </si>
  <si>
    <t>Documentos por Pagar a Largo Plazo</t>
  </si>
  <si>
    <t>Bienes Inmuebles, Infraestructura y Construcciones en Proceso</t>
  </si>
  <si>
    <t>Deuda Pública a Largo Plazo</t>
  </si>
  <si>
    <t>Bienes Muebles</t>
  </si>
  <si>
    <t>Pasivos Diferidos a Largo Plazo</t>
  </si>
  <si>
    <t>Activos Intangibles</t>
  </si>
  <si>
    <t>Fondos y Bienes de Terceros en Garantía y/o en Administración a Largo Plazo</t>
  </si>
  <si>
    <t>Depreciación, Deterioro  y Amortización  Acumulada de Bienes</t>
  </si>
  <si>
    <t>Provisiones a Largo Plazo</t>
  </si>
  <si>
    <t>Activos Diferidos</t>
  </si>
  <si>
    <t>Estimación por Pérdida o Deterioro  de Activos no Circulantes</t>
  </si>
  <si>
    <t>Total de Pasivos No Circulantes</t>
  </si>
  <si>
    <t>Total  del Pasivo</t>
  </si>
  <si>
    <t>Otros  Activos no Circulantes</t>
  </si>
  <si>
    <t>HACIENDA PÚBLICA/PATRIMONIO</t>
  </si>
  <si>
    <t>Total de Activos No Circulantes</t>
  </si>
  <si>
    <t>Hacienda Pública/Patrimonio Contribuido</t>
  </si>
  <si>
    <t>Aportaciones</t>
  </si>
  <si>
    <t>Total  del  Activo</t>
  </si>
  <si>
    <t>Donaciones de Capital</t>
  </si>
  <si>
    <t>Actualización de la Hacienda Pública/Patrimonio</t>
  </si>
  <si>
    <t>Hacienda Pública/Patrimonio Generado</t>
  </si>
  <si>
    <t>Resultados de Ejercicios Anteriores</t>
  </si>
  <si>
    <t>Revalúos</t>
  </si>
  <si>
    <t>Reservas</t>
  </si>
  <si>
    <t>Exceso o Insuficiencia en  la Actualización de  la Hacienda Pública/Patrimonio</t>
  </si>
  <si>
    <t>Resultado por Posición Monetaria</t>
  </si>
  <si>
    <t>Resultado por Tenencia de Activos no Monetarios</t>
  </si>
  <si>
    <t>Total  del Pasivo y Hacienda Pública/Patrimonio</t>
  </si>
  <si>
    <t>Estado de Actividades</t>
  </si>
  <si>
    <t>INGRESOS Y OTROS  BENEFICIOS</t>
  </si>
  <si>
    <t>Ingresos de la Gestión:</t>
  </si>
  <si>
    <t>Impuestos</t>
  </si>
  <si>
    <t>Cuotas y Aportaciones de Seguridad Social</t>
  </si>
  <si>
    <t>Derechos</t>
  </si>
  <si>
    <t>Aprovechamientos de Tipo Corriente</t>
  </si>
  <si>
    <t>Participaciones, Aportaciones, Transferencias, Asignaciones, Subsidios y Otras Ayudas</t>
  </si>
  <si>
    <t>Participaciones y Aportaciones</t>
  </si>
  <si>
    <t>Otros Ingresos y Beneficios</t>
  </si>
  <si>
    <t>Total  de Ingresos y Otros Beneficios</t>
  </si>
  <si>
    <t xml:space="preserve">GASTOS Y OTRAS PÉRDIDAS </t>
  </si>
  <si>
    <t>Gastos de Funcionamiento</t>
  </si>
  <si>
    <t>Servicios Personales</t>
  </si>
  <si>
    <t>Materiales y Suministros</t>
  </si>
  <si>
    <t>Servicios Generales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</si>
  <si>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</si>
  <si>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</si>
  <si>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</si>
  <si>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</si>
  <si>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</si>
  <si>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</si>
  <si>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</si>
  <si>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</si>
  <si>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</si>
  <si>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</si>
  <si>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</si>
  <si>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Convenios</t>
  </si>
  <si>
    <t>Intereses, Comisiones y Otros Gastos de la Deuda Pública</t>
  </si>
  <si>
    <t>Intereses de la Deuda Pública</t>
  </si>
  <si>
    <t>Comisiones de la Deuda Pública</t>
  </si>
  <si>
    <t>Gastos de la Deuda Pública</t>
  </si>
  <si>
    <t>Costo por Coberturas</t>
  </si>
  <si>
    <t>Apoyos  Financieros</t>
  </si>
  <si>
    <t>Otros Gastos y Pérdidas Extraordinarias</t>
  </si>
  <si>
    <t>Provisiones</t>
  </si>
  <si>
    <t>Disminución  de Inventarios</t>
  </si>
  <si>
    <t>Aumento  por Insuficiencia de Estimaciones por Pérdida o Deterioro  y Obsolescencia</t>
  </si>
  <si>
    <t>Aumento  por Insuficiencia de Provisiones</t>
  </si>
  <si>
    <t>Otros  Gastos</t>
  </si>
  <si>
    <t>Inversión Pública</t>
  </si>
  <si>
    <t>Inversión Pública  no Capitalizable</t>
  </si>
  <si>
    <t>Total  de Gastos y Otras Pérdidas</t>
  </si>
  <si>
    <t>Resultados del Ejercicio (Ahorro/Desahorro)</t>
  </si>
  <si>
    <t>Estado de Variaciones en la Hacienda Pública</t>
  </si>
  <si>
    <t>Concepto</t>
  </si>
  <si>
    <t>Hacienda Pública/Patrimonio Generado de Ejercicios Anteriores</t>
  </si>
  <si>
    <t>Hacienda Pública/Patrimonio Generado del Ejercicio</t>
  </si>
  <si>
    <t>Ajustes por Cambios de Valor</t>
  </si>
  <si>
    <t>Total</t>
  </si>
  <si>
    <t>Rectificaciones de Resultado a Ejercicios Anteriores</t>
  </si>
  <si>
    <t>Actualización de la Hacienda Pública Patrimonio</t>
  </si>
  <si>
    <t>Variaciones de la Hacienda Pública/Patrimonio Neto del Ejercicio</t>
  </si>
  <si>
    <t>Estado de Cambios en la Situación Financiera</t>
  </si>
  <si>
    <t>Origen</t>
  </si>
  <si>
    <t>Aplicación</t>
  </si>
  <si>
    <t>Derechos a Recibir Efectivo o Equivalente</t>
  </si>
  <si>
    <t>Derechos a recibir Bienes o Servicios</t>
  </si>
  <si>
    <t>Bienes Inmuebles, Insfraestructura y Construcciones en Proceso</t>
  </si>
  <si>
    <t>HACIENDA PUBLICA/PATRIMONIO</t>
  </si>
  <si>
    <t>Rectificaciones de Resultados de Ejercicios Anteriores</t>
  </si>
  <si>
    <t>Estado de Flujos de Efectivo</t>
  </si>
  <si>
    <t>Flujos de Efectivo de las  Actividades de Operación</t>
  </si>
  <si>
    <t xml:space="preserve">   Origen</t>
  </si>
  <si>
    <t>Contribuciones de mejoras</t>
  </si>
  <si>
    <t>Productos de Tipo Corriente</t>
  </si>
  <si>
    <t>Ingresos por Venta de Bienes y Servicios</t>
  </si>
  <si>
    <t>Ingresos no Comprendidos en las Fracciones de la Ley de Ingresos Causados en Ejercicios  Fiscales Anteriores Pendientes de Liquidación  o Pago</t>
  </si>
  <si>
    <t>Transferencias, Asignaciones y Subsidios y Otras Ayudas</t>
  </si>
  <si>
    <t>Otros  Orígenes de Operación</t>
  </si>
  <si>
    <t xml:space="preserve">   Aplicación</t>
  </si>
  <si>
    <t>Transferencias al resto  del Sector Público</t>
  </si>
  <si>
    <t>Otras Aplicaciones de Operación</t>
  </si>
  <si>
    <t>Flujos Netos de Efectivo por  Actividades de Operación</t>
  </si>
  <si>
    <t>Flujos de Efectivo de las  Actividades de Inversión</t>
  </si>
  <si>
    <t>Otros  Orígenes de Inversión</t>
  </si>
  <si>
    <t>Otras Aplicaciones de Inversión</t>
  </si>
  <si>
    <t>Flujos Netos de Efectivo por  Actividades de Inversión</t>
  </si>
  <si>
    <t>Flujo de Efectivo de las Actividades de Financiamiento</t>
  </si>
  <si>
    <t>Endeudamiento Neto</t>
  </si>
  <si>
    <t>Interno</t>
  </si>
  <si>
    <t>Externo</t>
  </si>
  <si>
    <t>Otros Origenes de Financiamiento</t>
  </si>
  <si>
    <t>Servicios de la Deuda</t>
  </si>
  <si>
    <t>Otras Aplicaciones de Financiamiento</t>
  </si>
  <si>
    <t>Flujos netos de Efectivo por Actividades de Financiamiento</t>
  </si>
  <si>
    <t>Efectivo y Equivalente al Efectivo al inicio del Ejercicio</t>
  </si>
  <si>
    <t>Efectivo y Equivalente al Efectivo al final del Ejercicio</t>
  </si>
  <si>
    <t>Saldo Inicial</t>
  </si>
  <si>
    <t>Cargos del</t>
  </si>
  <si>
    <t>Abonos del</t>
  </si>
  <si>
    <t>Saldo Final</t>
  </si>
  <si>
    <t>Variación del Periodo</t>
  </si>
  <si>
    <t>Periodo 2</t>
  </si>
  <si>
    <t>Periodo 3</t>
  </si>
  <si>
    <t>4 (1+2-3)</t>
  </si>
  <si>
    <t>(4-1)</t>
  </si>
  <si>
    <t>Depreciación, Deterioro y Amortización Acumulada de Bienes</t>
  </si>
  <si>
    <t>Estado Analítico de la Deuda y Otros Pasivos</t>
  </si>
  <si>
    <t>Denominación de las  Deudas</t>
  </si>
  <si>
    <t>Moneda de Contratación</t>
  </si>
  <si>
    <t>Institución o País Acreedor</t>
  </si>
  <si>
    <t>Saldo Inicial  del Periodo</t>
  </si>
  <si>
    <t>Saldo Final  del Periodo</t>
  </si>
  <si>
    <t>DEUDA PÚBLICA</t>
  </si>
  <si>
    <t>Corto Plazo</t>
  </si>
  <si>
    <t>Deuda Interna</t>
  </si>
  <si>
    <t>Instituciones de Crédito</t>
  </si>
  <si>
    <t>Títulos y Valores</t>
  </si>
  <si>
    <t>Arrendamientos Financieros</t>
  </si>
  <si>
    <t>Deuda Externa</t>
  </si>
  <si>
    <t>Organismos Financieros Internacionales</t>
  </si>
  <si>
    <t>Deuda Bilateral</t>
  </si>
  <si>
    <t>Subtotal Corto Plazo</t>
  </si>
  <si>
    <t>Largo Plazo</t>
  </si>
  <si>
    <t>Organismos Financieros Internaciones</t>
  </si>
  <si>
    <t>Subtotal Largo Plazo</t>
  </si>
  <si>
    <t>Otros Pasivos</t>
  </si>
  <si>
    <t>Total Deuda y Otros Pasivos</t>
  </si>
  <si>
    <t>Universidad Tecnológica de San Juan del Río</t>
  </si>
  <si>
    <t>Patrimonio Neto inicial Ajustado del Periodo anterior</t>
  </si>
  <si>
    <t>Hacienda Pública/Patrimonio Neto Final del Periodo Actual</t>
  </si>
  <si>
    <t>Bajas de activo fijo</t>
  </si>
  <si>
    <t>UNIVERSIDAD TECNOLÓGICA DE SAN JUAN DEL RÍO</t>
  </si>
  <si>
    <t>CONCEPTO</t>
  </si>
  <si>
    <t>PRESUPUESTO</t>
  </si>
  <si>
    <t>AMPLIACIONES/REDUCCCIONES</t>
  </si>
  <si>
    <t xml:space="preserve"> AUTORIZADO</t>
  </si>
  <si>
    <t>DE PRESUPUESTO</t>
  </si>
  <si>
    <t>RADICADO</t>
  </si>
  <si>
    <t>DIFERENCIA</t>
  </si>
  <si>
    <t>CAPITULO 1000</t>
  </si>
  <si>
    <t>CAPITULO 2000 Y 3000</t>
  </si>
  <si>
    <t>CAPITULO 5000</t>
  </si>
  <si>
    <t>T O T A L</t>
  </si>
  <si>
    <t>REPORTE MENSUAL DE SUBSIDIO RECIBIDOS POR EL GOBIERNO FEDERAL Y ESTATAL</t>
  </si>
  <si>
    <t>MES</t>
  </si>
  <si>
    <t>SERVICIOS PERSONALES</t>
  </si>
  <si>
    <t>SERVICIOS GENERALES</t>
  </si>
  <si>
    <t>MATERIALES Y SUMINIS.</t>
  </si>
  <si>
    <t>BIENES MUEBLES</t>
  </si>
  <si>
    <t>TOTAL</t>
  </si>
  <si>
    <t>FEDERAL</t>
  </si>
  <si>
    <t>ESTATAL</t>
  </si>
  <si>
    <t>Saldo Anterior Acumulado</t>
  </si>
  <si>
    <t>Mes</t>
  </si>
  <si>
    <t>DETALLE DE SUBSIDIOS E INGRESOS PROPIOS</t>
  </si>
  <si>
    <t>SUBSIDIO</t>
  </si>
  <si>
    <t>AMPLIACIONES</t>
  </si>
  <si>
    <t xml:space="preserve">SUBSIDIO </t>
  </si>
  <si>
    <t xml:space="preserve">AMPLIACIONES </t>
  </si>
  <si>
    <t>INGRESOS</t>
  </si>
  <si>
    <t>REDUCCIONES</t>
  </si>
  <si>
    <t>PROPIOS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</si>
  <si>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</si>
  <si>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</si>
  <si>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</si>
  <si>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</si>
  <si>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</si>
  <si>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</si>
  <si>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</si>
  <si>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</si>
  <si>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</si>
  <si>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</si>
  <si>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</si>
  <si>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</si>
  <si>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RELACIÓN DE CONCILIACIONES BANCARIAS</t>
  </si>
  <si>
    <t>INSTITUCIÓN BANCARIA</t>
  </si>
  <si>
    <t>SALDO S/ CONTABILIDAD</t>
  </si>
  <si>
    <t>MAS</t>
  </si>
  <si>
    <t>MENOS</t>
  </si>
  <si>
    <t>SALDO S/BANCOS</t>
  </si>
  <si>
    <t>ABONOS DEL BANCO NO CONSIDERADOS EN LIBROS</t>
  </si>
  <si>
    <t>ABONOS EN LIBROS NO CONSIDERADOS POR BANCOS</t>
  </si>
  <si>
    <t>CARGOS DEL BANCO NO CONSIDERADOS EN LIBROS</t>
  </si>
  <si>
    <t>CARGOS EN LIBROS NO CONSIDERADOS POR BANCOS</t>
  </si>
  <si>
    <t xml:space="preserve">BANORTE                                           </t>
  </si>
  <si>
    <t xml:space="preserve">CTA  0195250938          </t>
  </si>
  <si>
    <t xml:space="preserve">CTA 0564248803                         </t>
  </si>
  <si>
    <t>CTA 0221612716</t>
  </si>
  <si>
    <t xml:space="preserve">HSBC                                              </t>
  </si>
  <si>
    <t xml:space="preserve">CTA. 4028207470      </t>
  </si>
  <si>
    <t xml:space="preserve">CTA. 4028207462               </t>
  </si>
  <si>
    <t xml:space="preserve">CTA. 4045997129           </t>
  </si>
  <si>
    <t xml:space="preserve">CTA. 4028207454              </t>
  </si>
  <si>
    <t>CTA. 4028207496</t>
  </si>
  <si>
    <t xml:space="preserve">CTA 703710047242540      </t>
  </si>
  <si>
    <t>CTA. 4055680904</t>
  </si>
  <si>
    <t>CTA. 4055680896</t>
  </si>
  <si>
    <t>TOTALES</t>
  </si>
  <si>
    <t>BALANZA DE COMPROBACION</t>
  </si>
  <si>
    <t>UNIVERSIDAD TECNOLÓGICA DE SAN JUAN DEL RIO</t>
  </si>
  <si>
    <t>ACUMULADO</t>
  </si>
  <si>
    <t>MENSUAL</t>
  </si>
  <si>
    <t>ACTUALIZADO</t>
  </si>
  <si>
    <t>Deudor</t>
  </si>
  <si>
    <t>Acreedor</t>
  </si>
  <si>
    <t>Cargos</t>
  </si>
  <si>
    <t>Abonos</t>
  </si>
  <si>
    <t xml:space="preserve"> </t>
  </si>
  <si>
    <t>RECURSOS DISPONIBLES</t>
  </si>
  <si>
    <t>BANORTE</t>
  </si>
  <si>
    <t>Cta. 123858168 Subsidio federal</t>
  </si>
  <si>
    <t>Cta. 0195250938 (Pagos referenciados)</t>
  </si>
  <si>
    <t>HSBC</t>
  </si>
  <si>
    <t>Cta. 4028207470 (Sub. federal)</t>
  </si>
  <si>
    <t>Cta. 4028207462 (Ing. Propios)</t>
  </si>
  <si>
    <t>Cta. 4045997129 (Propios referenciados)</t>
  </si>
  <si>
    <t>Cta. 0564248803 (Promep)</t>
  </si>
  <si>
    <t>Cta. 0221612716 (Subsidio estatal)</t>
  </si>
  <si>
    <t>Cta. 4028207454 (Fam)</t>
  </si>
  <si>
    <t>Cta. 4028207496 (Contingencias)</t>
  </si>
  <si>
    <t>Cta. 4055680904 (Estimulos fiscales)</t>
  </si>
  <si>
    <t>Cta. 4055680896 (Concyteq y conacyt)</t>
  </si>
  <si>
    <t>INVERSIONES TEMPORALES (HASTA 3 MESES)</t>
  </si>
  <si>
    <t>INGRESO SUBSIDIO ESTATAL</t>
  </si>
  <si>
    <t>Variacion</t>
  </si>
  <si>
    <t>Efectivo y Equivalentes (Nota I.1.1)</t>
  </si>
  <si>
    <t>Derechos a Recibir Efectivo o Equivalentes (Nota I.1.2)</t>
  </si>
  <si>
    <t>Derechos a Recibir Bienes o Servicios (Nota I.1.3)</t>
  </si>
  <si>
    <t>Almacenes (Nota I.1.4)</t>
  </si>
  <si>
    <t>Estado Analítico del Activo</t>
  </si>
  <si>
    <t xml:space="preserve">INFORMACION DE LOS SALDOS DE LAS CUENTAS </t>
  </si>
  <si>
    <t xml:space="preserve">                       UNIVERSIDAD TECNOLÓGICA DE SAN JUAN DEL RÍO</t>
  </si>
  <si>
    <t>SALDO</t>
  </si>
  <si>
    <t>BANCOS E INVERSIONES</t>
  </si>
  <si>
    <t xml:space="preserve">BANCOS </t>
  </si>
  <si>
    <t>RECURSOS AJENOS</t>
  </si>
  <si>
    <t>RECURSOS LOCALES ETIQUETADOS</t>
  </si>
  <si>
    <t>INVERSIONES</t>
  </si>
  <si>
    <t>703710047242540 (Obligaciones lab.)</t>
  </si>
  <si>
    <t>Inversiones financieras a largo plazo</t>
  </si>
  <si>
    <t>Incremento/Disminución Neta en el Efectivo y Equivalentes al Efectivo</t>
  </si>
  <si>
    <t>Cta. 0297438630 Banorte Fideicomiso (745447)</t>
  </si>
  <si>
    <t>Bienes Inmuebles, Infraestructura y Construcciones en Proceso (Nota I.1.6)</t>
  </si>
  <si>
    <t>Bienes Muebles (Nota I.1.7)</t>
  </si>
  <si>
    <t>Activos Intangibles (Nota I.1.8)</t>
  </si>
  <si>
    <t>Depreciación, Deterioro  y Amortización  Acumulada de Bienes (Nota I.1.9)</t>
  </si>
  <si>
    <t>Inversiones financieras a largo plazo (Nota I.1.5)</t>
  </si>
  <si>
    <t>Activos Diferidos (Nota I.1.10)</t>
  </si>
  <si>
    <t>Cuentas por Pagar a Corto Plazo (Nota I.1.11)</t>
  </si>
  <si>
    <t>Fondos y Bienes de Terceros en Garantía y/o en Administración a Largo Plazo  (Nota I.1.12)</t>
  </si>
  <si>
    <t>Resultados del Ejercicio (Ahorro/ Desahorro) (Nota I.1.14)</t>
  </si>
  <si>
    <t>Aportaciones (Nota I.1.13)</t>
  </si>
  <si>
    <t>Resultados de Ejercicios Anteriores (Nota I.1.15)</t>
  </si>
  <si>
    <t>Revalúos (Nota I.1.16)</t>
  </si>
  <si>
    <t>Total Hacienda Pública/Patrimonio (Nota I.1.17)</t>
  </si>
  <si>
    <t>Ingresos por Venta  de Bienes y Servicios   (Nota I.2.1)</t>
  </si>
  <si>
    <t>Transferencia, Asignaciones, Subsidios y Otras  Ayudas  (Nota I.2.2)</t>
  </si>
  <si>
    <t>Ingresos Financieros (Nota I.2.3)</t>
  </si>
  <si>
    <t>Servicios Personales (Nota I.2.4)</t>
  </si>
  <si>
    <t>Materiales y Suministros  (Nota I.2.5)</t>
  </si>
  <si>
    <t>Servicios Generales  (Nota I.2.6)</t>
  </si>
  <si>
    <t>Ayudas Sociales  (Nota I.2.7)</t>
  </si>
  <si>
    <t>Bajas de activo fijo  (Nota I.3.1)</t>
  </si>
  <si>
    <t>REPORTE MENSUAL DE PRESUPUESTO AUTORIZADO Y EJERCIDO DEL EJERCICIO, POR EL GOBIERNO ESTATAL 2016</t>
  </si>
  <si>
    <t>Estimación por perdida de cuentas incobrables</t>
  </si>
  <si>
    <t>BANCOMER</t>
  </si>
  <si>
    <t>CTA. 0104777670</t>
  </si>
  <si>
    <t>ACTIVO CIRCULANTE</t>
  </si>
  <si>
    <t>EFECTIVO Y EQUIVALENTES</t>
  </si>
  <si>
    <t>EFECTIVO</t>
  </si>
  <si>
    <t>FONDOS FIJOS DE CAJA</t>
  </si>
  <si>
    <t>Fondo fijo caja</t>
  </si>
  <si>
    <t>Fondo fijo compras</t>
  </si>
  <si>
    <t>Fondo fijo Jalpan</t>
  </si>
  <si>
    <t>Fondo fijo mantenimiento e instalaciones</t>
  </si>
  <si>
    <t>BANCOS/TESORERIA</t>
  </si>
  <si>
    <t>BANCOS MONEDA NACIONAL</t>
  </si>
  <si>
    <t>Cta. 0104777670 (Propios referenciados)</t>
  </si>
  <si>
    <t>RECURSOS ETIQUETADOS</t>
  </si>
  <si>
    <t>INVERSIONES EN MONEDA NACIONAL CP</t>
  </si>
  <si>
    <t>DERECHOS A RECIBIR EFECTIVO O EQUIVALENTES</t>
  </si>
  <si>
    <t>CUENTAS POR COBRAR A CORTO PLAZO</t>
  </si>
  <si>
    <t>CXC VENTA DE BIENES Y PRESTACION DE SERVICIOS</t>
  </si>
  <si>
    <t>Inscripciones alumnos (Utsjr)</t>
  </si>
  <si>
    <t>Inscripciones alumnos (unidad Jalpan)</t>
  </si>
  <si>
    <t>PPG Industries de México sa de cv</t>
  </si>
  <si>
    <t>Tecnofarma s.a. de c.v.</t>
  </si>
  <si>
    <t>CXC ENTIDADES FEDERATIVAS Y MUNICIPIOS</t>
  </si>
  <si>
    <t>Gobierno del estado de Queretaro</t>
  </si>
  <si>
    <t>CXC RECURSO MONETARIOS FEDERALES SUSTRAIDOS O EXTR</t>
  </si>
  <si>
    <t>Bancomer Cta. 10196</t>
  </si>
  <si>
    <t>DEUDORES DIVERSOS POR COBRAR A CORTO PLAZO</t>
  </si>
  <si>
    <t>Monica Perla Mendoza</t>
  </si>
  <si>
    <t>Constantino Arizmendi Martinez</t>
  </si>
  <si>
    <t>Alicia Primero Alvarez</t>
  </si>
  <si>
    <t>Demetrio Paiz Barcena</t>
  </si>
  <si>
    <t>Nader Hassan Gaspar Tovar</t>
  </si>
  <si>
    <t>Benito Guerrero Ruiz</t>
  </si>
  <si>
    <t>DERECHOS A RECIBIR BIENES O SERVICIOS</t>
  </si>
  <si>
    <t>ANTICIPO A PROVEEDORES POR BIENES Y PRESTACION DE</t>
  </si>
  <si>
    <t>Anticipo a proveedores por adquisicion de bienes y</t>
  </si>
  <si>
    <t>Fibra tv sa de cv</t>
  </si>
  <si>
    <t>ALMACENES</t>
  </si>
  <si>
    <t>Almacen de materiales y suministros de consumos</t>
  </si>
  <si>
    <t>Materiales de administracion, emision de documento</t>
  </si>
  <si>
    <t>Material de limpieza</t>
  </si>
  <si>
    <t>Alimentos y utencilios</t>
  </si>
  <si>
    <t>Productos alimenticios para el personal en las ins</t>
  </si>
  <si>
    <t>ACTIVO NO CIRCULANTE</t>
  </si>
  <si>
    <t>INVERSIONES FINANCIERAS A LARGO PLAZO</t>
  </si>
  <si>
    <t>FIDEICOMISOS, MANDATOS Y CONTRATOS ANALOGOS DE ENT</t>
  </si>
  <si>
    <t>BIENES INMUEBLES, INFRAESTRUCTURA Y CONSTRUCIONES</t>
  </si>
  <si>
    <t>TERRENOS</t>
  </si>
  <si>
    <t>Terreno de la unidad academica Jalpan</t>
  </si>
  <si>
    <t>Terreno de la UTSJR-San juan del Rio</t>
  </si>
  <si>
    <t>Actualizacion valor catastral</t>
  </si>
  <si>
    <t>Actualizacion valor catastral Jalpan</t>
  </si>
  <si>
    <t>EDIFICIOS NO RESIDENCIALES</t>
  </si>
  <si>
    <t>Edificio "J" Docencia</t>
  </si>
  <si>
    <t>Edificio "N" Laboratorio</t>
  </si>
  <si>
    <t>Edificio "O" Unidad docente</t>
  </si>
  <si>
    <t>Edificio "P" Laboratorio</t>
  </si>
  <si>
    <t>Edificio "B" Cafeteria</t>
  </si>
  <si>
    <t>Obra exterior PEO 99</t>
  </si>
  <si>
    <t>Edificio "K" Laboratorio</t>
  </si>
  <si>
    <t>Const. red. hidraulica de agua</t>
  </si>
  <si>
    <t>Edificio de la biblioteca</t>
  </si>
  <si>
    <t>Exterior biblioteca</t>
  </si>
  <si>
    <t>Edificio "I" Unidad docencia</t>
  </si>
  <si>
    <t>Plaza del estudiante</t>
  </si>
  <si>
    <t>Techumbre del estacionamiento</t>
  </si>
  <si>
    <t>Edificio de vinculacion</t>
  </si>
  <si>
    <t>Gimnasio auditorio</t>
  </si>
  <si>
    <t>Cancha de usos multiples</t>
  </si>
  <si>
    <t>Laboratorio de medios</t>
  </si>
  <si>
    <t>Andador exterior edificio</t>
  </si>
  <si>
    <t>Ampliacion de estacionamiento</t>
  </si>
  <si>
    <t>Capsula del tiempo</t>
  </si>
  <si>
    <t>Asta bandera</t>
  </si>
  <si>
    <t>Edificio "F" Idiomas</t>
  </si>
  <si>
    <t>Unidad academica Jalpan</t>
  </si>
  <si>
    <t>Cerca de acero de estacionamiento</t>
  </si>
  <si>
    <t>Andador edificio "H" y "F"</t>
  </si>
  <si>
    <t>Ampliacion de almacen de mantenimiento</t>
  </si>
  <si>
    <t>Unidad de investigacion</t>
  </si>
  <si>
    <t>CONSTRUCCIONES EN PROCESO EN BIENES PROPIOS</t>
  </si>
  <si>
    <t>Trabajos de Acabados en Edificaciones y Otros Trab</t>
  </si>
  <si>
    <t>Cafeteria Unidad Academica Jalpan</t>
  </si>
  <si>
    <t>Laboratorio de manufactura avanzada</t>
  </si>
  <si>
    <t>MOBILIARIO Y EQUIPO DE ADMINISTRACION</t>
  </si>
  <si>
    <t>Muebles de oficina y estanteria</t>
  </si>
  <si>
    <t>Otros mobiliarios y equipos de administracion</t>
  </si>
  <si>
    <t>MOBILIARIO Y EQUIPO EDUCACIONAL RECREATIVO</t>
  </si>
  <si>
    <t>Equipos y aparatos audiovisuales</t>
  </si>
  <si>
    <t>Camaras fotograficas y de video</t>
  </si>
  <si>
    <t>Otro mobiliario y equipo educacional y recreativo</t>
  </si>
  <si>
    <t>EQUIPO E INSTRUMENTAL MEDICO Y DE LABORATORIO</t>
  </si>
  <si>
    <t>Equipo medico y de laboratorio</t>
  </si>
  <si>
    <t>EQUIPO DE TRANSPORTE</t>
  </si>
  <si>
    <t>Vehiculos y equipo terrestre</t>
  </si>
  <si>
    <t>MAQUINARIA, OTROS EQUIPOS Y HERRAMIENTAS</t>
  </si>
  <si>
    <t>Maquinaria y equipo industrial</t>
  </si>
  <si>
    <t>Sistemas de aire acondicionado, calefaccion y de r</t>
  </si>
  <si>
    <t>Equipo de comunicacion y telecomunicacion</t>
  </si>
  <si>
    <t>Equipos de generacion electrica, aparatos y acceso</t>
  </si>
  <si>
    <t>Herramientas y maquinas-herramienta</t>
  </si>
  <si>
    <t>ACTIVOS BIOLOGICOS</t>
  </si>
  <si>
    <t>Arboles y plantas</t>
  </si>
  <si>
    <t>ACTIVOS INTANGIBLES</t>
  </si>
  <si>
    <t>SOFTWARE</t>
  </si>
  <si>
    <t>Software</t>
  </si>
  <si>
    <t>LICENCIAS</t>
  </si>
  <si>
    <t>Licencias informáticas e intelectuales</t>
  </si>
  <si>
    <t>DEPRECIACION, DETERIORO Y AMORTIZACION ACUMULADA D</t>
  </si>
  <si>
    <t>DEPRECIACION ACUMULADA  DE BIENES MUEBLES</t>
  </si>
  <si>
    <t>Depreciacion acumulada de mobiliario y equipo de a</t>
  </si>
  <si>
    <t>Depreciacion acumulada de mobiliario y eq. recreat</t>
  </si>
  <si>
    <t>Depreciacion acumulada de eq. e instrumental medic</t>
  </si>
  <si>
    <t>Depreciacion acumulada de eq. de transporte</t>
  </si>
  <si>
    <t>depreciacion acumulada de maquinaria, otros eq. y</t>
  </si>
  <si>
    <t>Amortizacion acumuladas de software</t>
  </si>
  <si>
    <t>Amortizacion de acumuladas de licencias</t>
  </si>
  <si>
    <t>ACTIVOS DIFERIDOS</t>
  </si>
  <si>
    <t>OTROS ACTIVOS DIFERIDOS</t>
  </si>
  <si>
    <t>DEPOSITOS EN GARANTIA</t>
  </si>
  <si>
    <t>Comision federal de electricidad</t>
  </si>
  <si>
    <t>Infra, s.a. de c.v.</t>
  </si>
  <si>
    <t>Super servicio la venta, s.a. de c.v.</t>
  </si>
  <si>
    <t>PASIVO CIRCULANTE</t>
  </si>
  <si>
    <t>CUENTAS POR PAGAR A CORTO PLAZO</t>
  </si>
  <si>
    <t>SERVICIOS PERSONALES POR PAGAR A CORTO PLAZO</t>
  </si>
  <si>
    <t>REMUNERACION POR PAGAR AL PERSONAL DE CARÁCTER PER</t>
  </si>
  <si>
    <t>PROVEEDORES POR PAGAR A CORTO PLAZO</t>
  </si>
  <si>
    <t>DEUDAS POR ADQUISICIÓN DE BIENES Y CONTRATACIÓN DE</t>
  </si>
  <si>
    <t>Home depot Mexico, s. de r.l. de c.v.</t>
  </si>
  <si>
    <t>Junta de agua potable y alcantarillado municipal</t>
  </si>
  <si>
    <t>Oxxo express, s.a. de c.v.</t>
  </si>
  <si>
    <t>Maribel Mondragon Arriaga</t>
  </si>
  <si>
    <t>Cristian Mireya Romero Mu?oz</t>
  </si>
  <si>
    <t>Juana Paulina Peña Ruiz</t>
  </si>
  <si>
    <t>Maria de la Luz Trejo Uribe</t>
  </si>
  <si>
    <t>Telefonos de Mexico, s.a. b. de c.v.</t>
  </si>
  <si>
    <t>Comision estatal de aguas</t>
  </si>
  <si>
    <t>Proveedor generico</t>
  </si>
  <si>
    <t>Alberto Garduño Zuñiga</t>
  </si>
  <si>
    <t>Emmanuel Valdez Velazquez</t>
  </si>
  <si>
    <t>Salvador Aguillon Bocanegra</t>
  </si>
  <si>
    <t>Gardenia Santillan Ramirez</t>
  </si>
  <si>
    <t>Diana de Jesus Chavero Osuna</t>
  </si>
  <si>
    <t>Rogelio Vazquez Pavon</t>
  </si>
  <si>
    <t>Abel Castillo Perez</t>
  </si>
  <si>
    <t>Laura Veronica Aleman Galvan</t>
  </si>
  <si>
    <t>Santa Marlen Villeda Garcia</t>
  </si>
  <si>
    <t>Rodrigo Gonzalez Barrera</t>
  </si>
  <si>
    <t>Marisela de Jesus Huerta</t>
  </si>
  <si>
    <t>Guillermo Garduño Garcia</t>
  </si>
  <si>
    <t>Nelly Diana Rubio Martinez</t>
  </si>
  <si>
    <t>Distribuidora de herramientas bryka, s.a. de c.v.</t>
  </si>
  <si>
    <t>Margarita Morales Cabello</t>
  </si>
  <si>
    <t>Alvaro Mejia Martinez</t>
  </si>
  <si>
    <t>Jonathan Alejandro Gama Gomez</t>
  </si>
  <si>
    <t>Juan Antonio Cuahonte Calderon</t>
  </si>
  <si>
    <t>Jorge Martin Resendiz Aguillon</t>
  </si>
  <si>
    <t>Claudia Elizabeth Carmona Gallegos</t>
  </si>
  <si>
    <t>Maria Ofelia Cañada Ochoa</t>
  </si>
  <si>
    <t>RETENCIONES DE IMPUESTOS POR PAGAR A CORTO PLAZO</t>
  </si>
  <si>
    <t>ISPT Asimilados a salarios</t>
  </si>
  <si>
    <t>IMPUESTOS SOBRE NOMINAS Y OTROS QUE DERIVEN DE UNA</t>
  </si>
  <si>
    <t>'2% Impuesto sobre nominas</t>
  </si>
  <si>
    <t>I.s.r. retenido por sueldos y salarios</t>
  </si>
  <si>
    <t>Retencion 25% para el Fomento de la Educacion Publ</t>
  </si>
  <si>
    <t>OTRAS RETENCIONES Y CONTRIBUCIONES POR PAGAR A COR</t>
  </si>
  <si>
    <t>'5% Al millar camara mexicana industria de construc</t>
  </si>
  <si>
    <t>'5% Al millar por supervisión y vigilancia</t>
  </si>
  <si>
    <t>PASIVO NO CIRCULANTE</t>
  </si>
  <si>
    <t>PASIVOS DIFERIDOS A LARGO PLAZO</t>
  </si>
  <si>
    <t>FONDOS CONTINGENTES A LARGO PLAZO</t>
  </si>
  <si>
    <t>Fondo de obligaciones laborales</t>
  </si>
  <si>
    <t>HACIENDA PUBLICA</t>
  </si>
  <si>
    <t>PATRIMONIO</t>
  </si>
  <si>
    <t>Patrimonio (Activo fijo)</t>
  </si>
  <si>
    <t>RESULTADO DE EJERCICIOS ANTERIORES</t>
  </si>
  <si>
    <t>Remanente 2001</t>
  </si>
  <si>
    <t>Remanente 2002</t>
  </si>
  <si>
    <t>Remanente 2003</t>
  </si>
  <si>
    <t>Remanente 2004</t>
  </si>
  <si>
    <t>Remanente 2005</t>
  </si>
  <si>
    <t>Resultado 2006</t>
  </si>
  <si>
    <t>Resultado del ejercicio 2006</t>
  </si>
  <si>
    <t>Remanente 2007</t>
  </si>
  <si>
    <t>Remanente 2008</t>
  </si>
  <si>
    <t>Remanente 2009</t>
  </si>
  <si>
    <t>Remanente 2010</t>
  </si>
  <si>
    <t>Remanente 2011</t>
  </si>
  <si>
    <t>Remanente 2012</t>
  </si>
  <si>
    <t>Remanente 2013</t>
  </si>
  <si>
    <t>Remanente 2014</t>
  </si>
  <si>
    <t>Remanente 2015</t>
  </si>
  <si>
    <t>APLICACION DE REMANENTES</t>
  </si>
  <si>
    <t>Remanentes 2002</t>
  </si>
  <si>
    <t>Remanentes 2003</t>
  </si>
  <si>
    <t>Remanentes 2004</t>
  </si>
  <si>
    <t>Remanentes 2005</t>
  </si>
  <si>
    <t>Remanente 2006</t>
  </si>
  <si>
    <t>Remanentes 2008</t>
  </si>
  <si>
    <t>Remanentes 2009</t>
  </si>
  <si>
    <t>Remanentes 2013</t>
  </si>
  <si>
    <t>REVALUOS</t>
  </si>
  <si>
    <t>REVALUO DE BIENES INMUEBLES</t>
  </si>
  <si>
    <t>Actualizacion Terreno (San Juan)</t>
  </si>
  <si>
    <t>Actualizacion Edificios (San Juan)</t>
  </si>
  <si>
    <t>Actualizacion Terreno (Jalpan)</t>
  </si>
  <si>
    <t>INGRESOS Y OTROS BENEFICIOS</t>
  </si>
  <si>
    <t>OTROS PRODUCTOS QUE GENERAN INGRESOS CORRIENTES</t>
  </si>
  <si>
    <t>Ctas. federales</t>
  </si>
  <si>
    <t>Ctas. de Propios</t>
  </si>
  <si>
    <t>Cta. de contingencias</t>
  </si>
  <si>
    <t>Cta. Fam</t>
  </si>
  <si>
    <t>Cta. Promep</t>
  </si>
  <si>
    <t>INGRESOS POR VENTA DE BIENES Y SERVICIOS</t>
  </si>
  <si>
    <t>INGRESOS POR VENTA DE BIENES Y SERVICIOS DE ORGANI</t>
  </si>
  <si>
    <t>Inscripciones y reinscripciones</t>
  </si>
  <si>
    <t>Examenes extraordinarios</t>
  </si>
  <si>
    <t>Constancia de estudios</t>
  </si>
  <si>
    <t>Reposicion de documentos</t>
  </si>
  <si>
    <t>Tramite de titulacion</t>
  </si>
  <si>
    <t>Certificado Parcial</t>
  </si>
  <si>
    <t>Apoyo a estancias</t>
  </si>
  <si>
    <t>Otros ingresos</t>
  </si>
  <si>
    <t>Cargo por mora</t>
  </si>
  <si>
    <t>Servicios tecnologicos</t>
  </si>
  <si>
    <t>Penalización por entrega extemporanea de material</t>
  </si>
  <si>
    <t>Cuota cuatrimestral (ciut)</t>
  </si>
  <si>
    <t>Cuota servicios Ciut</t>
  </si>
  <si>
    <t>Cuota de inscripcion (Ciut)</t>
  </si>
  <si>
    <t>Inscripciones y reinscripciones de unidad jalpan</t>
  </si>
  <si>
    <t>Cargos por mora</t>
  </si>
  <si>
    <t>Cuota cuatrimestral (ciut) (Jalpan)</t>
  </si>
  <si>
    <t>TRANSFERENCIAS, ASIGNACIONES, SUBSIDIOS Y OTRAS AY</t>
  </si>
  <si>
    <t>TRANSFERENCIAS INTERNAS Y ASIGNACIONES AL SECTOR P</t>
  </si>
  <si>
    <t>Servicios personales</t>
  </si>
  <si>
    <t>INGRESOS SUSIDIO FEDERAL</t>
  </si>
  <si>
    <t>SUBSIDIOS Y SUBVENCIONES</t>
  </si>
  <si>
    <t>Pades</t>
  </si>
  <si>
    <t>GASTOS Y OTRAS PERDIDAS</t>
  </si>
  <si>
    <t>SUELDOS BASE AL PERSONAL PERMANENTE</t>
  </si>
  <si>
    <t>Sueldos base al personal permanente</t>
  </si>
  <si>
    <t>PRIMA QUINQUENAL POR AÑOS DE SERVICIOS EFECTIVOS P</t>
  </si>
  <si>
    <t>Prima quinquenal por años de servicios efectivos p</t>
  </si>
  <si>
    <t>PRIMA VACACIONAL</t>
  </si>
  <si>
    <t>Prima vacacional</t>
  </si>
  <si>
    <t>GRATIFICACIÓN DE FIN DE AÑO</t>
  </si>
  <si>
    <t>Gratificación de fin de año</t>
  </si>
  <si>
    <t>CUOTAS AL IMSS</t>
  </si>
  <si>
    <t>Cuotas al IMSS</t>
  </si>
  <si>
    <t>APORTACIONES AL SISTEMA PARA EL RETIRO</t>
  </si>
  <si>
    <t>Aportaciones al sistema para el retiro</t>
  </si>
  <si>
    <t>PAGO POR FALLECIMIENTO DE PADRES, CÓNYUGE E HIJOS</t>
  </si>
  <si>
    <t>Pago por fallecimiento de padres, cónyuge e hijos</t>
  </si>
  <si>
    <t>AYUDA ADQUISICIÓN DE LENTES</t>
  </si>
  <si>
    <t>Ayuda adquisición de lentes</t>
  </si>
  <si>
    <t>DESPENSA</t>
  </si>
  <si>
    <t>Despensa</t>
  </si>
  <si>
    <t>SUBSIDIO ISPT</t>
  </si>
  <si>
    <t>Subsidio ISPT</t>
  </si>
  <si>
    <t>Otras Prestaciones establecidas por condiciones ge</t>
  </si>
  <si>
    <t>ESTÍMULO POR PUNTUALIDAD</t>
  </si>
  <si>
    <t>Estímulo por puntualidad</t>
  </si>
  <si>
    <t>MATERIALES DE ADMINISTRACIÓN, EMISIÓN DE DOCUMENTO</t>
  </si>
  <si>
    <t>MATERIALES, ÚTILES Y EQUIPOS MENORES DE OFICINA</t>
  </si>
  <si>
    <t>Materiales, útiles y equipos menores de oficina</t>
  </si>
  <si>
    <t>Materiales, útiles y equipos menores de tecnología</t>
  </si>
  <si>
    <t>MATERIAL DE LIMPIEZA</t>
  </si>
  <si>
    <t>MATERIALES Y ARTÍCULOS DE CONSTRUCCIÓN Y DE REPARA</t>
  </si>
  <si>
    <t>CEMENTO Y PRODUCTOS DE CONCRETO</t>
  </si>
  <si>
    <t>Cemento y productos de concreto</t>
  </si>
  <si>
    <t>MATERIAL ELÉCTRICO Y ELECTRÓNICO</t>
  </si>
  <si>
    <t>Material eléctrico y electrónico</t>
  </si>
  <si>
    <t>ARTÍCULOS METÁLICOS PARA LA CONSTRUCCIÓN</t>
  </si>
  <si>
    <t>Artículos metálicos para la construcción</t>
  </si>
  <si>
    <t>OTROS MATERIALES Y ARTÍCULOS DE CONSTRUCCIÓN Y REP</t>
  </si>
  <si>
    <t>Otros materiales y artículos de construcción y rep</t>
  </si>
  <si>
    <t>COMBUSTIBLES, LUBRICANTES Y ADITIVOS PARA VEHÍCULO</t>
  </si>
  <si>
    <t>Combustibles, lubricantes y aditivos para vehículo</t>
  </si>
  <si>
    <t>HERRAMIENTAS MENORES</t>
  </si>
  <si>
    <t>Herramientas menores</t>
  </si>
  <si>
    <t>REFACCIONES Y ACCESORIOS MENORES DE EDIFICIOS</t>
  </si>
  <si>
    <t>Refacciones y accesorios menores de edificios</t>
  </si>
  <si>
    <t>REFACCIONES Y ACCESORIOS MENORES DE EQUIPO DE CÓMP</t>
  </si>
  <si>
    <t>Refacciones y accesorios menores de equipo de cómp</t>
  </si>
  <si>
    <t>REFACCIONES Y ACCESORIOS MENORES DE EQUIPO DE TRAN</t>
  </si>
  <si>
    <t>Refacciones y accesorios menores de equipo de tran</t>
  </si>
  <si>
    <t>ENERGÍA ELÉCTRICA</t>
  </si>
  <si>
    <t>Energía eléctrica</t>
  </si>
  <si>
    <t>AGUA</t>
  </si>
  <si>
    <t>Agua</t>
  </si>
  <si>
    <t>TELEFONÍA TRADICIONAL</t>
  </si>
  <si>
    <t>Telefonía tradicional</t>
  </si>
  <si>
    <t>TELEFONÍA CELULAR</t>
  </si>
  <si>
    <t>Telefonía celular</t>
  </si>
  <si>
    <t>SERVICIOS DE CONSULTORÍA ADMINISTRATIVA Y PROCESOS</t>
  </si>
  <si>
    <t>Servicios de consultoría administrativa y procesos</t>
  </si>
  <si>
    <t>SERVICIOS DE CONSULTORÍA EN TECNOLOGÍAS DE LA INFO</t>
  </si>
  <si>
    <t>Servicios de consultoría en tecnologías de la info</t>
  </si>
  <si>
    <t>SERVICIO DE FOTOCOPIADO, DIGITALIZACIÓN E IMPRESIÓ</t>
  </si>
  <si>
    <t>Servicio de fotocopiado, digitalización e impresió</t>
  </si>
  <si>
    <t>SERVICIOS DE VIGILANCIA</t>
  </si>
  <si>
    <t>Servicios de vigilancia</t>
  </si>
  <si>
    <t>SERVICIOS FINANCIEROS Y BANCARIOS</t>
  </si>
  <si>
    <t>Servicios financieros y bancarios</t>
  </si>
  <si>
    <t>SERVICIOS DE INSTALACIÓN, REPARACIÓN, MANTENIMIENT</t>
  </si>
  <si>
    <t>CONSERVACIÓN Y MANTENIMIENTO MENOR DE INMUEBLES</t>
  </si>
  <si>
    <t>Conservación y mantenimiento menor de inmuebles</t>
  </si>
  <si>
    <t>REPARACIÓN Y MANTENIMIENTO DE EQUIPO DE TRANSPORTE</t>
  </si>
  <si>
    <t>Reparación y mantenimiento de equipo de transporte</t>
  </si>
  <si>
    <t>SERVICIOS DE LIMPIEZA</t>
  </si>
  <si>
    <t>Servicios de limpieza</t>
  </si>
  <si>
    <t>PASAJES TERRRESTRES NACIONALES</t>
  </si>
  <si>
    <t>Pasajes terrrestres nacionales</t>
  </si>
  <si>
    <t>VIÁTICOS NACIONALES</t>
  </si>
  <si>
    <t>Viáticos nacionales</t>
  </si>
  <si>
    <t>SERVICIOS INTEGRALES DE TRASLADO Y VIÁTICOS</t>
  </si>
  <si>
    <t>Servicios integrales de traslado y viáticos</t>
  </si>
  <si>
    <t>GASTOS DE ORDEN SOCIAL Y CULTURAL</t>
  </si>
  <si>
    <t>Gastos de orden social y cultural</t>
  </si>
  <si>
    <t>GASTOS DE REPRESENTACIÓN</t>
  </si>
  <si>
    <t>Gastos de representación</t>
  </si>
  <si>
    <t>IMPUESTOS Y DERECHOS</t>
  </si>
  <si>
    <t>Impuestos y derechos</t>
  </si>
  <si>
    <t>IMPUESTO SOBRE NÓMINAS Y OTROS QUE SE DERIVEN DE U</t>
  </si>
  <si>
    <t>Impuesto sobre nóminas y otros que se deriven de u</t>
  </si>
  <si>
    <t>BECAS</t>
  </si>
  <si>
    <t>BECAS CONVENIOS</t>
  </si>
  <si>
    <t>BECAS Convenios</t>
  </si>
  <si>
    <t>OTRAS BECAS Y AYUDAS PARA PROGRAMAS DE CAPACITACIÓ</t>
  </si>
  <si>
    <t>Otras becas y ayudas para programas de capacitació</t>
  </si>
  <si>
    <t>ESTIMACIONES, DEPRECIACIONES, DETERIOROS, OBSOLESC</t>
  </si>
  <si>
    <t>DEPRECIACIÓN DE MOBILIARIO Y EQUIPO DE ADMINISTRAC</t>
  </si>
  <si>
    <t>DEPRECIACIÓN DE MAQUINARIA, OTROS EQUIPOS Y HERRAM</t>
  </si>
  <si>
    <t>DETERIORO ARBOLES Y PLANTAS</t>
  </si>
  <si>
    <t>AMORTIZACION DE ACTIVOS INTANGIBLES</t>
  </si>
  <si>
    <t>Amortizacion de software</t>
  </si>
  <si>
    <t xml:space="preserve">Sumas Iguales: </t>
  </si>
  <si>
    <t xml:space="preserve">CTA. 0123858168                                    </t>
  </si>
  <si>
    <t>Radiomovil dipsa, s.a. de c.v.</t>
  </si>
  <si>
    <t>Juan Carlos Martinez Martinez</t>
  </si>
  <si>
    <t>Gasolineria gomarti, s.a. de c.v.</t>
  </si>
  <si>
    <t>Ernesto Martin Luna Palmilla</t>
  </si>
  <si>
    <t>Jose Francisco Angeles Anaya</t>
  </si>
  <si>
    <t>Juan Gabriel Rodriguez Ortiz</t>
  </si>
  <si>
    <t>CTA. 0104812905</t>
  </si>
  <si>
    <t>CTA 0448219686</t>
  </si>
  <si>
    <t>Cta.0448219686 (Nuevos Talentos)</t>
  </si>
  <si>
    <t>Juan Pablo Rosales Camacho</t>
  </si>
  <si>
    <t>Miguel Bonifacio Chavez</t>
  </si>
  <si>
    <t>Sergio Armando Gomez Moreno</t>
  </si>
  <si>
    <t>Emmanuel Gerardo Diaz Cruz</t>
  </si>
  <si>
    <t>Ivone Hernandez Gomez</t>
  </si>
  <si>
    <t>Elda Graciela Flores Hernandez</t>
  </si>
  <si>
    <t>Ricardo Mendoza Rodriguez</t>
  </si>
  <si>
    <t>Cuota de inscripción (Ciut)</t>
  </si>
  <si>
    <t>Ingreso Fam</t>
  </si>
  <si>
    <t>David Garcia Perez</t>
  </si>
  <si>
    <t>Juana Ariana Martinez Olvera</t>
  </si>
  <si>
    <t>Paola Camacho Duran</t>
  </si>
  <si>
    <t>Marco Antonio Azona Ramirez</t>
  </si>
  <si>
    <t>Grupo industrial del parque, s.a. de c.v.</t>
  </si>
  <si>
    <t>Monserrat Viveros Moron</t>
  </si>
  <si>
    <t>Maria del Carmen Rodriguez Garcia</t>
  </si>
  <si>
    <t>Luisa Lucio Moran</t>
  </si>
  <si>
    <t>Eliseo Castillo Casas</t>
  </si>
  <si>
    <t>Mario Rudy Vicente Jimenez Gandera</t>
  </si>
  <si>
    <t>Jose Hector Zavala Gomez</t>
  </si>
  <si>
    <t>Nohemi Yanet Sierra Zenteno</t>
  </si>
  <si>
    <t>Nidia Rios Blanco</t>
  </si>
  <si>
    <t>ISR 10% Profesionistas</t>
  </si>
  <si>
    <t>REMUNERACIONES AL PERSONAL DE CARÁCTER TRANSITORIO</t>
  </si>
  <si>
    <t>SUPLENCIAS E INTERINATOS</t>
  </si>
  <si>
    <t>Suplencias e interinatos</t>
  </si>
  <si>
    <t>Cta. 0104812956 (Pades)</t>
  </si>
  <si>
    <t>Gonzalo Ferreira Martinez</t>
  </si>
  <si>
    <t>Rafael Guerrero Mendoza</t>
  </si>
  <si>
    <t>Maxcom telecomunicaciones, s.ab. de c.v.</t>
  </si>
  <si>
    <t>U.S. disbursing ifficer</t>
  </si>
  <si>
    <t>Jose Carmen Molina Olvera</t>
  </si>
  <si>
    <t>Eloisa Ines Morales Trejo</t>
  </si>
  <si>
    <t>Pedro Gutierrez Zepeda</t>
  </si>
  <si>
    <t>CTA. 0104812956</t>
  </si>
  <si>
    <t>Cta. 0472417272 (PFCE)</t>
  </si>
  <si>
    <t>Cta. 0104812905 (Concyteq bicultural)</t>
  </si>
  <si>
    <t>Swoboda mechatronics s.a. de c.v.</t>
  </si>
  <si>
    <t>Fabiola Rosalia Corona Barron</t>
  </si>
  <si>
    <t>Mario Alberto Rivera Moreno</t>
  </si>
  <si>
    <t>Julio Cesar Moy Velazquez</t>
  </si>
  <si>
    <t>RETENCIONES Y CONTRIBUCIONES POR PAGAR A CORTO PLA</t>
  </si>
  <si>
    <t>CTA 0472417272</t>
  </si>
  <si>
    <t>Seguros sura, s.a. de c.v.</t>
  </si>
  <si>
    <t>Ferretera San Juan, s.a. de c.v.</t>
  </si>
  <si>
    <t>Gobierno del Estado de Queretaro</t>
  </si>
  <si>
    <t>Julio Cesar Gutierrez Villareal</t>
  </si>
  <si>
    <t>Diana Vianet Garcia Manzano</t>
  </si>
  <si>
    <t>Cta. concyteq y conacyt</t>
  </si>
  <si>
    <t>DEL 2017 Y EL DESTINO DE LAS MISMAS</t>
  </si>
  <si>
    <t>Progressive Automotive Plastic Products s.a.de c.v</t>
  </si>
  <si>
    <t>Maria Angelica Lujan Vega</t>
  </si>
  <si>
    <t>Saul Gonzalez Villalobos</t>
  </si>
  <si>
    <t>Juan Gabriel Moreno Dircio</t>
  </si>
  <si>
    <t>Jose Luis Vazquez Fernandez</t>
  </si>
  <si>
    <t>Grupo nacional provincial, s.a.b.</t>
  </si>
  <si>
    <t>Webtools, s.l.</t>
  </si>
  <si>
    <t>Automotores de queretaro, s.a. de c.v.</t>
  </si>
  <si>
    <t>GRupo consultores en sistemas de gestion, s.c.</t>
  </si>
  <si>
    <t>FIDEICOMISOS, MANDATOS Y CONTRATOS ANÁLOGOS</t>
  </si>
  <si>
    <t>Equipo de cómputo y de tecnologias de la informaci</t>
  </si>
  <si>
    <t>DETERIORO ACUMULADO DE ACTIVOS BIOLOGICOS</t>
  </si>
  <si>
    <t>Deterioro acumulado de arboles y plantas</t>
  </si>
  <si>
    <t>AMORTIZACION ACUMULADA DE ACTIVOS INTANGIBLES</t>
  </si>
  <si>
    <t>Evolucion tecnologica, s.c.</t>
  </si>
  <si>
    <t>Ferretera Prado, s.a. de c.v.</t>
  </si>
  <si>
    <t>Jorge Lopez Piña</t>
  </si>
  <si>
    <t>Perfiaceros amealco, s.a. de c.v.</t>
  </si>
  <si>
    <t>Maria Nicte Loi Garcia Suarez</t>
  </si>
  <si>
    <t>Guillermo Aurelio Quintana Herrera</t>
  </si>
  <si>
    <t>Tiendas cuprum, s.a. de c.v.</t>
  </si>
  <si>
    <t>Crispin Camacho Perez</t>
  </si>
  <si>
    <t>Ana Karen Cruz Diaz</t>
  </si>
  <si>
    <t>Teresa de Jesus Mendoza Gonzalez</t>
  </si>
  <si>
    <t>Jose Javier Garcia Santiago</t>
  </si>
  <si>
    <t>Handler servicios industriales y de la construcció</t>
  </si>
  <si>
    <t>Progressive automotive plastic products, s.a. de c</t>
  </si>
  <si>
    <t>Marco Antonio Bravo Esquivel</t>
  </si>
  <si>
    <t>Julio Cesar Guzman Moreno</t>
  </si>
  <si>
    <t>Olga Marquez Gonzalez</t>
  </si>
  <si>
    <t>Remanente 2016</t>
  </si>
  <si>
    <t>GASTOS DE FUNCIONAMIENTO</t>
  </si>
  <si>
    <t>REMUNERACIONES AL PERSONAL DE CARÁCTER PERMANENTE</t>
  </si>
  <si>
    <t>REMUNERACIONES ADICIONALES Y ESPECIALES</t>
  </si>
  <si>
    <t>OTRAS PRESTACIONES SOCIALES Y ECONÓMICAS</t>
  </si>
  <si>
    <t>PAGO DE ESTÍMULOS A SERVIDORES PÚBLICOS</t>
  </si>
  <si>
    <t>MATERIALES Y SUMINISTROS</t>
  </si>
  <si>
    <t>COMBUSTIBLES, LUBRICANTES Y ADITIVOS</t>
  </si>
  <si>
    <t>HERRAMIENTAS, REFACCIONES Y ACCESORIOS MENORES</t>
  </si>
  <si>
    <t>SERVICIOS BÁSICOS</t>
  </si>
  <si>
    <t>SERVICIOS PROFESIONALES, CIENTÍFICOS Y TÉCNICOS Y</t>
  </si>
  <si>
    <t>SERVICIOS FINANCIEROS, BANCARIOS Y COMERCIALES</t>
  </si>
  <si>
    <t>SERVICIOS DE TRASLADO Y VIÁTICOS</t>
  </si>
  <si>
    <t>SERVICIOS OFICIALES</t>
  </si>
  <si>
    <t>OTROS SERVICIOS GENERALES</t>
  </si>
  <si>
    <t>AYUDAS SOCIALES</t>
  </si>
  <si>
    <t>OTROS GASTOS Y PÉRDIDAS EXTRAORDINARIAS</t>
  </si>
  <si>
    <t>DEPRECIACIÓN DE BIENES MUEBLES</t>
  </si>
  <si>
    <t>DEPRECIACIÓN DE MOBILIARIO Y EQUIPO EDUCACIONAL Y</t>
  </si>
  <si>
    <t>DEPRECIACIÓN DE EQUIPO E INSTRUMENTAL MÉDICO Y DE</t>
  </si>
  <si>
    <t>DEPRECIACIÓN DE EQUIPO DE TRANSPORTE</t>
  </si>
  <si>
    <t>DETERIORO DE LOS ACTIVOS BIOLOGICOS</t>
  </si>
  <si>
    <t>CTA 0490158065</t>
  </si>
  <si>
    <t>Cta. 0490158065 (Subsidio federal 2017)</t>
  </si>
  <si>
    <t>Cta. 0472417272 (Pfce)</t>
  </si>
  <si>
    <t>Corporacion atsa, s.a. de c.v.</t>
  </si>
  <si>
    <t>Servicios integrales Atsa, s.a. de c.v.</t>
  </si>
  <si>
    <t>Eika Mexico, s.a.d ec.v.</t>
  </si>
  <si>
    <t>Jaime Hernandez Rivera</t>
  </si>
  <si>
    <t>Fidencio Diaz Mendez</t>
  </si>
  <si>
    <t>Socorro Meza Mejia</t>
  </si>
  <si>
    <t>Jose Luis Flores Andrade</t>
  </si>
  <si>
    <t>Rufino Alberto Chavez Esquivel</t>
  </si>
  <si>
    <t>Brenda Juarez Santiago</t>
  </si>
  <si>
    <t>Wendy America Maldonado Morales</t>
  </si>
  <si>
    <t>Elvia Alanis Cruz</t>
  </si>
  <si>
    <t>Javier Silvestre Ramirez</t>
  </si>
  <si>
    <t>Sergio Soto Sevilla</t>
  </si>
  <si>
    <t>Claudia Patricia Trejo Diaz</t>
  </si>
  <si>
    <t>Felipe Samuel Tovar Pacheco</t>
  </si>
  <si>
    <t>Norick Espinos Barrios</t>
  </si>
  <si>
    <t>Martin Eugenio Uribe Aguilar</t>
  </si>
  <si>
    <t>Bernardo Chavez Garcia</t>
  </si>
  <si>
    <t>Servicio postal mexicano</t>
  </si>
  <si>
    <t>Municipio de San Juan del Río Queretaro</t>
  </si>
  <si>
    <t>Modesto Hernandez Resendiz</t>
  </si>
  <si>
    <t>Centro de investigacion y desarrollo tecnologico e</t>
  </si>
  <si>
    <t>Conin materiales, s.a. de c.v.</t>
  </si>
  <si>
    <t>Mario Garcia Otero</t>
  </si>
  <si>
    <t>Maria del Pilar Jaime Gonzalez</t>
  </si>
  <si>
    <t>Tesoreria de la federacion</t>
  </si>
  <si>
    <t>Grupo gasolinero Jalpan, s.a. de c.v.</t>
  </si>
  <si>
    <t>Jesus Hazael Garcia Gallegos</t>
  </si>
  <si>
    <t>Marcos Valdez Vaca</t>
  </si>
  <si>
    <t>Consejo nacional de normalizacion y certificacion</t>
  </si>
  <si>
    <t>Paola Alcantara Lares</t>
  </si>
  <si>
    <t>Mayra Alejandra Alonso Fuentes</t>
  </si>
  <si>
    <t>Pedro David Resendiz Mendoza</t>
  </si>
  <si>
    <t>Jose Alfredo Tavera Rodriguez</t>
  </si>
  <si>
    <t>Raymundo Resendiz Trejo</t>
  </si>
  <si>
    <t>Venancio Resendiz Trejo</t>
  </si>
  <si>
    <t>Fernando Valencia Lugo</t>
  </si>
  <si>
    <t>Cta. Obligaciones Laborales</t>
  </si>
  <si>
    <t>Examen de diagnostico</t>
  </si>
  <si>
    <t>Visitas academicas</t>
  </si>
  <si>
    <t>Curso propedeutico</t>
  </si>
  <si>
    <t>Examenes de diagnostico</t>
  </si>
  <si>
    <t>OTROS INGRESOS Y BENEFICIOS VARIOS</t>
  </si>
  <si>
    <t>Otros productos</t>
  </si>
  <si>
    <t>ANTIGÜEDAD</t>
  </si>
  <si>
    <t>Antigüedad</t>
  </si>
  <si>
    <t>SUBSIDIO ISR-A</t>
  </si>
  <si>
    <t>Subsidio ISR-A</t>
  </si>
  <si>
    <t>MATERIALES, ÚTILES Y EQUIPOS MENORES DE TECNOLOGÍA</t>
  </si>
  <si>
    <t>MATERIAL IMPRESO E INFORMACIÓN DIGITAL</t>
  </si>
  <si>
    <t>Material impreso e información digital</t>
  </si>
  <si>
    <t>ALIMENTOS Y UTENSILIOS</t>
  </si>
  <si>
    <t>PRODUCTOS ALIMENTICIOS PARA EL PERSONAL EN LAS INS</t>
  </si>
  <si>
    <t>MATERIALES COMPLEMENTARIOS</t>
  </si>
  <si>
    <t>Materiales complementarios</t>
  </si>
  <si>
    <t>PRODUCTOS QUÍMICOS, FARMACÉUTICOS Y DE LABORATORIO</t>
  </si>
  <si>
    <t>MATERIALES, ACCESORIOS Y SUMINISTROS DE LABORATORI</t>
  </si>
  <si>
    <t>Materiales, accesorios y suministros de laboratori</t>
  </si>
  <si>
    <t>SERVICIOS POSTALES Y TELEGRÁFICOS</t>
  </si>
  <si>
    <t>Servicios postales y telegráficos</t>
  </si>
  <si>
    <t>SERVICIOS DE CAPACITACIÓN</t>
  </si>
  <si>
    <t>Servicios de capacitación</t>
  </si>
  <si>
    <t>BECAS ESPECIALES</t>
  </si>
  <si>
    <t>BECAS Especiales</t>
  </si>
  <si>
    <t>BECAS MADRES SOLTERAS</t>
  </si>
  <si>
    <t>Becas madres solteras</t>
  </si>
  <si>
    <t>Pensiones y Jubilaciones (Nota I.2.8)</t>
  </si>
  <si>
    <t>Estimaciones, Depreciaciones, Deterioros, Obsolescencia y Amortizaciones  (Nota I.2.9)</t>
  </si>
  <si>
    <t>PENSIONES Y JUBILACIONES</t>
  </si>
  <si>
    <t>PENSIONES</t>
  </si>
  <si>
    <t>Pensiones</t>
  </si>
  <si>
    <t>Al 31 de Marzo del 2017</t>
  </si>
  <si>
    <t>Del 1 al 31 de Marzo del 2017</t>
  </si>
  <si>
    <t>AL 31 DE MARZO DEL 2017</t>
  </si>
  <si>
    <t>DEL 1 AL 31 DE MARZO DEL 2017</t>
  </si>
  <si>
    <t>BANCARIAS E INVERSIONES AL 31 DE MARZO</t>
  </si>
  <si>
    <t>CTA 0496437931</t>
  </si>
  <si>
    <t>Cta. 0496437931 (Subsidio estatal 2017)</t>
  </si>
  <si>
    <t>Baldwin filters s de r.l. de c.v.</t>
  </si>
  <si>
    <t>Mitsubishi de Mexico s.a. de c.v.</t>
  </si>
  <si>
    <t>Ride control mexicana, s. de r.l. de c.v.</t>
  </si>
  <si>
    <t>Administrativos de San Juan, s.a. de c.v.</t>
  </si>
  <si>
    <t>Maria Teresa Garcia Martinez</t>
  </si>
  <si>
    <t>Ruben Spindola Rivera</t>
  </si>
  <si>
    <t>Rufino Garcia Mendoza</t>
  </si>
  <si>
    <t>Francisco Hernandez Hernandez</t>
  </si>
  <si>
    <t>Norma Alejandra Ledesma Uribe</t>
  </si>
  <si>
    <t>Ivan Josue Valencia Gomez</t>
  </si>
  <si>
    <t>Eduardo Bienvenu C</t>
  </si>
  <si>
    <t>Alicia Cortes Garcia</t>
  </si>
  <si>
    <t>David Gonzalez Virrueta</t>
  </si>
  <si>
    <t>Marisol Morales Resendiz</t>
  </si>
  <si>
    <t>Enrique Morin Martinez</t>
  </si>
  <si>
    <t>Rocio Galvan Avendaño</t>
  </si>
  <si>
    <t>Hector Gonzalez Ruiz</t>
  </si>
  <si>
    <t>Ma. Guadalupe Morado Huerta</t>
  </si>
  <si>
    <t>Adrian Bocanegra Gonzalez</t>
  </si>
  <si>
    <t>Edgardo Lopez Hernandez</t>
  </si>
  <si>
    <t>Brenda Rojo Gonzalez</t>
  </si>
  <si>
    <t>Luis Lopez Jimenez</t>
  </si>
  <si>
    <t>Sergio Angeles Cervantes</t>
  </si>
  <si>
    <t>Bibiana Rodriguez Montes</t>
  </si>
  <si>
    <t>Carlos Ivan Martinez Castuera Corona</t>
  </si>
  <si>
    <t>Paloma Alcantara Lares</t>
  </si>
  <si>
    <t>Conexion total io, s.a. de c.v.</t>
  </si>
  <si>
    <t>Romher ingenieria, s.a. de c.v.</t>
  </si>
  <si>
    <t>Francisco Javier Martinez Alvarado</t>
  </si>
  <si>
    <t>Exlimp del bajio, s.a. de c.v.</t>
  </si>
  <si>
    <t>Operdora turistica gomarti, s.a. de c.v.</t>
  </si>
  <si>
    <t>Asociación Nacional de universidades Tecnológicas,</t>
  </si>
  <si>
    <t>Universidad tecnologica emiliano zapata del estado</t>
  </si>
  <si>
    <t>Tres h servicios especializados en diesel, s.a. de</t>
  </si>
  <si>
    <t>Servicios integrales platinium, s.a. de c.v.</t>
  </si>
  <si>
    <t>Industrial lanus, s. de r.l.</t>
  </si>
  <si>
    <t>Angel Rafael Sanchez Hernandez</t>
  </si>
  <si>
    <t>Grupo posadas, s.a.b. de c.v.</t>
  </si>
  <si>
    <t>Handler servicios industriales y de la construccio</t>
  </si>
  <si>
    <t>Tecno h2o, s.a. de c.v.</t>
  </si>
  <si>
    <t>Marijovi, s.a. de c.v.</t>
  </si>
  <si>
    <t>Axionart, s.c.</t>
  </si>
  <si>
    <t>Bulfrano Jimenez Gonzalez</t>
  </si>
  <si>
    <t>Gas, q, s.a. de c.v.</t>
  </si>
  <si>
    <t>Grupo Menher, s.a. de c.v.</t>
  </si>
  <si>
    <t>Nueva walmart de Mexico, s. de r.l. de c.v.</t>
  </si>
  <si>
    <t>Pinturas y recubrimientos de San Juan, s.a. de c.v</t>
  </si>
  <si>
    <t>Radiomovil Dipsa, s.a. de c.v.</t>
  </si>
  <si>
    <t>Ma. Isabel Medina Valdez</t>
  </si>
  <si>
    <t>Ruben Navarrete Real</t>
  </si>
  <si>
    <t>Donovan Ramon Martinez Cruz</t>
  </si>
  <si>
    <t>Efrain Morales Feregrino</t>
  </si>
  <si>
    <t>Maria Trinidad Becerra Castañeda</t>
  </si>
  <si>
    <t>Maria Esther Garcia Rivera</t>
  </si>
  <si>
    <t>Socorro Sofia Garcia Luna</t>
  </si>
  <si>
    <t>Rodrigo Montelongo Martinez</t>
  </si>
  <si>
    <t>Maria Luisa Avila Sanchez</t>
  </si>
  <si>
    <t>Carlos Arturo Flores Ruiz</t>
  </si>
  <si>
    <t>Jose Antonio Macias Garcia</t>
  </si>
  <si>
    <t>Anna Maria Renteria Rosselin</t>
  </si>
  <si>
    <t>Operadora turistica Gomarti, s.a. de c.v.</t>
  </si>
  <si>
    <t>Vanessa Olin Morales</t>
  </si>
  <si>
    <t>Alma Rosa Z. Flores Enriquez</t>
  </si>
  <si>
    <t>Juan Jose Marines Espinoza</t>
  </si>
  <si>
    <t>Ma. Dolores Montes Trejo</t>
  </si>
  <si>
    <t>Saul Soto Arcos</t>
  </si>
  <si>
    <t>Ferremaderas olvera, s.a. de c.v.</t>
  </si>
  <si>
    <t>Gerardo Nicolas Marines Espinoza</t>
  </si>
  <si>
    <t>Felipe Cabello Perez</t>
  </si>
  <si>
    <t>Maria Guadalupe Cervante Chavez</t>
  </si>
  <si>
    <t>Servicios integrales atsa, s.a. de c.v.</t>
  </si>
  <si>
    <t>Comercializadora trega, s.a. de c.v.</t>
  </si>
  <si>
    <t>Francisco Andablo Marquez</t>
  </si>
  <si>
    <t>Rogelio Diaz Delgadillo</t>
  </si>
  <si>
    <t>Corporacion Atsa S.A. de C.V.</t>
  </si>
  <si>
    <t>Patricio Chavez Chavero</t>
  </si>
  <si>
    <t>Carapucho, s.a. de c.v.</t>
  </si>
  <si>
    <t>Javier Luna Ogaz</t>
  </si>
  <si>
    <t>Ferreteria agricola del centro, s. de r.l. de c.v.</t>
  </si>
  <si>
    <t>Universidad tecnologica Emiliano Zapata del estado</t>
  </si>
  <si>
    <t>Juan Jose Serrato Aguila</t>
  </si>
  <si>
    <t>Daniel Castro Soto</t>
  </si>
  <si>
    <t>Lou Gate Sylvie Dje</t>
  </si>
  <si>
    <t>Leoncio Carrizo Tovar</t>
  </si>
  <si>
    <t>Sara Leticia Trejo Bustos</t>
  </si>
  <si>
    <t>Maria Elena Moreno Lira</t>
  </si>
  <si>
    <t>Rosa Maria Diaz Aguilar</t>
  </si>
  <si>
    <t>Karla Maria Eternod Noriega</t>
  </si>
  <si>
    <t>Elizabeth Alejandra Flores Nieves</t>
  </si>
  <si>
    <t>Swoboda mechatronics, s.a. de c.v.</t>
  </si>
  <si>
    <t>Hada Concepcion Oaxaca Jimenez</t>
  </si>
  <si>
    <t>Construccion, servicio y comercializacion, s.a. de</t>
  </si>
  <si>
    <t>Isela Sofia Tapia Hernandez</t>
  </si>
  <si>
    <t>Programa de desarrollo profesional docente</t>
  </si>
  <si>
    <t>Yolanda Santiago Santos</t>
  </si>
  <si>
    <t>Siret Uribe Piña</t>
  </si>
  <si>
    <t>Minerva Migueles Peña</t>
  </si>
  <si>
    <t>Maria Lizette Diaz Santos</t>
  </si>
  <si>
    <t>Adriana Martinez Lopez</t>
  </si>
  <si>
    <t>Julieta Ramirez MInvielle</t>
  </si>
  <si>
    <t>Damaris Carolina Mendiola Bernon</t>
  </si>
  <si>
    <t>Virginia Mireles Olvera</t>
  </si>
  <si>
    <t>Diego Belmont Gutierrez</t>
  </si>
  <si>
    <t>Maria Jose Ugalde Rojo</t>
  </si>
  <si>
    <t>Myrian Garcia Lugo</t>
  </si>
  <si>
    <t>Rafael Maya Alvarez</t>
  </si>
  <si>
    <t>Calcimexicana,  s.a.  de c.v.</t>
  </si>
  <si>
    <t>Jose Luis Romero Ochoa</t>
  </si>
  <si>
    <t>Barbara Pedroza Muñoz</t>
  </si>
  <si>
    <t>Sentinel ti, s.a. de c.v.</t>
  </si>
  <si>
    <t>Dalia Ruiz Alvarez</t>
  </si>
  <si>
    <t>Rocio Alegria Pacheco</t>
  </si>
  <si>
    <t>Ana Azucena Cruz Martinez</t>
  </si>
  <si>
    <t>Grissel Silva Cueva</t>
  </si>
  <si>
    <t>Paula Berenice Mejia Avila</t>
  </si>
  <si>
    <t>Celeste Zepeda Tamez</t>
  </si>
  <si>
    <t>Claudia Elba Cano Lefort</t>
  </si>
  <si>
    <t>Veronica Cervantes Chavez</t>
  </si>
  <si>
    <t>Fondo nacional de infraestructura</t>
  </si>
  <si>
    <t>Miguel Angel Paulin Chavez</t>
  </si>
  <si>
    <t>Maria de la Luz Landaverde Labastida</t>
  </si>
  <si>
    <t>Karla Radoszycki Sanchez</t>
  </si>
  <si>
    <t>Maria Concepcion Correa Robles</t>
  </si>
  <si>
    <t>Juan de Dios Salinas Vazquez</t>
  </si>
  <si>
    <t>Ursula Erica Rico Barrera</t>
  </si>
  <si>
    <t>Brenda Sanchez Mejia</t>
  </si>
  <si>
    <t>Jose Manuel Herrera Morales</t>
  </si>
  <si>
    <t>Marcel Vasilache</t>
  </si>
  <si>
    <t>Jacob Rivera Hernandez</t>
  </si>
  <si>
    <t>Lorena Rebeca Linares Lemus</t>
  </si>
  <si>
    <t>Joselyn Viridiana Grossberger Trejo</t>
  </si>
  <si>
    <t>Laura Sarai Navarrete Rivas</t>
  </si>
  <si>
    <t>Laura Ivette Lazcano Lemus</t>
  </si>
  <si>
    <t>Paloma Vazquez Gonzalez</t>
  </si>
  <si>
    <t>Guadalupe Ivon Lopez Sanchez</t>
  </si>
  <si>
    <t>Urbano Cornejo Sierra</t>
  </si>
  <si>
    <t>David Izquierdo Ortega</t>
  </si>
  <si>
    <t>Claudia Berenice Garcia Montejano</t>
  </si>
  <si>
    <t>Francisco Javier Flores Muñoz</t>
  </si>
  <si>
    <t>Hugo Fernando Ramos Padilla</t>
  </si>
  <si>
    <t>Aserbe, s.a. de c.v.</t>
  </si>
  <si>
    <t>Lucy Elizabeth Martinez Villegas</t>
  </si>
  <si>
    <t>Venta de servicios produc tos y equipamiento depor</t>
  </si>
  <si>
    <t>Servicios gasolineros de mexico, s.a. de c.v.</t>
  </si>
  <si>
    <t>Gastronomica paseo de la republica</t>
  </si>
  <si>
    <t>Jose Rodrigo Piña Perez</t>
  </si>
  <si>
    <t>Universidad tecnologica el Retoño</t>
  </si>
  <si>
    <t>Martha Patricia Martinez Escobar</t>
  </si>
  <si>
    <t>Israel Montejo Fonseca</t>
  </si>
  <si>
    <t>Incubadora</t>
  </si>
  <si>
    <t>Examen para certificación Toefl</t>
  </si>
  <si>
    <t>HORAS EXTRAORDINARIAS</t>
  </si>
  <si>
    <t>Horas extraordinarias</t>
  </si>
  <si>
    <t>AYUDA PRÓTESIS DENTAL</t>
  </si>
  <si>
    <t>Ayuda prótesis dental</t>
  </si>
  <si>
    <t>SUBSIDIO IMPUESTO PREDIAL</t>
  </si>
  <si>
    <t>Subsidio impuesto predial</t>
  </si>
  <si>
    <t>PRODUCTOS MINERALES NO METÁLICOS</t>
  </si>
  <si>
    <t>Productos minerales no metálicos</t>
  </si>
  <si>
    <t>MADERA Y PRODUCTOS DE MADERA</t>
  </si>
  <si>
    <t>Madera y productos de madera</t>
  </si>
  <si>
    <t>VESTUARIO, BLANCOS, PRENDAS DE PROTECCIÓN Y ARTÍCU</t>
  </si>
  <si>
    <t>ARTÍCULOS DEPORTIVOS</t>
  </si>
  <si>
    <t>Artículos deportivos</t>
  </si>
  <si>
    <t>SERVICIOS DE ARRENDAMIENTO</t>
  </si>
  <si>
    <t>ARRENDAMIENTO DE EDIFICIOS</t>
  </si>
  <si>
    <t>Arrendamiento de edificios</t>
  </si>
  <si>
    <t>ARRENDAMIENTO DE MOBILIARIO Y EQUIPO DE ADMINISTRA</t>
  </si>
  <si>
    <t>Arrendamiento de mobiliario y equipo de administra</t>
  </si>
  <si>
    <t>ARRENDAMIENTO DE EQUIPO DE TRANSPORTE</t>
  </si>
  <si>
    <t>Arrendamiento de equipo de transporte</t>
  </si>
  <si>
    <t>MANTENIMIENTO Y CONSERVACIÓN DE MOBILIARIO Y EQUIP</t>
  </si>
  <si>
    <t>Mantenimiento y conservación de mobiliario y equip</t>
  </si>
  <si>
    <t>Estado Analítico de Ingresos</t>
  </si>
  <si>
    <t>DEL 01  DE ENERO AL 31 DE MARZO DEL 2017.</t>
  </si>
  <si>
    <t>Rubro de Ingresos</t>
  </si>
  <si>
    <t>Ingreso</t>
  </si>
  <si>
    <t>Diferencia</t>
  </si>
  <si>
    <t>Estimado</t>
  </si>
  <si>
    <t>Ampliaciones y Reducciones</t>
  </si>
  <si>
    <t>Modificado</t>
  </si>
  <si>
    <t>Devengado</t>
  </si>
  <si>
    <t>Recaudado</t>
  </si>
  <si>
    <t>(3= 1 + 2)</t>
  </si>
  <si>
    <t>(6= 5 - 1 )</t>
  </si>
  <si>
    <t>Contribuciones de Mejoras</t>
  </si>
  <si>
    <t>Productos</t>
  </si>
  <si>
    <t>Corriente</t>
  </si>
  <si>
    <t>Capital</t>
  </si>
  <si>
    <t>Aprovechamientos</t>
  </si>
  <si>
    <t>Ingresos por Ventas de Bienes y Servicios</t>
  </si>
  <si>
    <t>Transferencias, Asignaciones, Subsidios y Otras Ayudas</t>
  </si>
  <si>
    <t>Ingresos Derivados de Financiamientos</t>
  </si>
  <si>
    <t>Ingresos excedentes</t>
  </si>
  <si>
    <t>M.EN A.  GONZALO FERREIRA MARTÍNEZ</t>
  </si>
  <si>
    <t>Director de Administración y Finanzas</t>
  </si>
  <si>
    <t>CLASIFICACIÓN  CONAC</t>
  </si>
  <si>
    <t>Suma de PTTO. ORIGINAL AUTORIZADO</t>
  </si>
  <si>
    <t>Suma de TOTAL AMPLIACIONES</t>
  </si>
  <si>
    <t>Suma de PTTO.  MODIFICADO</t>
  </si>
  <si>
    <t>Suma de REMANENTE  PTTO.  (EJ. ANT.)</t>
  </si>
  <si>
    <t>Suma de PTTO. RADICADO A</t>
  </si>
  <si>
    <t>Total general</t>
  </si>
  <si>
    <t>Estado Analítico del Ejercicio del Presupuesto de Egresos</t>
  </si>
  <si>
    <t>Clasificación por Objeto del Gasto (Capítulo y Concepto)</t>
  </si>
  <si>
    <t>Egresos</t>
  </si>
  <si>
    <t>Subejercicio</t>
  </si>
  <si>
    <t>Aprobado</t>
  </si>
  <si>
    <t>Ampliaciones/ (Reducciones)</t>
  </si>
  <si>
    <t>Pagado</t>
  </si>
  <si>
    <t>3 = (1 + 2 )</t>
  </si>
  <si>
    <t>6 = ( 3 - 4 )</t>
  </si>
  <si>
    <t>RECURSO</t>
  </si>
  <si>
    <t>(Todas)</t>
  </si>
  <si>
    <t xml:space="preserve">TIPO DE CONCEPTO </t>
  </si>
  <si>
    <t xml:space="preserve">nombre referencia </t>
  </si>
  <si>
    <t>Suma de TOTAL MODIFICACIONES</t>
  </si>
  <si>
    <t>Suma de PPTO EJERCIDO A LA FECHA</t>
  </si>
  <si>
    <t>Suma de PPTO EJERCIDO A LA FECHA2</t>
  </si>
  <si>
    <t>Suma de DIFERENCIA</t>
  </si>
  <si>
    <t xml:space="preserve">SERVICIOS PERSONALES </t>
  </si>
  <si>
    <t>Otras Prestaciones Sociales y Económicas</t>
  </si>
  <si>
    <t>Pago de Estímulos a Servidores Públicos</t>
  </si>
  <si>
    <t xml:space="preserve">Previsiones </t>
  </si>
  <si>
    <t>Remuneraciones Adicionales y Especiales</t>
  </si>
  <si>
    <t>Remuneraciones al Personal de Carácter Permanente</t>
  </si>
  <si>
    <t>Remuneraciones al Personal de Carácter Transitorio</t>
  </si>
  <si>
    <t>Seguridad Social</t>
  </si>
  <si>
    <t xml:space="preserve">Total SERVICIOS PERSONALES </t>
  </si>
  <si>
    <t xml:space="preserve">MATERIALES Y SUMINISTROS </t>
  </si>
  <si>
    <t>Alimentos y Utensilios</t>
  </si>
  <si>
    <t>Combustibles, Lubricantes y Aditivos</t>
  </si>
  <si>
    <t>Herramientas, Refacciones y Accesorios Menores</t>
  </si>
  <si>
    <t>Materiales de Administración, Emisión de Documentos y Artículos Oficiales</t>
  </si>
  <si>
    <t>Materiales y Artículos de Construcción y de Reparación</t>
  </si>
  <si>
    <t>Productos Químicos, Farmacéuticos y de Laboratorio</t>
  </si>
  <si>
    <t xml:space="preserve">Total MATERIALES Y SUMINISTROS </t>
  </si>
  <si>
    <t xml:space="preserve">SERVICIOS GENERALES </t>
  </si>
  <si>
    <t>Maquinaria, Otros Equipos y Herramientas</t>
  </si>
  <si>
    <t>Otros Servicios Generales</t>
  </si>
  <si>
    <t>Servicios Básicos</t>
  </si>
  <si>
    <t>Servicios de Arrendamiento</t>
  </si>
  <si>
    <t>Servicios de Comunicación Social y Publicidad.</t>
  </si>
  <si>
    <t>Servicios de Instalación, Reparación, Mantenimiento y Conservación</t>
  </si>
  <si>
    <t>Servicios de Traslado y Viáticos</t>
  </si>
  <si>
    <t>Servicios Financieros, Bancarios y Comerciales</t>
  </si>
  <si>
    <t>Servicios Oficiales</t>
  </si>
  <si>
    <t>Servicios Profesionales, Científicos, Técnicos y Otros Servicios</t>
  </si>
  <si>
    <t xml:space="preserve">Total SERVICIOS GENERALES </t>
  </si>
  <si>
    <t xml:space="preserve">TRANSFERENCIAS, ASIGNACIONES, SUBSIDIOS </t>
  </si>
  <si>
    <t>Ayudas sociales</t>
  </si>
  <si>
    <t xml:space="preserve">Total TRANSFERENCIAS, ASIGNACIONES, SUBSIDIOS </t>
  </si>
  <si>
    <t xml:space="preserve">PENSIONES Y JUBILACIONES </t>
  </si>
  <si>
    <t xml:space="preserve">Pensiones y jubilaciones </t>
  </si>
  <si>
    <t xml:space="preserve">Total PENSIONES Y JUBILACIONES </t>
  </si>
  <si>
    <t xml:space="preserve">BIENES MUEBLES E INMUEBLES </t>
  </si>
  <si>
    <t xml:space="preserve">Edificios no Residenciales </t>
  </si>
  <si>
    <t>Mobiliario y Equipo de Administración</t>
  </si>
  <si>
    <t xml:space="preserve">Total BIENES MUEBLES E INMUEBLES </t>
  </si>
  <si>
    <t>Clasificación Económica (por fuente de financiamiento)</t>
  </si>
  <si>
    <t>Estado Analítico de Ingresos Por Fuente de Financiamiento</t>
  </si>
  <si>
    <t>Ingresos del Gobierno</t>
  </si>
  <si>
    <t>Ingresos de Organismos y Empresas</t>
  </si>
  <si>
    <t>Ingresos derivados de financiamiento</t>
  </si>
  <si>
    <t>Clasificación Económica (por Tipo de Gasto)</t>
  </si>
  <si>
    <t>Gasto Corriente</t>
  </si>
  <si>
    <t>Gasto de Capital</t>
  </si>
  <si>
    <t>Amortización de la Deuda y Disminución de Pasivos</t>
  </si>
  <si>
    <t>Total del Gasto</t>
  </si>
  <si>
    <t>Etiquetas de fila</t>
  </si>
  <si>
    <t xml:space="preserve">TRANSFERENCIAS, ASIGANACIONES, SUBSIDIOS </t>
  </si>
  <si>
    <t xml:space="preserve">INVERSION PUBLICA </t>
  </si>
  <si>
    <t>Clasificación Administrativa</t>
  </si>
  <si>
    <t>Rectoria</t>
  </si>
  <si>
    <t xml:space="preserve">     Total del Gasto</t>
  </si>
  <si>
    <t>P500</t>
  </si>
  <si>
    <t>Poder Ejecutivo</t>
  </si>
  <si>
    <t>Poder Legislativo</t>
  </si>
  <si>
    <t>Poder Judicial</t>
  </si>
  <si>
    <t>Órganos Autónomos</t>
  </si>
  <si>
    <t xml:space="preserve">      Total del Gasto</t>
  </si>
  <si>
    <t>Entidades Paraestatales y Fideicomisos No Empresariales y No Financieros</t>
  </si>
  <si>
    <t>Instituciones Públicas de la Seguridad Social</t>
  </si>
  <si>
    <t>Entidades Paraestatales Empresariales No Financieras con Participación Estatal Mayoritaria</t>
  </si>
  <si>
    <t>Fideicomisos Empresariales No Financieros con Participación Estatal Mayoritaria</t>
  </si>
  <si>
    <t>Entidades Paraestatales Empresariales Financieras Monetarias con Participación Estatal Mayoritaria</t>
  </si>
  <si>
    <t>Entidades Paraestatales Empresariales Financieras No Monetarias con Participación Estatal Mayoritaria</t>
  </si>
  <si>
    <t>Fideicomisos Financieros Públicos con Participación Estatal Mayoritaria</t>
  </si>
  <si>
    <t>Clasificación Funcional (Finalidad y Función)</t>
  </si>
  <si>
    <t>Gobierno</t>
  </si>
  <si>
    <t>Legislación</t>
  </si>
  <si>
    <t>Justicia</t>
  </si>
  <si>
    <t>Coordinación de la Política de Gobierno</t>
  </si>
  <si>
    <t>Relaciones Exteriores</t>
  </si>
  <si>
    <t>Asuntos Financieros y Hacendarios</t>
  </si>
  <si>
    <t>Seguridad Nacional</t>
  </si>
  <si>
    <t>Asuntos de Orden Público y de Seguridad Interior</t>
  </si>
  <si>
    <t>Desarrollo Social</t>
  </si>
  <si>
    <t>Protección Ambiental</t>
  </si>
  <si>
    <t>Vivienda y Servicios a la Comunidad</t>
  </si>
  <si>
    <t>Salud</t>
  </si>
  <si>
    <t>Recreación, Cultura y Otras Manifestaciones Sociales</t>
  </si>
  <si>
    <t>Educación</t>
  </si>
  <si>
    <t>Protección Social</t>
  </si>
  <si>
    <t>Otros Asuntos Sociales</t>
  </si>
  <si>
    <t>Desarrollo Económico</t>
  </si>
  <si>
    <t>Asuntos Económicos, Comerciales y Laborales en General</t>
  </si>
  <si>
    <t>Agropecuaria, Silvicultura, Pesca y Caza</t>
  </si>
  <si>
    <t>Combustibles y Energía</t>
  </si>
  <si>
    <t>Minería, Manufacturas y Construcción</t>
  </si>
  <si>
    <t>Transporte</t>
  </si>
  <si>
    <t>Comunicaciones</t>
  </si>
  <si>
    <t>Turismo</t>
  </si>
  <si>
    <t>Ciencia, Tecnología e Innovación</t>
  </si>
  <si>
    <t>Otras Industrias y Otros Asuntos Económicos</t>
  </si>
  <si>
    <t>Otras no Clasificadas en Funciones Anteriores</t>
  </si>
  <si>
    <t>Transacciones de la Deuda Publica / Costo Financiero de la Deuda</t>
  </si>
  <si>
    <t>Transferencias, Participaciones y Aportaciones entre Diferentes Niveles y Ordenes de Gobierno</t>
  </si>
  <si>
    <t>Saneamiento del Sistema Financiero</t>
  </si>
  <si>
    <t>Adeudos de Ejercicios Fiscales Anteriores</t>
  </si>
  <si>
    <t>Identificación de Crédito o Instrumento</t>
  </si>
  <si>
    <t>Contratación / Colocación</t>
  </si>
  <si>
    <t>Amortización</t>
  </si>
  <si>
    <t>A</t>
  </si>
  <si>
    <t>B</t>
  </si>
  <si>
    <t>C = A - B</t>
  </si>
  <si>
    <t>Créditos Bancarios</t>
  </si>
  <si>
    <t>NADA QUE MANIFESTAR</t>
  </si>
  <si>
    <t>Total Créditos Bancarios</t>
  </si>
  <si>
    <t>Otros Instrumentos de Deuda</t>
  </si>
  <si>
    <t xml:space="preserve">NADA QUE MANIFESTAR </t>
  </si>
  <si>
    <t>Total Otros Instrumentos de Deuda</t>
  </si>
  <si>
    <t>Intereses de la Deuda</t>
  </si>
  <si>
    <t>Total de Intereses de Créditos Bancarios</t>
  </si>
  <si>
    <t>Total de Intereses de Otros Instrumentos de Deuda</t>
  </si>
  <si>
    <t>IV. Estados e Informes Programáticos</t>
  </si>
  <si>
    <t>Gasto por Categoría Programática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</si>
  <si>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</si>
  <si>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</si>
  <si>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</si>
  <si>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</si>
  <si>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</si>
  <si>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</si>
  <si>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</si>
  <si>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</si>
  <si>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</si>
  <si>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</si>
  <si>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</si>
  <si>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</si>
  <si>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</si>
  <si>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</si>
  <si>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</si>
  <si>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</si>
  <si>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</si>
  <si>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</si>
  <si>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</si>
  <si>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</si>
  <si>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</si>
  <si>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</si>
  <si>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</si>
  <si>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</si>
  <si>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</si>
  <si>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</si>
  <si>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</si>
  <si>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</si>
  <si>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</si>
  <si>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</si>
  <si>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INFORME DEL EJERCICIO DEL PRESUPUESTO POR PROGRAMA Y SUBPROGRAMA</t>
  </si>
  <si>
    <t>DE GOBIERNO  FEDERAL</t>
  </si>
  <si>
    <t>DEL  01 AL 31 DE MARZO DEL 2017.</t>
  </si>
  <si>
    <t xml:space="preserve"> PTTO. ORIGINAL AUTORIZADO</t>
  </si>
  <si>
    <t xml:space="preserve"> TOTAL AMPLIACIONES</t>
  </si>
  <si>
    <t xml:space="preserve"> TOTAL DE TRANSFERENCIAS </t>
  </si>
  <si>
    <t xml:space="preserve"> PTTO.  MODIFICADO</t>
  </si>
  <si>
    <t xml:space="preserve"> REMANENTE  PTTO.  (EJ. ANT.)</t>
  </si>
  <si>
    <t xml:space="preserve"> PTTO. RADICADO A</t>
  </si>
  <si>
    <t xml:space="preserve"> PPTO EJERCIDO A LA FECHA</t>
  </si>
  <si>
    <t xml:space="preserve"> PTTO.  EJERCIDO MES ANTERIOR</t>
  </si>
  <si>
    <t xml:space="preserve">TOTAL MENSUAL </t>
  </si>
  <si>
    <t xml:space="preserve"> DIF. P. RAD. REMAN.  Y  PTTO.  EJERC.</t>
  </si>
  <si>
    <t>DIF.PPTO. MOD.  Y PPTO. EJERCIDO</t>
  </si>
  <si>
    <t>5113011 Sueldos base al personal permanente</t>
  </si>
  <si>
    <t>5122021 Suplencias e interinatos</t>
  </si>
  <si>
    <t>5132011 Prima vacacional</t>
  </si>
  <si>
    <t>5132031 Gratificación de fin de año</t>
  </si>
  <si>
    <t>5141021 Cuotas al IMSS</t>
  </si>
  <si>
    <t>5143011 Aportaciones al sistema para el retiro</t>
  </si>
  <si>
    <t>5154061 Despensa</t>
  </si>
  <si>
    <t xml:space="preserve">5161011 incremento a las percepciones </t>
  </si>
  <si>
    <t xml:space="preserve">5133011 Horas Extraordinarias </t>
  </si>
  <si>
    <t>5216011 Material de limpieza</t>
  </si>
  <si>
    <t>5221011 Productos alimenticios para el personal en las instalaciones de las Dependencias y entidades</t>
  </si>
  <si>
    <t>5241011 Productos minerales no metálicos</t>
  </si>
  <si>
    <t>5242011 Cemento y productos de concreto</t>
  </si>
  <si>
    <t>5246011 Material eléctrico y electrónico</t>
  </si>
  <si>
    <t>5247011 Artículos metálicos para la construcción</t>
  </si>
  <si>
    <t>5261011 Combustibles, lubricantes y aditivos para vehículos</t>
  </si>
  <si>
    <t>5292011 Refacciones y accesorios menores de edificios</t>
  </si>
  <si>
    <t>5311011 Energía eléctrica</t>
  </si>
  <si>
    <t>5314011 Telefonía tradicional</t>
  </si>
  <si>
    <t>5333011 Servicios de consultoría administrativa y procesos</t>
  </si>
  <si>
    <t xml:space="preserve">5334011 Servicios de capacitación </t>
  </si>
  <si>
    <t>5336011 Impresiones de documentos oficiales para la prestación de servicios públicos, identificación, formatos administrativos y fiscales, formas valoradas, certificados y títulos</t>
  </si>
  <si>
    <t>5336041 Servicio de fotocopiado, digitalización e impresión</t>
  </si>
  <si>
    <t>5338011 Servicios de vigilancia</t>
  </si>
  <si>
    <t>5341011 Servicios financieros y bancarios</t>
  </si>
  <si>
    <t>5345011 Seguros de bienes patrimoniales</t>
  </si>
  <si>
    <t>5358011 Servicios de limpieza</t>
  </si>
  <si>
    <t>5361011 Difusión por radio, televisión y otros medios de mensajes sobre programas y actividades gubernamentales</t>
  </si>
  <si>
    <t>5372021 Pasajes terrrestres nacionales</t>
  </si>
  <si>
    <t>5375021 Viáticos nacionales</t>
  </si>
  <si>
    <t>5382011 Gastos de orden social y cultural</t>
  </si>
  <si>
    <t>5385011 Gastos de representación</t>
  </si>
  <si>
    <t>5392011 Impuestos y derechos</t>
  </si>
  <si>
    <t>5398011 Impuesto sobre nóminas y otros que se deriven de una relación laboral</t>
  </si>
  <si>
    <t>DE "GOBIERNO  ESTATAL"</t>
  </si>
  <si>
    <t>5131011 Prima quinquenal por años de servicios efectivos prestados</t>
  </si>
  <si>
    <t>5144011 Cuotas para el seguro de vida del personal civil</t>
  </si>
  <si>
    <t xml:space="preserve">5153011 Prestaciones y haberes de retiro </t>
  </si>
  <si>
    <t>5154011 Pago por fallecimiento de padres, cónyuge e hijos</t>
  </si>
  <si>
    <t>5154021 Ayuda adquisición de lentes</t>
  </si>
  <si>
    <t>5154031 Ayuda prótesis dental</t>
  </si>
  <si>
    <t>5154041 Ayuda por nacimiento de hijo</t>
  </si>
  <si>
    <t>5154051 Subsidio impuesto predial</t>
  </si>
  <si>
    <t>5154071 Despensa especial</t>
  </si>
  <si>
    <t>5154081 Subsidio ISPT</t>
  </si>
  <si>
    <t>5154091 Subsidio ISR-A</t>
  </si>
  <si>
    <t>5171011 Estímulo por puntualidad</t>
  </si>
  <si>
    <t>5171021 Estímulo por años de servicio</t>
  </si>
  <si>
    <t>5152031 Prima de antigüedad</t>
  </si>
  <si>
    <t>5442011 Becas hijos trabajadores</t>
  </si>
  <si>
    <t xml:space="preserve">5451011 Pensiones </t>
  </si>
  <si>
    <t>DE "INGRESOS PROPIOS"</t>
  </si>
  <si>
    <t>5144021 Cuotas para el seguro de gastos médicos del personal civil</t>
  </si>
  <si>
    <t>5211011 Materiales, útiles y equipos menores de oficina</t>
  </si>
  <si>
    <t>5214011 Materiales, útiles y equipos menores de tecnologías de la información y comunicaciones</t>
  </si>
  <si>
    <t>5215011 Material impreso e información digital</t>
  </si>
  <si>
    <t>5217011 Materiales y útiles de enseñanza</t>
  </si>
  <si>
    <t>5223011 Utensilios para el servicio de alimentación</t>
  </si>
  <si>
    <t>5244011 Madera y productos de madera</t>
  </si>
  <si>
    <t>5245011 Vidrio y productos de vidrio</t>
  </si>
  <si>
    <t xml:space="preserve">5248011 Materiales complementarios </t>
  </si>
  <si>
    <t>5249021 Otros materiales y artículos de construcción y reparación</t>
  </si>
  <si>
    <t xml:space="preserve">5251011 Productos químicos básicos </t>
  </si>
  <si>
    <t>5252011 Fertilizantes, pesticidas y otros agroquímicos</t>
  </si>
  <si>
    <t>5253011 Medicinas y Productos Farmacéuticos</t>
  </si>
  <si>
    <t>5254011 Material de curación y sutura</t>
  </si>
  <si>
    <t>5255031 Materiales, accesorios y suministros de laboratorio médico</t>
  </si>
  <si>
    <t>5259021 Otros productos químicos</t>
  </si>
  <si>
    <t xml:space="preserve">5271011 Prendas de segurudad y proteccion personal </t>
  </si>
  <si>
    <t>5271011 Vestuario y uniformes</t>
  </si>
  <si>
    <t xml:space="preserve">5273011 Articulos Deportivos </t>
  </si>
  <si>
    <t>5274011 Productos textiles</t>
  </si>
  <si>
    <t>5291011 Herramientas menores</t>
  </si>
  <si>
    <t>5294011 Refacciones y accesorios menores de equipo de cómputo y tecnologías de la información</t>
  </si>
  <si>
    <t>5296011 Refacciones y accesorios menores de equipo de transporte</t>
  </si>
  <si>
    <t>5313011 Agua</t>
  </si>
  <si>
    <t>5315011 Telefonía celular</t>
  </si>
  <si>
    <t>5317011 Servicios de acceso de Internet, redes y procesamiento de información</t>
  </si>
  <si>
    <t>5318011 Servicios postales y telegráficos</t>
  </si>
  <si>
    <t xml:space="preserve">5322011 Arrendamiento de edificios </t>
  </si>
  <si>
    <t>5323011 Arrendamiento de mobiliario y equipo de administra</t>
  </si>
  <si>
    <t>5325011 Arrendamiento de equipo de transporte</t>
  </si>
  <si>
    <t xml:space="preserve">5326011 Arrendamiento de maquinaria, otros equipos y herra </t>
  </si>
  <si>
    <t>5327011 Arrendamiento de activos intangibles</t>
  </si>
  <si>
    <t>5331011 Servicios legales, de contabilidad, auditoría y relacionados</t>
  </si>
  <si>
    <t>5332011 Servicios de diseño, arquitectura, ingeniería y ac</t>
  </si>
  <si>
    <t>5333021 Servicios de consultoría en tecnologías de la información</t>
  </si>
  <si>
    <t xml:space="preserve">5339011 Servicios profesionales, científicos y técnicos in </t>
  </si>
  <si>
    <t>5347011 Fletes y maniobras</t>
  </si>
  <si>
    <t>5351011 Conservación y mantenimiento menor de inmuebles</t>
  </si>
  <si>
    <t xml:space="preserve">5352011 Mantenimiento y conservación  de mobiliario y  Equipo de  administración </t>
  </si>
  <si>
    <t xml:space="preserve">5353011 Instalación, reparación y mantenimiento de equipo </t>
  </si>
  <si>
    <t>5355011 Reparación y mantenimiento de equipo de transporte</t>
  </si>
  <si>
    <t>5357011 Instalación, reparación y mantenimiento de maquinaria, otros equipos y herramienta</t>
  </si>
  <si>
    <t>5371021 Pasajes aéreos nacionales</t>
  </si>
  <si>
    <t>5378011 Servicios integrales de traslado y viáticos</t>
  </si>
  <si>
    <t xml:space="preserve">5398011 Impuestos sobre nominas y otros que se deriven de una relacion laboral </t>
  </si>
  <si>
    <t xml:space="preserve">5562011 Maquinaria y equipo industrial </t>
  </si>
  <si>
    <t>5442031 BECAS Académicas</t>
  </si>
  <si>
    <t>5442061 BECAS Especiales</t>
  </si>
  <si>
    <t>5442131 Otras becas y ayudas para programas de capacitación</t>
  </si>
  <si>
    <t>5511011 Muebles de oficina y estantería</t>
  </si>
  <si>
    <t>5515011 Equipo de cómputo y de tecnologías de la información</t>
  </si>
  <si>
    <t>DE "RECURSOS PROMEP"</t>
  </si>
  <si>
    <t>PROMEP</t>
  </si>
  <si>
    <t>5442111 BECAS Convenios</t>
  </si>
  <si>
    <t>DE "FONDO DE CONTINGENCIAS PRESUPUESTALES "</t>
  </si>
  <si>
    <t xml:space="preserve">FONDO DE CONTINGENCIAS </t>
  </si>
  <si>
    <t>5152011Liquidaciones por indemnizaciones y por sueldos</t>
  </si>
  <si>
    <t>DE "RECURSOS FAM"</t>
  </si>
  <si>
    <t>FAM</t>
  </si>
  <si>
    <t>5564011 Sistemas de aire acondicionado, calefacción y de refrigeración industrial y comercial</t>
  </si>
  <si>
    <t>DE "ESTIMULOS FISCALES"</t>
  </si>
  <si>
    <t>ESTIMULO FISCAL</t>
  </si>
  <si>
    <t>5583011 Edificios y Locales</t>
  </si>
  <si>
    <t>DE "CONACYT MADRES SOTERAS 2014-2015"</t>
  </si>
  <si>
    <t>CONACYT</t>
  </si>
  <si>
    <t>5442141 Becas madres solteras</t>
  </si>
  <si>
    <t>DE "APOYO A MADRES SOLTERAS JEFAS DE FAMILIA PARA FORTALECER SU DESARROLLO POROFESIONAL CONACYT  2016"</t>
  </si>
  <si>
    <t>CONACYT 2016</t>
  </si>
  <si>
    <t>DE "CONCYTEQ 2016"</t>
  </si>
  <si>
    <t>CONCYTEQ</t>
  </si>
  <si>
    <t>DE "PFCE 2016"</t>
  </si>
  <si>
    <t>PFCE</t>
  </si>
  <si>
    <t>5567011 Herramientas Maquinas y Herramientas</t>
  </si>
  <si>
    <t>UNIVERSIDAD TECNOLÓGICA DE SAN JUAN DEL RÌO</t>
  </si>
  <si>
    <t>PRESUPUESTO  DE INGRESOS  AL 31 DE ENERO DEL 2017.</t>
  </si>
  <si>
    <t>TIPO DE RECURSO</t>
  </si>
  <si>
    <t xml:space="preserve"> PRESUPUESTO ESTIMADO</t>
  </si>
  <si>
    <t xml:space="preserve">AMPLIACIONES Y REDUCCIONES </t>
  </si>
  <si>
    <t>RECAUDADO</t>
  </si>
  <si>
    <t xml:space="preserve"> DIFERENCIA</t>
  </si>
  <si>
    <t xml:space="preserve">ORDINARIO </t>
  </si>
  <si>
    <t xml:space="preserve">ESPECIALES </t>
  </si>
  <si>
    <t xml:space="preserve">FONDO DE OBLIGACIONES LABORALES </t>
  </si>
  <si>
    <t>PRESUPUESTO  DE EGRESOS   AL 31 DE ENERO DEL 2017.</t>
  </si>
  <si>
    <t>PRESUPUESTO  DE EGRESOS   AL 31 DE OCTUBRE DEL 2016.</t>
  </si>
  <si>
    <t>CAPITULO</t>
  </si>
  <si>
    <t>C.O.G.</t>
  </si>
  <si>
    <t>DESCRICPCIÓN</t>
  </si>
  <si>
    <t>PRESUPUESTO APROBADO</t>
  </si>
  <si>
    <t xml:space="preserve"> PPTO EJERCIDO A LA FECHA </t>
  </si>
  <si>
    <t>DISPONIBLE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</si>
</sst>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.00;[Red]#,##0.00"/>
    <numFmt numFmtId="165" formatCode="&quot;$&quot;#,##0.00"/>
    <numFmt numFmtId="166" formatCode="_-[$€-2]* #,##0.00_-;\-[$€-2]* #,##0.00_-;_-[$€-2]* &quot;-&quot;??_-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#,##0.00000000"/>
    <numFmt numFmtId="171" formatCode="mmmmm"/>
  </numFmts>
  <fonts count="78" x14ac:knownFonts="1">
    <font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  <font>
      <sz val="12"/>
      <color rgb="FF000000"/>
      <name val="Arial Narrow"/>
      <family val="2"/>
    </font>
    <font>
      <sz val="10"/>
      <name val="Verdana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i/>
      <sz val="10"/>
      <color theme="1"/>
      <name val="Verdana"/>
      <family val="2"/>
    </font>
    <font>
      <b/>
      <sz val="10"/>
      <name val="Verdana"/>
      <family val="2"/>
    </font>
    <font>
      <b/>
      <sz val="10"/>
      <color rgb="FF000000"/>
      <name val="Verdana"/>
      <family val="2"/>
    </font>
    <font>
      <sz val="10"/>
      <color rgb="FF000000"/>
      <name val="Verdan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Verdana"/>
      <family val="2"/>
    </font>
    <font>
      <sz val="8"/>
      <name val="Verdana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8"/>
      <name val="Verdana"/>
      <family val="2"/>
    </font>
    <font>
      <sz val="10"/>
      <name val="Arial"/>
      <family val="2"/>
    </font>
    <font>
      <sz val="7"/>
      <name val="Verdana"/>
      <family val="2"/>
    </font>
    <font>
      <b/>
      <sz val="1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Times New Roman"/>
      <family val="1"/>
    </font>
    <font>
      <i/>
      <sz val="9"/>
      <color rgb="FF000000"/>
      <name val="Arial"/>
      <family val="2"/>
    </font>
    <font>
      <sz val="8"/>
      <color theme="1"/>
      <name val="Arial Narrow"/>
      <family val="2"/>
    </font>
    <font>
      <sz val="9"/>
      <name val="Verdana"/>
      <family val="2"/>
    </font>
    <font>
      <sz val="10"/>
      <color indexed="8"/>
      <name val="Verdana"/>
      <family val="2"/>
    </font>
    <font>
      <sz val="10"/>
      <color indexed="8"/>
      <name val="Arial"/>
      <family val="2"/>
    </font>
    <font>
      <b/>
      <sz val="10"/>
      <color indexed="8"/>
      <name val="Verdana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  <font>
      <b/>
      <sz val="11"/>
      <color theme="1"/>
      <name val="Calibri"/>
      <family val="2"/>
      <scheme val="minor"/>
    </font>
    <font>
      <b/>
      <sz val="12"/>
      <color theme="1"/>
      <name val="BenguiatGot Bk BT"/>
      <family val="2"/>
    </font>
    <font>
      <sz val="12"/>
      <color theme="1"/>
      <name val="BenguiatGot Bk BT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b/>
      <sz val="10"/>
      <color theme="1"/>
      <name val="BenguiatGot Bk BT"/>
      <family val="2"/>
    </font>
    <font>
      <sz val="10"/>
      <color theme="1"/>
      <name val="BenguiatGot Bk BT"/>
      <family val="2"/>
    </font>
    <font>
      <b/>
      <sz val="11"/>
      <color theme="1"/>
      <name val="BenguiatGot Bk BT"/>
      <family val="2"/>
    </font>
    <font>
      <sz val="10"/>
      <color theme="1"/>
      <name val="Arial"/>
    </font>
    <font>
      <sz val="16"/>
      <color theme="1"/>
      <name val="BenguiatGot Bk BT"/>
      <family val="2"/>
    </font>
    <font>
      <sz val="11"/>
      <color theme="1"/>
      <name val="BenguiatGot Bk BT"/>
      <family val="2"/>
    </font>
    <font>
      <b/>
      <sz val="16"/>
      <color theme="1"/>
      <name val="BenguiatGot Bk BT"/>
      <family val="2"/>
    </font>
    <font>
      <sz val="12"/>
      <color theme="8" tint="0.79998168889431442"/>
      <name val="Calibri"/>
      <family val="2"/>
      <scheme val="minor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Arial"/>
      <family val="2"/>
    </font>
    <font>
      <sz val="14"/>
      <name val="Calibri"/>
      <family val="2"/>
    </font>
    <font>
      <sz val="14"/>
      <color theme="1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indexed="9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0C0C0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 style="thin">
        <color theme="2"/>
      </left>
      <right/>
      <top style="thin">
        <color theme="2"/>
      </top>
      <bottom style="thin">
        <color theme="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778">
    <xf numFmtId="0" fontId="0" fillId="0" borderId="0"/>
    <xf numFmtId="0" fontId="12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5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7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6" fillId="20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8" fillId="21" borderId="43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29" fillId="22" borderId="44" applyNumberFormat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0" fillId="0" borderId="45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25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19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26" fillId="26" borderId="0" applyNumberFormat="0" applyBorder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0" fontId="32" fillId="12" borderId="43" applyNumberFormat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67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8" fillId="0" borderId="0"/>
    <xf numFmtId="0" fontId="18" fillId="0" borderId="0"/>
    <xf numFmtId="0" fontId="11" fillId="0" borderId="0"/>
    <xf numFmtId="0" fontId="11" fillId="0" borderId="0"/>
    <xf numFmtId="0" fontId="11" fillId="0" borderId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0" fontId="18" fillId="28" borderId="46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38" fontId="18" fillId="0" borderId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6" fillId="21" borderId="47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39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1" fillId="0" borderId="49" applyNumberFormat="0" applyFill="0" applyAlignment="0" applyProtection="0"/>
    <xf numFmtId="0" fontId="40" fillId="0" borderId="0" applyNumberFormat="0" applyFill="0" applyBorder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31" fillId="0" borderId="50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0" fontId="42" fillId="0" borderId="51" applyNumberFormat="0" applyFill="0" applyAlignment="0" applyProtection="0"/>
    <xf numFmtId="44" fontId="11" fillId="0" borderId="0" applyFont="0" applyFill="0" applyBorder="0" applyAlignment="0" applyProtection="0"/>
    <xf numFmtId="0" fontId="11" fillId="0" borderId="0"/>
    <xf numFmtId="0" fontId="55" fillId="0" borderId="0"/>
    <xf numFmtId="0" fontId="11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1" fillId="0" borderId="0"/>
    <xf numFmtId="0" fontId="56" fillId="0" borderId="0"/>
    <xf numFmtId="44" fontId="12" fillId="0" borderId="0" applyFont="0" applyFill="0" applyBorder="0" applyAlignment="0" applyProtection="0"/>
    <xf numFmtId="0" fontId="57" fillId="0" borderId="0"/>
    <xf numFmtId="0" fontId="12" fillId="0" borderId="0"/>
  </cellStyleXfs>
  <cellXfs count="764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3" fillId="0" borderId="0" xfId="0" applyFont="1" applyAlignment="1">
      <alignment horizontal="left" wrapText="1" shrinkToFit="1"/>
    </xf>
    <xf numFmtId="0" fontId="2" fillId="0" borderId="0" xfId="0" applyFont="1" applyBorder="1" applyAlignment="1">
      <alignment vertical="top" wrapText="1"/>
    </xf>
    <xf numFmtId="0" fontId="1" fillId="0" borderId="0" xfId="0" applyFont="1" applyAlignment="1"/>
    <xf numFmtId="0" fontId="5" fillId="3" borderId="0" xfId="0" applyFont="1" applyFill="1" applyBorder="1" applyAlignment="1">
      <alignment wrapText="1"/>
    </xf>
    <xf numFmtId="0" fontId="5" fillId="3" borderId="4" xfId="0" applyFont="1" applyFill="1" applyBorder="1" applyAlignment="1">
      <alignment wrapText="1"/>
    </xf>
    <xf numFmtId="0" fontId="5" fillId="3" borderId="0" xfId="0" applyFont="1" applyFill="1" applyBorder="1"/>
    <xf numFmtId="0" fontId="6" fillId="3" borderId="0" xfId="0" applyFont="1" applyFill="1" applyBorder="1"/>
    <xf numFmtId="0" fontId="6" fillId="3" borderId="5" xfId="0" applyFont="1" applyFill="1" applyBorder="1"/>
    <xf numFmtId="0" fontId="6" fillId="3" borderId="4" xfId="0" applyFont="1" applyFill="1" applyBorder="1" applyAlignment="1">
      <alignment wrapText="1"/>
    </xf>
    <xf numFmtId="0" fontId="7" fillId="3" borderId="4" xfId="0" applyFont="1" applyFill="1" applyBorder="1" applyAlignment="1">
      <alignment wrapText="1"/>
    </xf>
    <xf numFmtId="0" fontId="6" fillId="3" borderId="4" xfId="0" applyFont="1" applyFill="1" applyBorder="1"/>
    <xf numFmtId="0" fontId="6" fillId="3" borderId="6" xfId="0" applyFont="1" applyFill="1" applyBorder="1"/>
    <xf numFmtId="0" fontId="6" fillId="3" borderId="7" xfId="0" applyFont="1" applyFill="1" applyBorder="1"/>
    <xf numFmtId="0" fontId="6" fillId="0" borderId="0" xfId="0" applyFont="1"/>
    <xf numFmtId="0" fontId="5" fillId="2" borderId="3" xfId="0" applyFont="1" applyFill="1" applyBorder="1" applyAlignment="1">
      <alignment horizontal="center" vertical="top" wrapText="1"/>
    </xf>
    <xf numFmtId="4" fontId="6" fillId="3" borderId="0" xfId="0" applyNumberFormat="1" applyFont="1" applyFill="1" applyBorder="1"/>
    <xf numFmtId="4" fontId="5" fillId="3" borderId="0" xfId="0" applyNumberFormat="1" applyFont="1" applyFill="1" applyBorder="1"/>
    <xf numFmtId="4" fontId="5" fillId="3" borderId="0" xfId="0" applyNumberFormat="1" applyFont="1" applyFill="1" applyBorder="1" applyAlignment="1">
      <alignment wrapText="1"/>
    </xf>
    <xf numFmtId="4" fontId="6" fillId="3" borderId="5" xfId="0" applyNumberFormat="1" applyFont="1" applyFill="1" applyBorder="1"/>
    <xf numFmtId="4" fontId="6" fillId="3" borderId="8" xfId="0" applyNumberFormat="1" applyFont="1" applyFill="1" applyBorder="1"/>
    <xf numFmtId="4" fontId="6" fillId="0" borderId="0" xfId="0" applyNumberFormat="1" applyFont="1"/>
    <xf numFmtId="0" fontId="10" fillId="3" borderId="4" xfId="0" applyFont="1" applyFill="1" applyBorder="1" applyAlignment="1">
      <alignment horizontal="left"/>
    </xf>
    <xf numFmtId="0" fontId="9" fillId="3" borderId="4" xfId="0" applyFont="1" applyFill="1" applyBorder="1" applyAlignment="1"/>
    <xf numFmtId="0" fontId="6" fillId="3" borderId="4" xfId="0" applyFont="1" applyFill="1" applyBorder="1" applyAlignment="1">
      <alignment horizontal="left" vertical="top" wrapText="1" indent="3"/>
    </xf>
    <xf numFmtId="0" fontId="9" fillId="3" borderId="4" xfId="0" applyFont="1" applyFill="1" applyBorder="1" applyAlignment="1">
      <alignment horizontal="left" wrapText="1" shrinkToFit="1"/>
    </xf>
    <xf numFmtId="0" fontId="10" fillId="3" borderId="4" xfId="0" applyFont="1" applyFill="1" applyBorder="1" applyAlignment="1">
      <alignment horizontal="left" wrapText="1" shrinkToFit="1"/>
    </xf>
    <xf numFmtId="17" fontId="9" fillId="3" borderId="0" xfId="0" applyNumberFormat="1" applyFont="1" applyFill="1" applyBorder="1" applyAlignment="1">
      <alignment horizontal="left"/>
    </xf>
    <xf numFmtId="17" fontId="5" fillId="3" borderId="5" xfId="0" applyNumberFormat="1" applyFont="1" applyFill="1" applyBorder="1"/>
    <xf numFmtId="4" fontId="6" fillId="3" borderId="7" xfId="0" applyNumberFormat="1" applyFont="1" applyFill="1" applyBorder="1"/>
    <xf numFmtId="0" fontId="9" fillId="2" borderId="9" xfId="0" applyFont="1" applyFill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" borderId="11" xfId="0" applyFont="1" applyFill="1" applyBorder="1" applyAlignment="1">
      <alignment horizontal="center" wrapText="1"/>
    </xf>
    <xf numFmtId="0" fontId="6" fillId="3" borderId="4" xfId="0" applyFont="1" applyFill="1" applyBorder="1" applyAlignment="1">
      <alignment horizontal="left" wrapText="1"/>
    </xf>
    <xf numFmtId="4" fontId="6" fillId="3" borderId="12" xfId="0" applyNumberFormat="1" applyFont="1" applyFill="1" applyBorder="1" applyAlignment="1">
      <alignment vertical="top" wrapText="1"/>
    </xf>
    <xf numFmtId="4" fontId="6" fillId="3" borderId="13" xfId="0" applyNumberFormat="1" applyFont="1" applyFill="1" applyBorder="1" applyAlignment="1">
      <alignment vertical="top" wrapText="1"/>
    </xf>
    <xf numFmtId="4" fontId="0" fillId="0" borderId="0" xfId="0" applyNumberFormat="1"/>
    <xf numFmtId="164" fontId="6" fillId="3" borderId="14" xfId="0" applyNumberFormat="1" applyFont="1" applyFill="1" applyBorder="1" applyAlignment="1">
      <alignment vertical="top" wrapText="1"/>
    </xf>
    <xf numFmtId="164" fontId="6" fillId="3" borderId="8" xfId="0" applyNumberFormat="1" applyFont="1" applyFill="1" applyBorder="1"/>
    <xf numFmtId="164" fontId="0" fillId="0" borderId="0" xfId="0" applyNumberFormat="1"/>
    <xf numFmtId="0" fontId="6" fillId="3" borderId="6" xfId="0" applyFont="1" applyFill="1" applyBorder="1" applyAlignment="1">
      <alignment wrapText="1"/>
    </xf>
    <xf numFmtId="0" fontId="9" fillId="3" borderId="4" xfId="0" applyFont="1" applyFill="1" applyBorder="1" applyAlignment="1">
      <alignment horizontal="left" wrapText="1"/>
    </xf>
    <xf numFmtId="0" fontId="10" fillId="3" borderId="4" xfId="0" applyFont="1" applyFill="1" applyBorder="1" applyAlignment="1">
      <alignment horizontal="left" wrapText="1"/>
    </xf>
    <xf numFmtId="0" fontId="10" fillId="3" borderId="4" xfId="0" applyFont="1" applyFill="1" applyBorder="1" applyAlignment="1">
      <alignment wrapText="1"/>
    </xf>
    <xf numFmtId="4" fontId="1" fillId="0" borderId="0" xfId="0" applyNumberFormat="1" applyFont="1"/>
    <xf numFmtId="0" fontId="5" fillId="2" borderId="1" xfId="0" applyFont="1" applyFill="1" applyBorder="1" applyAlignment="1">
      <alignment horizontal="left" vertical="top" wrapText="1"/>
    </xf>
    <xf numFmtId="17" fontId="5" fillId="2" borderId="2" xfId="0" applyNumberFormat="1" applyFont="1" applyFill="1" applyBorder="1"/>
    <xf numFmtId="17" fontId="5" fillId="2" borderId="3" xfId="0" applyNumberFormat="1" applyFont="1" applyFill="1" applyBorder="1"/>
    <xf numFmtId="0" fontId="6" fillId="3" borderId="4" xfId="0" applyFont="1" applyFill="1" applyBorder="1" applyAlignment="1">
      <alignment vertical="top" wrapText="1"/>
    </xf>
    <xf numFmtId="0" fontId="5" fillId="3" borderId="4" xfId="0" applyFont="1" applyFill="1" applyBorder="1" applyAlignment="1">
      <alignment horizontal="left" vertical="top" wrapText="1"/>
    </xf>
    <xf numFmtId="0" fontId="5" fillId="3" borderId="4" xfId="0" applyFont="1" applyFill="1" applyBorder="1" applyAlignment="1">
      <alignment vertical="top" wrapText="1"/>
    </xf>
    <xf numFmtId="0" fontId="5" fillId="3" borderId="6" xfId="0" applyFont="1" applyFill="1" applyBorder="1" applyAlignment="1">
      <alignment vertical="top" wrapText="1"/>
    </xf>
    <xf numFmtId="0" fontId="6" fillId="0" borderId="0" xfId="0" applyFont="1" applyBorder="1" applyAlignment="1">
      <alignment wrapText="1"/>
    </xf>
    <xf numFmtId="4" fontId="6" fillId="0" borderId="0" xfId="0" applyNumberFormat="1" applyFont="1" applyBorder="1"/>
    <xf numFmtId="0" fontId="6" fillId="0" borderId="0" xfId="0" applyFont="1" applyBorder="1"/>
    <xf numFmtId="0" fontId="6" fillId="0" borderId="0" xfId="0" applyFont="1" applyAlignment="1">
      <alignment wrapText="1"/>
    </xf>
    <xf numFmtId="4" fontId="5" fillId="3" borderId="5" xfId="0" applyNumberFormat="1" applyFont="1" applyFill="1" applyBorder="1"/>
    <xf numFmtId="4" fontId="1" fillId="0" borderId="0" xfId="0" applyNumberFormat="1" applyFont="1" applyBorder="1" applyAlignment="1">
      <alignment vertical="top" wrapText="1"/>
    </xf>
    <xf numFmtId="0" fontId="5" fillId="2" borderId="15" xfId="0" applyFont="1" applyFill="1" applyBorder="1" applyAlignment="1">
      <alignment horizontal="center" vertical="top" wrapText="1"/>
    </xf>
    <xf numFmtId="0" fontId="5" fillId="2" borderId="16" xfId="0" applyFont="1" applyFill="1" applyBorder="1" applyAlignment="1">
      <alignment horizontal="center" vertical="top" wrapText="1"/>
    </xf>
    <xf numFmtId="0" fontId="5" fillId="2" borderId="16" xfId="0" applyFont="1" applyFill="1" applyBorder="1" applyAlignment="1">
      <alignment horizontal="left" vertical="top" wrapText="1" indent="1"/>
    </xf>
    <xf numFmtId="0" fontId="5" fillId="2" borderId="17" xfId="0" applyFont="1" applyFill="1" applyBorder="1" applyAlignment="1">
      <alignment vertical="top" wrapText="1"/>
    </xf>
    <xf numFmtId="0" fontId="5" fillId="2" borderId="18" xfId="0" applyFont="1" applyFill="1" applyBorder="1" applyAlignment="1">
      <alignment horizontal="center" vertical="top" wrapText="1"/>
    </xf>
    <xf numFmtId="0" fontId="5" fillId="2" borderId="18" xfId="0" applyFont="1" applyFill="1" applyBorder="1" applyAlignment="1">
      <alignment horizontal="left" vertical="top" wrapText="1" indent="1"/>
    </xf>
    <xf numFmtId="0" fontId="5" fillId="2" borderId="18" xfId="0" applyFont="1" applyFill="1" applyBorder="1" applyAlignment="1">
      <alignment horizontal="left" vertical="top" wrapText="1" indent="2"/>
    </xf>
    <xf numFmtId="0" fontId="5" fillId="2" borderId="8" xfId="0" applyFont="1" applyFill="1" applyBorder="1" applyAlignment="1">
      <alignment horizontal="center" vertical="top" wrapText="1"/>
    </xf>
    <xf numFmtId="0" fontId="6" fillId="3" borderId="13" xfId="0" applyFont="1" applyFill="1" applyBorder="1" applyAlignment="1">
      <alignment vertical="top" wrapText="1"/>
    </xf>
    <xf numFmtId="0" fontId="6" fillId="3" borderId="19" xfId="0" applyFont="1" applyFill="1" applyBorder="1" applyAlignment="1">
      <alignment vertical="top" wrapText="1"/>
    </xf>
    <xf numFmtId="0" fontId="5" fillId="3" borderId="4" xfId="0" applyFont="1" applyFill="1" applyBorder="1" applyAlignment="1">
      <alignment horizontal="left" vertical="top" wrapText="1" indent="3"/>
    </xf>
    <xf numFmtId="0" fontId="5" fillId="0" borderId="6" xfId="0" applyFont="1" applyBorder="1" applyAlignment="1">
      <alignment vertical="top" wrapText="1"/>
    </xf>
    <xf numFmtId="0" fontId="5" fillId="2" borderId="21" xfId="0" applyFont="1" applyFill="1" applyBorder="1" applyAlignment="1">
      <alignment horizontal="left" vertical="top" wrapText="1"/>
    </xf>
    <xf numFmtId="0" fontId="5" fillId="2" borderId="22" xfId="0" applyFont="1" applyFill="1" applyBorder="1" applyAlignment="1">
      <alignment vertical="top" wrapText="1"/>
    </xf>
    <xf numFmtId="0" fontId="5" fillId="2" borderId="22" xfId="0" applyFont="1" applyFill="1" applyBorder="1" applyAlignment="1">
      <alignment horizontal="left" vertical="top" wrapText="1"/>
    </xf>
    <xf numFmtId="0" fontId="5" fillId="2" borderId="22" xfId="0" applyFont="1" applyFill="1" applyBorder="1" applyAlignment="1">
      <alignment horizontal="center" vertical="top" wrapText="1"/>
    </xf>
    <xf numFmtId="0" fontId="5" fillId="2" borderId="23" xfId="0" applyFont="1" applyFill="1" applyBorder="1" applyAlignment="1">
      <alignment horizontal="center" vertical="top" wrapText="1"/>
    </xf>
    <xf numFmtId="0" fontId="6" fillId="3" borderId="4" xfId="0" applyFont="1" applyFill="1" applyBorder="1" applyAlignment="1"/>
    <xf numFmtId="0" fontId="5" fillId="3" borderId="4" xfId="0" applyFont="1" applyFill="1" applyBorder="1" applyAlignment="1"/>
    <xf numFmtId="0" fontId="6" fillId="3" borderId="6" xfId="0" applyFont="1" applyFill="1" applyBorder="1" applyAlignment="1"/>
    <xf numFmtId="0" fontId="6" fillId="3" borderId="14" xfId="0" applyFont="1" applyFill="1" applyBorder="1" applyAlignment="1">
      <alignment vertical="top" wrapText="1"/>
    </xf>
    <xf numFmtId="0" fontId="6" fillId="3" borderId="20" xfId="0" applyFont="1" applyFill="1" applyBorder="1" applyAlignment="1">
      <alignment vertical="top" wrapText="1"/>
    </xf>
    <xf numFmtId="0" fontId="6" fillId="0" borderId="0" xfId="0" applyFont="1" applyAlignment="1"/>
    <xf numFmtId="165" fontId="6" fillId="3" borderId="13" xfId="0" applyNumberFormat="1" applyFont="1" applyFill="1" applyBorder="1" applyAlignment="1">
      <alignment vertical="top" wrapText="1"/>
    </xf>
    <xf numFmtId="165" fontId="6" fillId="3" borderId="19" xfId="0" applyNumberFormat="1" applyFont="1" applyFill="1" applyBorder="1" applyAlignment="1">
      <alignment vertical="top" wrapText="1"/>
    </xf>
    <xf numFmtId="0" fontId="4" fillId="0" borderId="0" xfId="1" applyFont="1"/>
    <xf numFmtId="0" fontId="14" fillId="0" borderId="0" xfId="1" applyFont="1"/>
    <xf numFmtId="0" fontId="15" fillId="0" borderId="0" xfId="1" applyFont="1" applyAlignment="1"/>
    <xf numFmtId="0" fontId="15" fillId="0" borderId="0" xfId="1" applyFont="1"/>
    <xf numFmtId="0" fontId="8" fillId="0" borderId="0" xfId="1" applyFont="1" applyFill="1"/>
    <xf numFmtId="0" fontId="17" fillId="4" borderId="24" xfId="1" applyFont="1" applyFill="1" applyBorder="1" applyAlignment="1">
      <alignment horizontal="center"/>
    </xf>
    <xf numFmtId="0" fontId="17" fillId="4" borderId="25" xfId="1" applyFont="1" applyFill="1" applyBorder="1" applyAlignment="1">
      <alignment horizontal="center"/>
    </xf>
    <xf numFmtId="0" fontId="17" fillId="4" borderId="26" xfId="1" applyFont="1" applyFill="1" applyBorder="1" applyAlignment="1">
      <alignment horizontal="center"/>
    </xf>
    <xf numFmtId="0" fontId="17" fillId="4" borderId="29" xfId="1" applyFont="1" applyFill="1" applyBorder="1" applyAlignment="1">
      <alignment horizontal="center"/>
    </xf>
    <xf numFmtId="0" fontId="17" fillId="4" borderId="27" xfId="1" applyFont="1" applyFill="1" applyBorder="1" applyAlignment="1">
      <alignment horizontal="center"/>
    </xf>
    <xf numFmtId="0" fontId="8" fillId="0" borderId="27" xfId="1" applyFont="1" applyBorder="1"/>
    <xf numFmtId="43" fontId="4" fillId="0" borderId="27" xfId="2" applyFont="1" applyBorder="1"/>
    <xf numFmtId="4" fontId="4" fillId="0" borderId="27" xfId="1" applyNumberFormat="1" applyFont="1" applyBorder="1"/>
    <xf numFmtId="0" fontId="8" fillId="0" borderId="28" xfId="1" applyFont="1" applyBorder="1"/>
    <xf numFmtId="0" fontId="4" fillId="0" borderId="28" xfId="1" applyFont="1" applyBorder="1"/>
    <xf numFmtId="4" fontId="4" fillId="0" borderId="30" xfId="1" applyNumberFormat="1" applyFont="1" applyBorder="1"/>
    <xf numFmtId="0" fontId="4" fillId="0" borderId="30" xfId="1" applyFont="1" applyBorder="1"/>
    <xf numFmtId="44" fontId="4" fillId="0" borderId="0" xfId="3" applyFont="1"/>
    <xf numFmtId="0" fontId="8" fillId="0" borderId="1" xfId="1" applyFont="1" applyBorder="1"/>
    <xf numFmtId="0" fontId="8" fillId="0" borderId="6" xfId="1" applyFont="1" applyBorder="1"/>
    <xf numFmtId="4" fontId="4" fillId="0" borderId="28" xfId="1" applyNumberFormat="1" applyFont="1" applyBorder="1"/>
    <xf numFmtId="0" fontId="8" fillId="0" borderId="4" xfId="1" applyFont="1" applyBorder="1"/>
    <xf numFmtId="0" fontId="4" fillId="0" borderId="27" xfId="1" applyFont="1" applyBorder="1"/>
    <xf numFmtId="0" fontId="8" fillId="0" borderId="31" xfId="1" applyFont="1" applyBorder="1"/>
    <xf numFmtId="4" fontId="4" fillId="0" borderId="32" xfId="1" applyNumberFormat="1" applyFont="1" applyBorder="1"/>
    <xf numFmtId="0" fontId="4" fillId="0" borderId="32" xfId="1" applyFont="1" applyBorder="1"/>
    <xf numFmtId="0" fontId="8" fillId="0" borderId="6" xfId="1" applyFont="1" applyBorder="1" applyAlignment="1">
      <alignment horizontal="center"/>
    </xf>
    <xf numFmtId="4" fontId="4" fillId="0" borderId="0" xfId="1" applyNumberFormat="1" applyFont="1"/>
    <xf numFmtId="4" fontId="8" fillId="0" borderId="0" xfId="1" applyNumberFormat="1" applyFont="1" applyAlignment="1">
      <alignment wrapText="1"/>
    </xf>
    <xf numFmtId="0" fontId="8" fillId="4" borderId="29" xfId="1" applyFont="1" applyFill="1" applyBorder="1" applyAlignment="1">
      <alignment horizontal="center"/>
    </xf>
    <xf numFmtId="0" fontId="8" fillId="4" borderId="7" xfId="1" applyFont="1" applyFill="1" applyBorder="1" applyAlignment="1">
      <alignment horizontal="center"/>
    </xf>
    <xf numFmtId="0" fontId="4" fillId="0" borderId="1" xfId="1" applyFont="1" applyBorder="1"/>
    <xf numFmtId="4" fontId="4" fillId="0" borderId="4" xfId="1" applyNumberFormat="1" applyFont="1" applyBorder="1"/>
    <xf numFmtId="4" fontId="4" fillId="0" borderId="5" xfId="1" applyNumberFormat="1" applyFont="1" applyBorder="1"/>
    <xf numFmtId="4" fontId="4" fillId="0" borderId="0" xfId="1" applyNumberFormat="1" applyFont="1" applyBorder="1"/>
    <xf numFmtId="0" fontId="4" fillId="0" borderId="4" xfId="1" applyFont="1" applyBorder="1"/>
    <xf numFmtId="0" fontId="4" fillId="0" borderId="31" xfId="1" applyFont="1" applyBorder="1"/>
    <xf numFmtId="4" fontId="4" fillId="0" borderId="33" xfId="1" applyNumberFormat="1" applyFont="1" applyBorder="1"/>
    <xf numFmtId="4" fontId="4" fillId="0" borderId="34" xfId="1" applyNumberFormat="1" applyFont="1" applyBorder="1"/>
    <xf numFmtId="0" fontId="4" fillId="0" borderId="6" xfId="1" applyFont="1" applyBorder="1" applyAlignment="1">
      <alignment horizontal="center"/>
    </xf>
    <xf numFmtId="0" fontId="8" fillId="4" borderId="1" xfId="1" applyFont="1" applyFill="1" applyBorder="1" applyAlignment="1">
      <alignment horizontal="center"/>
    </xf>
    <xf numFmtId="0" fontId="8" fillId="4" borderId="35" xfId="1" applyFont="1" applyFill="1" applyBorder="1" applyAlignment="1">
      <alignment horizontal="center"/>
    </xf>
    <xf numFmtId="0" fontId="8" fillId="4" borderId="36" xfId="1" applyFont="1" applyFill="1" applyBorder="1" applyAlignment="1">
      <alignment horizontal="center"/>
    </xf>
    <xf numFmtId="0" fontId="8" fillId="4" borderId="6" xfId="1" applyFont="1" applyFill="1" applyBorder="1" applyAlignment="1">
      <alignment horizontal="center"/>
    </xf>
    <xf numFmtId="0" fontId="8" fillId="4" borderId="37" xfId="1" applyFont="1" applyFill="1" applyBorder="1" applyAlignment="1">
      <alignment horizontal="center"/>
    </xf>
    <xf numFmtId="0" fontId="8" fillId="4" borderId="38" xfId="1" applyFont="1" applyFill="1" applyBorder="1" applyAlignment="1">
      <alignment horizontal="center"/>
    </xf>
    <xf numFmtId="4" fontId="4" fillId="0" borderId="30" xfId="1" applyNumberFormat="1" applyFont="1" applyBorder="1" applyAlignment="1"/>
    <xf numFmtId="4" fontId="4" fillId="0" borderId="39" xfId="1" applyNumberFormat="1" applyFont="1" applyBorder="1" applyAlignment="1"/>
    <xf numFmtId="4" fontId="4" fillId="0" borderId="0" xfId="1" applyNumberFormat="1" applyFont="1" applyAlignment="1"/>
    <xf numFmtId="4" fontId="4" fillId="0" borderId="4" xfId="1" applyNumberFormat="1" applyFont="1" applyBorder="1" applyAlignment="1"/>
    <xf numFmtId="4" fontId="4" fillId="0" borderId="36" xfId="1" applyNumberFormat="1" applyFont="1" applyBorder="1" applyAlignment="1"/>
    <xf numFmtId="17" fontId="4" fillId="0" borderId="4" xfId="1" applyNumberFormat="1" applyFont="1" applyBorder="1"/>
    <xf numFmtId="4" fontId="4" fillId="0" borderId="40" xfId="1" applyNumberFormat="1" applyFont="1" applyBorder="1" applyAlignment="1"/>
    <xf numFmtId="0" fontId="4" fillId="0" borderId="41" xfId="1" applyFont="1" applyBorder="1" applyAlignment="1">
      <alignment horizontal="center"/>
    </xf>
    <xf numFmtId="4" fontId="4" fillId="0" borderId="42" xfId="1" applyNumberFormat="1" applyFont="1" applyBorder="1" applyAlignment="1"/>
    <xf numFmtId="0" fontId="18" fillId="5" borderId="0" xfId="1" applyFont="1" applyFill="1"/>
    <xf numFmtId="0" fontId="18" fillId="5" borderId="0" xfId="1" applyFont="1" applyFill="1" applyBorder="1"/>
    <xf numFmtId="0" fontId="20" fillId="5" borderId="0" xfId="1" applyFont="1" applyFill="1" applyAlignment="1">
      <alignment horizontal="center"/>
    </xf>
    <xf numFmtId="0" fontId="12" fillId="5" borderId="0" xfId="1" applyFill="1"/>
    <xf numFmtId="0" fontId="21" fillId="5" borderId="0" xfId="1" applyFont="1" applyFill="1" applyAlignment="1">
      <alignment horizontal="right"/>
    </xf>
    <xf numFmtId="0" fontId="22" fillId="5" borderId="0" xfId="1" applyFont="1" applyFill="1" applyAlignment="1">
      <alignment horizontal="right"/>
    </xf>
    <xf numFmtId="0" fontId="23" fillId="5" borderId="0" xfId="1" applyFont="1" applyFill="1"/>
    <xf numFmtId="0" fontId="8" fillId="6" borderId="28" xfId="1" applyFont="1" applyFill="1" applyBorder="1" applyAlignment="1">
      <alignment horizontal="center" wrapText="1"/>
    </xf>
    <xf numFmtId="0" fontId="23" fillId="5" borderId="0" xfId="1" applyFont="1" applyFill="1" applyBorder="1" applyAlignment="1">
      <alignment horizontal="center"/>
    </xf>
    <xf numFmtId="0" fontId="8" fillId="5" borderId="1" xfId="1" applyFont="1" applyFill="1" applyBorder="1" applyAlignment="1">
      <alignment horizontal="center" wrapText="1"/>
    </xf>
    <xf numFmtId="0" fontId="8" fillId="5" borderId="3" xfId="1" applyFont="1" applyFill="1" applyBorder="1" applyAlignment="1">
      <alignment horizontal="center" wrapText="1"/>
    </xf>
    <xf numFmtId="0" fontId="8" fillId="5" borderId="27" xfId="1" applyFont="1" applyFill="1" applyBorder="1" applyAlignment="1">
      <alignment horizontal="center" wrapText="1"/>
    </xf>
    <xf numFmtId="0" fontId="8" fillId="5" borderId="0" xfId="1" applyFont="1" applyFill="1" applyBorder="1" applyAlignment="1">
      <alignment horizontal="center" wrapText="1"/>
    </xf>
    <xf numFmtId="0" fontId="24" fillId="5" borderId="0" xfId="1" applyFont="1" applyFill="1" applyBorder="1"/>
    <xf numFmtId="0" fontId="24" fillId="5" borderId="0" xfId="1" applyFont="1" applyFill="1"/>
    <xf numFmtId="43" fontId="4" fillId="5" borderId="4" xfId="2" applyFont="1" applyFill="1" applyBorder="1" applyAlignment="1"/>
    <xf numFmtId="43" fontId="4" fillId="5" borderId="5" xfId="2" applyFont="1" applyFill="1" applyBorder="1" applyAlignment="1"/>
    <xf numFmtId="43" fontId="4" fillId="5" borderId="30" xfId="2" applyFont="1" applyFill="1" applyBorder="1" applyAlignment="1"/>
    <xf numFmtId="43" fontId="4" fillId="5" borderId="0" xfId="2" applyFont="1" applyFill="1" applyBorder="1" applyAlignment="1"/>
    <xf numFmtId="43" fontId="4" fillId="5" borderId="0" xfId="2" applyFont="1" applyFill="1" applyBorder="1"/>
    <xf numFmtId="43" fontId="4" fillId="5" borderId="30" xfId="2" applyFont="1" applyFill="1" applyBorder="1" applyAlignment="1">
      <alignment horizontal="right"/>
    </xf>
    <xf numFmtId="0" fontId="4" fillId="0" borderId="4" xfId="1" applyFont="1" applyFill="1" applyBorder="1" applyAlignment="1">
      <alignment horizontal="justify" vertical="center" wrapText="1"/>
    </xf>
    <xf numFmtId="0" fontId="4" fillId="3" borderId="5" xfId="1" applyFont="1" applyFill="1" applyBorder="1" applyAlignment="1">
      <alignment horizontal="justify" vertical="center" wrapText="1"/>
    </xf>
    <xf numFmtId="44" fontId="4" fillId="0" borderId="5" xfId="3" applyFont="1" applyFill="1" applyBorder="1" applyAlignment="1">
      <alignment horizontal="justify" vertical="center" wrapText="1"/>
    </xf>
    <xf numFmtId="44" fontId="4" fillId="0" borderId="30" xfId="3" applyFont="1" applyFill="1" applyBorder="1" applyAlignment="1">
      <alignment horizontal="right"/>
    </xf>
    <xf numFmtId="0" fontId="4" fillId="0" borderId="4" xfId="1" applyFont="1" applyFill="1" applyBorder="1" applyAlignment="1">
      <alignment vertical="center"/>
    </xf>
    <xf numFmtId="0" fontId="4" fillId="3" borderId="5" xfId="1" applyFont="1" applyFill="1" applyBorder="1" applyAlignment="1">
      <alignment vertical="center"/>
    </xf>
    <xf numFmtId="44" fontId="4" fillId="0" borderId="0" xfId="3" applyFont="1" applyBorder="1" applyAlignment="1">
      <alignment horizontal="justify" vertical="center" wrapText="1"/>
    </xf>
    <xf numFmtId="44" fontId="4" fillId="3" borderId="30" xfId="3" applyFont="1" applyFill="1" applyBorder="1" applyAlignment="1">
      <alignment horizontal="right"/>
    </xf>
    <xf numFmtId="44" fontId="4" fillId="0" borderId="30" xfId="3" applyFont="1" applyBorder="1" applyAlignment="1">
      <alignment horizontal="justify" vertical="center" wrapText="1"/>
    </xf>
    <xf numFmtId="0" fontId="4" fillId="0" borderId="4" xfId="1" applyFont="1" applyFill="1" applyBorder="1" applyAlignment="1">
      <alignment horizontal="left" vertical="center" wrapText="1"/>
    </xf>
    <xf numFmtId="43" fontId="8" fillId="5" borderId="30" xfId="2" applyFont="1" applyFill="1" applyBorder="1" applyAlignment="1">
      <alignment horizontal="right"/>
    </xf>
    <xf numFmtId="43" fontId="4" fillId="5" borderId="0" xfId="2" applyFont="1" applyFill="1" applyBorder="1" applyAlignment="1">
      <alignment horizontal="right"/>
    </xf>
    <xf numFmtId="43" fontId="8" fillId="5" borderId="0" xfId="2" applyFont="1" applyFill="1" applyBorder="1" applyAlignment="1">
      <alignment horizontal="right"/>
    </xf>
    <xf numFmtId="0" fontId="23" fillId="5" borderId="0" xfId="1" applyFont="1" applyFill="1" applyBorder="1"/>
    <xf numFmtId="43" fontId="24" fillId="5" borderId="0" xfId="2" applyFont="1" applyFill="1" applyBorder="1"/>
    <xf numFmtId="43" fontId="24" fillId="5" borderId="0" xfId="2" applyFont="1" applyFill="1" applyBorder="1" applyAlignment="1">
      <alignment horizontal="right"/>
    </xf>
    <xf numFmtId="0" fontId="18" fillId="0" borderId="0" xfId="1" applyFont="1" applyBorder="1" applyAlignment="1">
      <alignment horizontal="left"/>
    </xf>
    <xf numFmtId="0" fontId="18" fillId="0" borderId="0" xfId="1" applyFont="1" applyBorder="1"/>
    <xf numFmtId="0" fontId="12" fillId="0" borderId="0" xfId="1" applyBorder="1"/>
    <xf numFmtId="43" fontId="18" fillId="0" borderId="0" xfId="1" applyNumberFormat="1" applyFont="1" applyBorder="1" applyAlignment="1">
      <alignment horizontal="left"/>
    </xf>
    <xf numFmtId="43" fontId="18" fillId="5" borderId="0" xfId="2" applyFont="1" applyFill="1" applyBorder="1"/>
    <xf numFmtId="43" fontId="18" fillId="5" borderId="0" xfId="2" applyFont="1" applyFill="1"/>
    <xf numFmtId="0" fontId="18" fillId="5" borderId="0" xfId="1" applyFont="1" applyFill="1" applyBorder="1" applyAlignment="1">
      <alignment horizontal="center"/>
    </xf>
    <xf numFmtId="0" fontId="8" fillId="0" borderId="0" xfId="1" applyFont="1" applyAlignment="1">
      <alignment horizontal="centerContinuous"/>
    </xf>
    <xf numFmtId="4" fontId="4" fillId="0" borderId="0" xfId="1" applyNumberFormat="1" applyFont="1" applyAlignment="1">
      <alignment horizontal="centerContinuous"/>
    </xf>
    <xf numFmtId="0" fontId="4" fillId="0" borderId="0" xfId="1" applyFont="1" applyAlignment="1">
      <alignment horizontal="centerContinuous"/>
    </xf>
    <xf numFmtId="0" fontId="8" fillId="6" borderId="27" xfId="1" applyFont="1" applyFill="1" applyBorder="1"/>
    <xf numFmtId="0" fontId="18" fillId="0" borderId="0" xfId="1" applyFont="1"/>
    <xf numFmtId="4" fontId="4" fillId="0" borderId="2" xfId="1" applyNumberFormat="1" applyFont="1" applyBorder="1"/>
    <xf numFmtId="4" fontId="4" fillId="0" borderId="3" xfId="1" applyNumberFormat="1" applyFont="1" applyBorder="1"/>
    <xf numFmtId="0" fontId="4" fillId="0" borderId="6" xfId="1" applyFont="1" applyBorder="1"/>
    <xf numFmtId="4" fontId="4" fillId="0" borderId="7" xfId="1" applyNumberFormat="1" applyFont="1" applyBorder="1"/>
    <xf numFmtId="4" fontId="4" fillId="0" borderId="8" xfId="1" applyNumberFormat="1" applyFont="1" applyBorder="1"/>
    <xf numFmtId="0" fontId="44" fillId="0" borderId="0" xfId="0" applyFont="1" applyAlignment="1">
      <alignment vertical="center" wrapText="1"/>
    </xf>
    <xf numFmtId="0" fontId="43" fillId="0" borderId="0" xfId="0" applyFont="1"/>
    <xf numFmtId="0" fontId="45" fillId="0" borderId="7" xfId="0" applyFont="1" applyBorder="1" applyAlignment="1">
      <alignment horizontal="center"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right" vertical="center"/>
    </xf>
    <xf numFmtId="0" fontId="47" fillId="0" borderId="0" xfId="0" applyFont="1" applyAlignment="1">
      <alignment vertical="center" wrapText="1"/>
    </xf>
    <xf numFmtId="3" fontId="47" fillId="0" borderId="0" xfId="0" applyNumberFormat="1" applyFont="1" applyAlignment="1">
      <alignment horizontal="right" vertical="center"/>
    </xf>
    <xf numFmtId="0" fontId="47" fillId="0" borderId="0" xfId="0" applyFont="1" applyAlignment="1">
      <alignment horizontal="right" vertical="center" wrapText="1"/>
    </xf>
    <xf numFmtId="0" fontId="47" fillId="0" borderId="7" xfId="0" applyFont="1" applyBorder="1" applyAlignment="1">
      <alignment horizontal="right" vertical="center"/>
    </xf>
    <xf numFmtId="3" fontId="47" fillId="0" borderId="7" xfId="0" applyNumberFormat="1" applyFont="1" applyBorder="1" applyAlignment="1">
      <alignment horizontal="right" vertical="center"/>
    </xf>
    <xf numFmtId="0" fontId="43" fillId="0" borderId="7" xfId="0" applyFont="1" applyBorder="1"/>
    <xf numFmtId="3" fontId="47" fillId="0" borderId="0" xfId="0" applyNumberFormat="1" applyFont="1" applyAlignment="1">
      <alignment horizontal="center" vertical="center"/>
    </xf>
    <xf numFmtId="3" fontId="47" fillId="0" borderId="25" xfId="0" applyNumberFormat="1" applyFont="1" applyBorder="1" applyAlignment="1">
      <alignment horizontal="right" vertical="center"/>
    </xf>
    <xf numFmtId="3" fontId="47" fillId="0" borderId="33" xfId="0" applyNumberFormat="1" applyFont="1" applyBorder="1" applyAlignment="1">
      <alignment horizontal="right" vertical="center"/>
    </xf>
    <xf numFmtId="3" fontId="43" fillId="0" borderId="0" xfId="0" applyNumberFormat="1" applyFont="1"/>
    <xf numFmtId="3" fontId="43" fillId="29" borderId="0" xfId="0" applyNumberFormat="1" applyFont="1" applyFill="1"/>
    <xf numFmtId="4" fontId="1" fillId="29" borderId="0" xfId="0" applyNumberFormat="1" applyFont="1" applyFill="1"/>
    <xf numFmtId="44" fontId="0" fillId="0" borderId="0" xfId="767" applyFont="1"/>
    <xf numFmtId="44" fontId="2" fillId="0" borderId="0" xfId="767" applyFont="1" applyAlignment="1">
      <alignment horizontal="right"/>
    </xf>
    <xf numFmtId="44" fontId="5" fillId="3" borderId="0" xfId="767" applyFont="1" applyFill="1" applyBorder="1"/>
    <xf numFmtId="44" fontId="6" fillId="3" borderId="0" xfId="767" applyFont="1" applyFill="1" applyBorder="1"/>
    <xf numFmtId="44" fontId="6" fillId="3" borderId="5" xfId="767" applyFont="1" applyFill="1" applyBorder="1"/>
    <xf numFmtId="44" fontId="5" fillId="3" borderId="5" xfId="767" applyFont="1" applyFill="1" applyBorder="1"/>
    <xf numFmtId="44" fontId="6" fillId="3" borderId="7" xfId="767" applyFont="1" applyFill="1" applyBorder="1"/>
    <xf numFmtId="44" fontId="6" fillId="3" borderId="8" xfId="767" applyFont="1" applyFill="1" applyBorder="1"/>
    <xf numFmtId="44" fontId="6" fillId="0" borderId="0" xfId="767" applyFont="1"/>
    <xf numFmtId="44" fontId="6" fillId="3" borderId="0" xfId="0" applyNumberFormat="1" applyFont="1" applyFill="1" applyBorder="1"/>
    <xf numFmtId="44" fontId="6" fillId="29" borderId="0" xfId="0" applyNumberFormat="1" applyFont="1" applyFill="1" applyBorder="1"/>
    <xf numFmtId="44" fontId="6" fillId="3" borderId="0" xfId="0" applyNumberFormat="1" applyFont="1" applyFill="1" applyBorder="1" applyAlignment="1">
      <alignment wrapText="1"/>
    </xf>
    <xf numFmtId="44" fontId="6" fillId="3" borderId="5" xfId="0" applyNumberFormat="1" applyFont="1" applyFill="1" applyBorder="1"/>
    <xf numFmtId="44" fontId="7" fillId="3" borderId="0" xfId="0" applyNumberFormat="1" applyFont="1" applyFill="1" applyBorder="1" applyAlignment="1">
      <alignment wrapText="1"/>
    </xf>
    <xf numFmtId="44" fontId="6" fillId="3" borderId="5" xfId="0" applyNumberFormat="1" applyFont="1" applyFill="1" applyBorder="1" applyAlignment="1">
      <alignment wrapText="1"/>
    </xf>
    <xf numFmtId="44" fontId="5" fillId="3" borderId="0" xfId="0" applyNumberFormat="1" applyFont="1" applyFill="1" applyBorder="1" applyAlignment="1">
      <alignment wrapText="1"/>
    </xf>
    <xf numFmtId="44" fontId="5" fillId="3" borderId="5" xfId="0" applyNumberFormat="1" applyFont="1" applyFill="1" applyBorder="1" applyAlignment="1">
      <alignment wrapText="1"/>
    </xf>
    <xf numFmtId="44" fontId="5" fillId="3" borderId="0" xfId="0" applyNumberFormat="1" applyFont="1" applyFill="1" applyBorder="1"/>
    <xf numFmtId="44" fontId="6" fillId="3" borderId="7" xfId="0" applyNumberFormat="1" applyFont="1" applyFill="1" applyBorder="1"/>
    <xf numFmtId="44" fontId="5" fillId="3" borderId="7" xfId="0" applyNumberFormat="1" applyFont="1" applyFill="1" applyBorder="1" applyAlignment="1">
      <alignment wrapText="1"/>
    </xf>
    <xf numFmtId="44" fontId="5" fillId="3" borderId="8" xfId="0" applyNumberFormat="1" applyFont="1" applyFill="1" applyBorder="1" applyAlignment="1">
      <alignment wrapText="1"/>
    </xf>
    <xf numFmtId="0" fontId="17" fillId="4" borderId="27" xfId="1" applyFont="1" applyFill="1" applyBorder="1" applyAlignment="1">
      <alignment horizontal="center" vertical="center"/>
    </xf>
    <xf numFmtId="0" fontId="8" fillId="4" borderId="27" xfId="1" applyFont="1" applyFill="1" applyBorder="1" applyAlignment="1">
      <alignment horizontal="center" vertical="center"/>
    </xf>
    <xf numFmtId="44" fontId="6" fillId="3" borderId="13" xfId="767" applyFont="1" applyFill="1" applyBorder="1" applyAlignment="1">
      <alignment vertical="center" wrapText="1"/>
    </xf>
    <xf numFmtId="44" fontId="6" fillId="3" borderId="5" xfId="767" applyFont="1" applyFill="1" applyBorder="1" applyAlignment="1">
      <alignment vertical="center"/>
    </xf>
    <xf numFmtId="44" fontId="5" fillId="3" borderId="13" xfId="767" applyFont="1" applyFill="1" applyBorder="1" applyAlignment="1">
      <alignment vertical="center" wrapText="1"/>
    </xf>
    <xf numFmtId="44" fontId="5" fillId="3" borderId="19" xfId="767" applyFont="1" applyFill="1" applyBorder="1" applyAlignment="1">
      <alignment vertical="center" wrapText="1"/>
    </xf>
    <xf numFmtId="0" fontId="17" fillId="0" borderId="0" xfId="0" applyFont="1" applyAlignment="1">
      <alignment horizontal="left"/>
    </xf>
    <xf numFmtId="0" fontId="50" fillId="0" borderId="0" xfId="0" applyFont="1"/>
    <xf numFmtId="0" fontId="17" fillId="0" borderId="0" xfId="0" applyFont="1" applyAlignment="1"/>
    <xf numFmtId="0" fontId="9" fillId="3" borderId="1" xfId="0" applyFont="1" applyFill="1" applyBorder="1" applyAlignment="1">
      <alignment horizontal="left" wrapText="1"/>
    </xf>
    <xf numFmtId="44" fontId="6" fillId="3" borderId="2" xfId="767" applyFont="1" applyFill="1" applyBorder="1" applyAlignment="1">
      <alignment horizontal="center"/>
    </xf>
    <xf numFmtId="44" fontId="6" fillId="3" borderId="3" xfId="767" applyFont="1" applyFill="1" applyBorder="1" applyAlignment="1">
      <alignment horizontal="center"/>
    </xf>
    <xf numFmtId="0" fontId="17" fillId="0" borderId="0" xfId="0" applyFont="1" applyAlignment="1">
      <alignment horizontal="right"/>
    </xf>
    <xf numFmtId="0" fontId="16" fillId="0" borderId="24" xfId="1" applyFont="1" applyBorder="1" applyAlignment="1">
      <alignment horizontal="center" vertical="center"/>
    </xf>
    <xf numFmtId="0" fontId="15" fillId="0" borderId="26" xfId="1" applyFont="1" applyBorder="1"/>
    <xf numFmtId="0" fontId="8" fillId="0" borderId="0" xfId="1" applyFont="1" applyFill="1" applyBorder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8" fillId="4" borderId="28" xfId="1" applyFont="1" applyFill="1" applyBorder="1" applyAlignment="1">
      <alignment horizontal="center" vertical="center"/>
    </xf>
    <xf numFmtId="0" fontId="17" fillId="4" borderId="28" xfId="1" applyFont="1" applyFill="1" applyBorder="1" applyAlignment="1">
      <alignment horizontal="center" vertical="center"/>
    </xf>
    <xf numFmtId="0" fontId="8" fillId="0" borderId="30" xfId="1" applyFont="1" applyFill="1" applyBorder="1" applyAlignment="1">
      <alignment horizontal="center" vertical="center"/>
    </xf>
    <xf numFmtId="43" fontId="8" fillId="0" borderId="30" xfId="1" applyNumberFormat="1" applyFont="1" applyFill="1" applyBorder="1" applyAlignment="1">
      <alignment horizontal="center" vertical="center"/>
    </xf>
    <xf numFmtId="43" fontId="4" fillId="0" borderId="0" xfId="1" applyNumberFormat="1" applyFont="1" applyFill="1" applyBorder="1" applyAlignment="1">
      <alignment horizontal="center" vertical="center"/>
    </xf>
    <xf numFmtId="0" fontId="8" fillId="0" borderId="30" xfId="1" applyFont="1" applyBorder="1"/>
    <xf numFmtId="43" fontId="8" fillId="0" borderId="30" xfId="2" applyFont="1" applyBorder="1"/>
    <xf numFmtId="43" fontId="51" fillId="0" borderId="0" xfId="1" applyNumberFormat="1" applyFont="1"/>
    <xf numFmtId="0" fontId="51" fillId="0" borderId="0" xfId="1" applyFont="1"/>
    <xf numFmtId="49" fontId="52" fillId="30" borderId="4" xfId="1" applyNumberFormat="1" applyFont="1" applyFill="1" applyBorder="1" applyAlignment="1">
      <alignment horizontal="left" vertical="top"/>
    </xf>
    <xf numFmtId="43" fontId="4" fillId="0" borderId="30" xfId="2" applyFont="1" applyBorder="1"/>
    <xf numFmtId="49" fontId="53" fillId="30" borderId="4" xfId="1" applyNumberFormat="1" applyFont="1" applyFill="1" applyBorder="1" applyAlignment="1">
      <alignment horizontal="left" vertical="top"/>
    </xf>
    <xf numFmtId="49" fontId="54" fillId="30" borderId="4" xfId="1" applyNumberFormat="1" applyFont="1" applyFill="1" applyBorder="1" applyAlignment="1">
      <alignment horizontal="left" vertical="top"/>
    </xf>
    <xf numFmtId="43" fontId="4" fillId="0" borderId="0" xfId="1" applyNumberFormat="1" applyFont="1"/>
    <xf numFmtId="168" fontId="4" fillId="0" borderId="28" xfId="1" applyNumberFormat="1" applyFont="1" applyBorder="1"/>
    <xf numFmtId="43" fontId="14" fillId="0" borderId="0" xfId="1" applyNumberFormat="1" applyFont="1"/>
    <xf numFmtId="0" fontId="5" fillId="3" borderId="1" xfId="0" applyFont="1" applyFill="1" applyBorder="1" applyAlignment="1">
      <alignment horizontal="left"/>
    </xf>
    <xf numFmtId="17" fontId="5" fillId="3" borderId="2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wrapText="1"/>
    </xf>
    <xf numFmtId="17" fontId="5" fillId="3" borderId="3" xfId="0" applyNumberFormat="1" applyFont="1" applyFill="1" applyBorder="1" applyAlignment="1">
      <alignment horizontal="center"/>
    </xf>
    <xf numFmtId="0" fontId="1" fillId="0" borderId="0" xfId="0" applyFont="1" applyBorder="1"/>
    <xf numFmtId="0" fontId="8" fillId="0" borderId="0" xfId="0" applyFont="1" applyBorder="1" applyAlignment="1">
      <alignment horizontal="center"/>
    </xf>
    <xf numFmtId="0" fontId="1" fillId="0" borderId="0" xfId="0" applyFont="1" applyBorder="1" applyAlignment="1">
      <alignment wrapText="1"/>
    </xf>
    <xf numFmtId="0" fontId="50" fillId="0" borderId="0" xfId="0" applyFont="1" applyBorder="1"/>
    <xf numFmtId="0" fontId="17" fillId="0" borderId="0" xfId="0" applyFont="1" applyBorder="1" applyAlignment="1">
      <alignment horizontal="left"/>
    </xf>
    <xf numFmtId="0" fontId="50" fillId="0" borderId="0" xfId="0" applyFont="1" applyBorder="1" applyAlignment="1">
      <alignment wrapText="1"/>
    </xf>
    <xf numFmtId="0" fontId="17" fillId="0" borderId="0" xfId="0" applyFont="1" applyBorder="1"/>
    <xf numFmtId="0" fontId="17" fillId="0" borderId="0" xfId="0" applyFont="1" applyBorder="1" applyAlignment="1"/>
    <xf numFmtId="44" fontId="1" fillId="0" borderId="0" xfId="0" applyNumberFormat="1" applyFont="1" applyBorder="1"/>
    <xf numFmtId="44" fontId="1" fillId="0" borderId="0" xfId="0" applyNumberFormat="1" applyFont="1"/>
    <xf numFmtId="44" fontId="0" fillId="0" borderId="0" xfId="0" applyNumberFormat="1"/>
    <xf numFmtId="44" fontId="46" fillId="0" borderId="0" xfId="0" applyNumberFormat="1" applyFont="1" applyAlignment="1">
      <alignment vertical="center"/>
    </xf>
    <xf numFmtId="43" fontId="1" fillId="0" borderId="0" xfId="0" applyNumberFormat="1" applyFont="1"/>
    <xf numFmtId="43" fontId="18" fillId="5" borderId="0" xfId="1" applyNumberFormat="1" applyFont="1" applyFill="1"/>
    <xf numFmtId="44" fontId="6" fillId="3" borderId="0" xfId="767" applyFont="1" applyFill="1" applyBorder="1" applyAlignment="1">
      <alignment vertical="center" wrapText="1"/>
    </xf>
    <xf numFmtId="0" fontId="8" fillId="6" borderId="30" xfId="1" applyFont="1" applyFill="1" applyBorder="1"/>
    <xf numFmtId="4" fontId="8" fillId="6" borderId="4" xfId="1" applyNumberFormat="1" applyFont="1" applyFill="1" applyBorder="1" applyAlignment="1">
      <alignment horizontal="center"/>
    </xf>
    <xf numFmtId="4" fontId="8" fillId="6" borderId="5" xfId="1" applyNumberFormat="1" applyFont="1" applyFill="1" applyBorder="1" applyAlignment="1">
      <alignment horizontal="center"/>
    </xf>
    <xf numFmtId="4" fontId="8" fillId="6" borderId="0" xfId="1" applyNumberFormat="1" applyFont="1" applyFill="1" applyBorder="1" applyAlignment="1">
      <alignment horizontal="center"/>
    </xf>
    <xf numFmtId="44" fontId="4" fillId="0" borderId="0" xfId="0" applyNumberFormat="1" applyFont="1" applyBorder="1" applyAlignment="1">
      <alignment horizontal="center"/>
    </xf>
    <xf numFmtId="4" fontId="6" fillId="3" borderId="0" xfId="0" applyNumberFormat="1" applyFont="1" applyFill="1" applyBorder="1" applyAlignment="1">
      <alignment vertical="top" wrapText="1"/>
    </xf>
    <xf numFmtId="0" fontId="6" fillId="3" borderId="27" xfId="0" applyFont="1" applyFill="1" applyBorder="1" applyAlignment="1">
      <alignment vertical="top" wrapText="1"/>
    </xf>
    <xf numFmtId="0" fontId="6" fillId="3" borderId="30" xfId="0" applyFont="1" applyFill="1" applyBorder="1" applyAlignment="1">
      <alignment vertical="top" wrapText="1"/>
    </xf>
    <xf numFmtId="4" fontId="6" fillId="3" borderId="30" xfId="0" applyNumberFormat="1" applyFont="1" applyFill="1" applyBorder="1" applyAlignment="1">
      <alignment vertical="top" wrapText="1"/>
    </xf>
    <xf numFmtId="4" fontId="6" fillId="3" borderId="52" xfId="0" applyNumberFormat="1" applyFont="1" applyFill="1" applyBorder="1" applyAlignment="1">
      <alignment vertical="top" wrapText="1"/>
    </xf>
    <xf numFmtId="4" fontId="6" fillId="0" borderId="30" xfId="0" applyNumberFormat="1" applyFont="1" applyFill="1" applyBorder="1" applyAlignment="1">
      <alignment vertical="top" wrapText="1"/>
    </xf>
    <xf numFmtId="4" fontId="5" fillId="3" borderId="53" xfId="0" applyNumberFormat="1" applyFont="1" applyFill="1" applyBorder="1" applyAlignment="1">
      <alignment vertical="top" wrapText="1"/>
    </xf>
    <xf numFmtId="4" fontId="6" fillId="3" borderId="28" xfId="0" applyNumberFormat="1" applyFont="1" applyFill="1" applyBorder="1" applyAlignment="1">
      <alignment vertical="top" wrapText="1"/>
    </xf>
    <xf numFmtId="0" fontId="6" fillId="3" borderId="2" xfId="0" applyFont="1" applyFill="1" applyBorder="1" applyAlignment="1">
      <alignment vertical="top" wrapText="1"/>
    </xf>
    <xf numFmtId="0" fontId="6" fillId="3" borderId="0" xfId="0" applyFont="1" applyFill="1" applyBorder="1" applyAlignment="1">
      <alignment vertical="top" wrapText="1"/>
    </xf>
    <xf numFmtId="4" fontId="6" fillId="3" borderId="54" xfId="0" applyNumberFormat="1" applyFont="1" applyFill="1" applyBorder="1" applyAlignment="1">
      <alignment vertical="top" wrapText="1"/>
    </xf>
    <xf numFmtId="4" fontId="6" fillId="0" borderId="0" xfId="0" applyNumberFormat="1" applyFont="1" applyFill="1" applyBorder="1" applyAlignment="1">
      <alignment vertical="top" wrapText="1"/>
    </xf>
    <xf numFmtId="4" fontId="5" fillId="3" borderId="55" xfId="0" applyNumberFormat="1" applyFont="1" applyFill="1" applyBorder="1" applyAlignment="1">
      <alignment vertical="top" wrapText="1"/>
    </xf>
    <xf numFmtId="4" fontId="6" fillId="3" borderId="7" xfId="0" applyNumberFormat="1" applyFont="1" applyFill="1" applyBorder="1" applyAlignment="1">
      <alignment vertical="top" wrapText="1"/>
    </xf>
    <xf numFmtId="169" fontId="1" fillId="0" borderId="0" xfId="0" applyNumberFormat="1" applyFont="1"/>
    <xf numFmtId="4" fontId="4" fillId="0" borderId="27" xfId="1" applyNumberFormat="1" applyFont="1" applyFill="1" applyBorder="1"/>
    <xf numFmtId="4" fontId="4" fillId="0" borderId="30" xfId="1" applyNumberFormat="1" applyFont="1" applyFill="1" applyBorder="1"/>
    <xf numFmtId="4" fontId="4" fillId="0" borderId="28" xfId="1" applyNumberFormat="1" applyFont="1" applyFill="1" applyBorder="1"/>
    <xf numFmtId="43" fontId="8" fillId="5" borderId="29" xfId="2" applyNumberFormat="1" applyFont="1" applyFill="1" applyBorder="1" applyAlignment="1">
      <alignment horizontal="center"/>
    </xf>
    <xf numFmtId="0" fontId="4" fillId="0" borderId="0" xfId="1" applyFont="1" applyBorder="1"/>
    <xf numFmtId="4" fontId="8" fillId="0" borderId="0" xfId="1" applyNumberFormat="1" applyFont="1" applyBorder="1"/>
    <xf numFmtId="4" fontId="8" fillId="0" borderId="5" xfId="1" applyNumberFormat="1" applyFont="1" applyBorder="1"/>
    <xf numFmtId="4" fontId="8" fillId="0" borderId="30" xfId="1" applyNumberFormat="1" applyFont="1" applyBorder="1"/>
    <xf numFmtId="0" fontId="8" fillId="0" borderId="57" xfId="1" applyFont="1" applyBorder="1"/>
    <xf numFmtId="4" fontId="8" fillId="0" borderId="56" xfId="1" applyNumberFormat="1" applyFont="1" applyBorder="1"/>
    <xf numFmtId="4" fontId="8" fillId="0" borderId="58" xfId="1" applyNumberFormat="1" applyFont="1" applyBorder="1"/>
    <xf numFmtId="4" fontId="8" fillId="0" borderId="59" xfId="1" applyNumberFormat="1" applyFont="1" applyBorder="1"/>
    <xf numFmtId="0" fontId="5" fillId="2" borderId="1" xfId="0" applyFont="1" applyFill="1" applyBorder="1" applyAlignment="1">
      <alignment horizontal="center" vertical="top" wrapText="1"/>
    </xf>
    <xf numFmtId="0" fontId="5" fillId="2" borderId="2" xfId="0" applyFont="1" applyFill="1" applyBorder="1" applyAlignment="1">
      <alignment horizontal="center" vertical="top" wrapText="1"/>
    </xf>
    <xf numFmtId="0" fontId="5" fillId="2" borderId="3" xfId="0" applyFont="1" applyFill="1" applyBorder="1" applyAlignment="1">
      <alignment horizontal="center" vertical="top" wrapText="1"/>
    </xf>
    <xf numFmtId="0" fontId="5" fillId="2" borderId="4" xfId="0" applyFont="1" applyFill="1" applyBorder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5" fillId="2" borderId="5" xfId="0" applyFont="1" applyFill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9" fillId="2" borderId="7" xfId="0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0" fontId="43" fillId="0" borderId="0" xfId="0" applyFont="1"/>
    <xf numFmtId="0" fontId="47" fillId="0" borderId="0" xfId="0" applyFont="1" applyAlignment="1">
      <alignment vertical="center"/>
    </xf>
    <xf numFmtId="0" fontId="47" fillId="0" borderId="0" xfId="0" applyFont="1" applyAlignment="1">
      <alignment horizontal="right" vertical="center"/>
    </xf>
    <xf numFmtId="0" fontId="45" fillId="0" borderId="0" xfId="0" applyFont="1" applyAlignment="1">
      <alignment vertical="center"/>
    </xf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 wrapText="1"/>
    </xf>
    <xf numFmtId="0" fontId="47" fillId="0" borderId="0" xfId="0" applyFont="1" applyAlignment="1">
      <alignment horizontal="right" vertical="center" wrapText="1"/>
    </xf>
    <xf numFmtId="0" fontId="48" fillId="0" borderId="0" xfId="0" applyFont="1" applyAlignment="1">
      <alignment vertical="center"/>
    </xf>
    <xf numFmtId="0" fontId="49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3" fontId="47" fillId="0" borderId="0" xfId="0" applyNumberFormat="1" applyFont="1" applyAlignment="1">
      <alignment horizontal="right" vertical="center" wrapText="1"/>
    </xf>
    <xf numFmtId="3" fontId="47" fillId="0" borderId="0" xfId="0" applyNumberFormat="1" applyFont="1" applyAlignment="1">
      <alignment horizontal="right" vertical="center"/>
    </xf>
    <xf numFmtId="0" fontId="44" fillId="0" borderId="0" xfId="0" applyFont="1" applyAlignment="1">
      <alignment vertical="center" wrapText="1"/>
    </xf>
    <xf numFmtId="0" fontId="5" fillId="2" borderId="6" xfId="0" applyFont="1" applyFill="1" applyBorder="1" applyAlignment="1">
      <alignment horizontal="center" vertical="top" wrapText="1"/>
    </xf>
    <xf numFmtId="0" fontId="5" fillId="2" borderId="7" xfId="0" applyFont="1" applyFill="1" applyBorder="1" applyAlignment="1">
      <alignment horizontal="center" vertical="top" wrapText="1"/>
    </xf>
    <xf numFmtId="0" fontId="5" fillId="2" borderId="8" xfId="0" applyFont="1" applyFill="1" applyBorder="1" applyAlignment="1">
      <alignment horizontal="center" vertical="top" wrapText="1"/>
    </xf>
    <xf numFmtId="4" fontId="8" fillId="6" borderId="1" xfId="1" applyNumberFormat="1" applyFont="1" applyFill="1" applyBorder="1" applyAlignment="1">
      <alignment horizontal="center"/>
    </xf>
    <xf numFmtId="4" fontId="8" fillId="6" borderId="3" xfId="1" applyNumberFormat="1" applyFont="1" applyFill="1" applyBorder="1" applyAlignment="1">
      <alignment horizontal="center"/>
    </xf>
    <xf numFmtId="43" fontId="19" fillId="0" borderId="0" xfId="2" applyFont="1" applyAlignment="1">
      <alignment horizontal="center"/>
    </xf>
    <xf numFmtId="0" fontId="19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0" fontId="13" fillId="0" borderId="0" xfId="1" applyFont="1" applyAlignment="1">
      <alignment horizontal="center"/>
    </xf>
    <xf numFmtId="0" fontId="16" fillId="0" borderId="24" xfId="1" applyFont="1" applyBorder="1" applyAlignment="1">
      <alignment horizontal="center"/>
    </xf>
    <xf numFmtId="0" fontId="16" fillId="0" borderId="25" xfId="1" applyFont="1" applyBorder="1" applyAlignment="1">
      <alignment horizontal="center"/>
    </xf>
    <xf numFmtId="0" fontId="16" fillId="0" borderId="26" xfId="1" applyFont="1" applyBorder="1" applyAlignment="1">
      <alignment horizontal="center"/>
    </xf>
    <xf numFmtId="0" fontId="17" fillId="4" borderId="27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4" fontId="4" fillId="0" borderId="0" xfId="1" applyNumberFormat="1" applyFont="1" applyAlignment="1">
      <alignment horizontal="left" wrapText="1"/>
    </xf>
    <xf numFmtId="0" fontId="8" fillId="0" borderId="0" xfId="1" applyFont="1" applyAlignment="1">
      <alignment horizontal="center"/>
    </xf>
    <xf numFmtId="0" fontId="8" fillId="0" borderId="24" xfId="1" applyFont="1" applyBorder="1" applyAlignment="1">
      <alignment horizontal="center"/>
    </xf>
    <xf numFmtId="0" fontId="8" fillId="0" borderId="25" xfId="1" applyFont="1" applyBorder="1" applyAlignment="1">
      <alignment horizontal="center"/>
    </xf>
    <xf numFmtId="0" fontId="8" fillId="0" borderId="26" xfId="1" applyFont="1" applyBorder="1" applyAlignment="1">
      <alignment horizontal="center"/>
    </xf>
    <xf numFmtId="0" fontId="8" fillId="4" borderId="27" xfId="1" applyFont="1" applyFill="1" applyBorder="1" applyAlignment="1">
      <alignment horizontal="center" vertical="center"/>
    </xf>
    <xf numFmtId="0" fontId="4" fillId="4" borderId="28" xfId="1" applyFont="1" applyFill="1" applyBorder="1" applyAlignment="1">
      <alignment horizontal="center" vertical="center"/>
    </xf>
    <xf numFmtId="0" fontId="8" fillId="4" borderId="24" xfId="1" applyFont="1" applyFill="1" applyBorder="1" applyAlignment="1">
      <alignment horizontal="center"/>
    </xf>
    <xf numFmtId="0" fontId="8" fillId="4" borderId="26" xfId="1" applyFont="1" applyFill="1" applyBorder="1" applyAlignment="1">
      <alignment horizontal="center"/>
    </xf>
    <xf numFmtId="0" fontId="4" fillId="0" borderId="25" xfId="1" applyFont="1" applyBorder="1" applyAlignment="1">
      <alignment horizontal="center"/>
    </xf>
    <xf numFmtId="0" fontId="4" fillId="0" borderId="26" xfId="1" applyFont="1" applyBorder="1" applyAlignment="1">
      <alignment horizontal="center"/>
    </xf>
    <xf numFmtId="0" fontId="8" fillId="4" borderId="1" xfId="1" applyFont="1" applyFill="1" applyBorder="1" applyAlignment="1">
      <alignment horizontal="center" vertical="center"/>
    </xf>
    <xf numFmtId="0" fontId="4" fillId="4" borderId="6" xfId="1" applyFont="1" applyFill="1" applyBorder="1" applyAlignment="1">
      <alignment horizontal="center" vertical="center"/>
    </xf>
    <xf numFmtId="43" fontId="8" fillId="5" borderId="24" xfId="2" applyFont="1" applyFill="1" applyBorder="1" applyAlignment="1">
      <alignment horizontal="center"/>
    </xf>
    <xf numFmtId="43" fontId="8" fillId="5" borderId="26" xfId="2" applyFont="1" applyFill="1" applyBorder="1" applyAlignment="1">
      <alignment horizontal="center"/>
    </xf>
    <xf numFmtId="0" fontId="18" fillId="5" borderId="0" xfId="1" applyFont="1" applyFill="1" applyBorder="1" applyAlignment="1">
      <alignment horizontal="center"/>
    </xf>
    <xf numFmtId="0" fontId="18" fillId="5" borderId="0" xfId="1" applyFont="1" applyFill="1" applyAlignment="1">
      <alignment horizontal="center"/>
    </xf>
    <xf numFmtId="0" fontId="8" fillId="0" borderId="0" xfId="1" applyFont="1" applyBorder="1" applyAlignment="1">
      <alignment horizontal="center"/>
    </xf>
    <xf numFmtId="0" fontId="12" fillId="0" borderId="0" xfId="1" applyBorder="1" applyAlignment="1">
      <alignment horizontal="center"/>
    </xf>
    <xf numFmtId="0" fontId="8" fillId="5" borderId="0" xfId="1" applyFont="1" applyFill="1" applyAlignment="1">
      <alignment horizontal="center"/>
    </xf>
    <xf numFmtId="0" fontId="8" fillId="6" borderId="1" xfId="1" applyFont="1" applyFill="1" applyBorder="1" applyAlignment="1">
      <alignment horizontal="center" wrapText="1"/>
    </xf>
    <xf numFmtId="0" fontId="8" fillId="6" borderId="3" xfId="1" applyFont="1" applyFill="1" applyBorder="1" applyAlignment="1">
      <alignment horizontal="center" wrapText="1"/>
    </xf>
    <xf numFmtId="0" fontId="8" fillId="6" borderId="6" xfId="1" applyFont="1" applyFill="1" applyBorder="1" applyAlignment="1">
      <alignment horizontal="center" wrapText="1"/>
    </xf>
    <xf numFmtId="0" fontId="8" fillId="6" borderId="8" xfId="1" applyFont="1" applyFill="1" applyBorder="1" applyAlignment="1">
      <alignment horizontal="center" wrapText="1"/>
    </xf>
    <xf numFmtId="0" fontId="8" fillId="6" borderId="27" xfId="1" applyFont="1" applyFill="1" applyBorder="1" applyAlignment="1">
      <alignment horizontal="center" wrapText="1"/>
    </xf>
    <xf numFmtId="0" fontId="8" fillId="6" borderId="28" xfId="1" applyFont="1" applyFill="1" applyBorder="1" applyAlignment="1">
      <alignment horizontal="center" wrapText="1"/>
    </xf>
    <xf numFmtId="0" fontId="8" fillId="6" borderId="24" xfId="1" applyFont="1" applyFill="1" applyBorder="1" applyAlignment="1">
      <alignment horizontal="center"/>
    </xf>
    <xf numFmtId="0" fontId="8" fillId="6" borderId="26" xfId="1" applyFont="1" applyFill="1" applyBorder="1" applyAlignment="1">
      <alignment horizontal="center"/>
    </xf>
    <xf numFmtId="0" fontId="8" fillId="0" borderId="0" xfId="1" applyFont="1" applyFill="1" applyBorder="1" applyAlignment="1">
      <alignment horizontal="center" vertical="center"/>
    </xf>
    <xf numFmtId="0" fontId="16" fillId="0" borderId="0" xfId="1" applyFont="1" applyAlignment="1">
      <alignment horizontal="center"/>
    </xf>
    <xf numFmtId="0" fontId="4" fillId="0" borderId="0" xfId="1" applyFont="1" applyFill="1" applyBorder="1" applyAlignment="1">
      <alignment horizontal="center" vertical="center"/>
    </xf>
    <xf numFmtId="0" fontId="11" fillId="0" borderId="0" xfId="768"/>
    <xf numFmtId="0" fontId="59" fillId="31" borderId="1" xfId="768" applyFont="1" applyFill="1" applyBorder="1" applyAlignment="1">
      <alignment horizontal="center" vertical="center"/>
    </xf>
    <xf numFmtId="0" fontId="59" fillId="31" borderId="2" xfId="768" applyFont="1" applyFill="1" applyBorder="1" applyAlignment="1">
      <alignment horizontal="center" vertical="center"/>
    </xf>
    <xf numFmtId="0" fontId="59" fillId="31" borderId="16" xfId="768" applyFont="1" applyFill="1" applyBorder="1" applyAlignment="1">
      <alignment horizontal="center" vertical="center"/>
    </xf>
    <xf numFmtId="0" fontId="59" fillId="31" borderId="4" xfId="768" applyFont="1" applyFill="1" applyBorder="1" applyAlignment="1">
      <alignment horizontal="center" vertical="center"/>
    </xf>
    <xf numFmtId="0" fontId="59" fillId="31" borderId="0" xfId="768" applyFont="1" applyFill="1" applyBorder="1" applyAlignment="1">
      <alignment horizontal="center" vertical="center"/>
    </xf>
    <xf numFmtId="0" fontId="59" fillId="31" borderId="60" xfId="768" applyFont="1" applyFill="1" applyBorder="1" applyAlignment="1">
      <alignment horizontal="center" vertical="center"/>
    </xf>
    <xf numFmtId="0" fontId="59" fillId="31" borderId="6" xfId="768" applyFont="1" applyFill="1" applyBorder="1" applyAlignment="1">
      <alignment horizontal="center" vertical="center"/>
    </xf>
    <xf numFmtId="0" fontId="59" fillId="31" borderId="7" xfId="768" applyFont="1" applyFill="1" applyBorder="1" applyAlignment="1">
      <alignment horizontal="center" vertical="center"/>
    </xf>
    <xf numFmtId="0" fontId="59" fillId="31" borderId="18" xfId="768" applyFont="1" applyFill="1" applyBorder="1" applyAlignment="1">
      <alignment horizontal="center" vertical="center"/>
    </xf>
    <xf numFmtId="0" fontId="59" fillId="31" borderId="3" xfId="768" applyFont="1" applyFill="1" applyBorder="1" applyAlignment="1">
      <alignment horizontal="center" vertical="center"/>
    </xf>
    <xf numFmtId="0" fontId="59" fillId="31" borderId="24" xfId="768" applyFont="1" applyFill="1" applyBorder="1" applyAlignment="1">
      <alignment horizontal="center" vertical="center"/>
    </xf>
    <xf numFmtId="0" fontId="59" fillId="31" borderId="25" xfId="768" applyFont="1" applyFill="1" applyBorder="1" applyAlignment="1">
      <alignment horizontal="center" vertical="center"/>
    </xf>
    <xf numFmtId="0" fontId="59" fillId="31" borderId="26" xfId="768" applyFont="1" applyFill="1" applyBorder="1" applyAlignment="1">
      <alignment horizontal="center" vertical="center"/>
    </xf>
    <xf numFmtId="0" fontId="59" fillId="31" borderId="27" xfId="768" applyFont="1" applyFill="1" applyBorder="1" applyAlignment="1">
      <alignment horizontal="center" vertical="center" wrapText="1"/>
    </xf>
    <xf numFmtId="0" fontId="59" fillId="31" borderId="5" xfId="768" applyFont="1" applyFill="1" applyBorder="1" applyAlignment="1">
      <alignment horizontal="center" vertical="center"/>
    </xf>
    <xf numFmtId="0" fontId="59" fillId="31" borderId="8" xfId="768" applyFont="1" applyFill="1" applyBorder="1" applyAlignment="1">
      <alignment horizontal="center" vertical="center"/>
    </xf>
    <xf numFmtId="0" fontId="59" fillId="31" borderId="8" xfId="768" applyFont="1" applyFill="1" applyBorder="1" applyAlignment="1">
      <alignment horizontal="center" vertical="center" wrapText="1"/>
    </xf>
    <xf numFmtId="0" fontId="59" fillId="31" borderId="28" xfId="768" applyFont="1" applyFill="1" applyBorder="1" applyAlignment="1">
      <alignment horizontal="center" vertical="center" wrapText="1"/>
    </xf>
    <xf numFmtId="0" fontId="59" fillId="31" borderId="8" xfId="768" applyFont="1" applyFill="1" applyBorder="1" applyAlignment="1">
      <alignment horizontal="center" vertical="center"/>
    </xf>
    <xf numFmtId="0" fontId="60" fillId="32" borderId="1" xfId="768" applyFont="1" applyFill="1" applyBorder="1" applyAlignment="1">
      <alignment horizontal="justify" vertical="center" wrapText="1"/>
    </xf>
    <xf numFmtId="0" fontId="60" fillId="32" borderId="2" xfId="768" applyFont="1" applyFill="1" applyBorder="1" applyAlignment="1">
      <alignment horizontal="justify" vertical="center" wrapText="1"/>
    </xf>
    <xf numFmtId="0" fontId="60" fillId="32" borderId="16" xfId="768" applyFont="1" applyFill="1" applyBorder="1" applyAlignment="1">
      <alignment horizontal="justify" vertical="center" wrapText="1"/>
    </xf>
    <xf numFmtId="0" fontId="60" fillId="32" borderId="5" xfId="768" applyFont="1" applyFill="1" applyBorder="1" applyAlignment="1">
      <alignment horizontal="justify" vertical="center"/>
    </xf>
    <xf numFmtId="0" fontId="60" fillId="32" borderId="4" xfId="768" applyFont="1" applyFill="1" applyBorder="1" applyAlignment="1">
      <alignment horizontal="justify" vertical="center" wrapText="1"/>
    </xf>
    <xf numFmtId="0" fontId="60" fillId="32" borderId="0" xfId="768" applyFont="1" applyFill="1" applyBorder="1" applyAlignment="1">
      <alignment horizontal="justify" vertical="center" wrapText="1"/>
    </xf>
    <xf numFmtId="0" fontId="60" fillId="32" borderId="60" xfId="768" applyFont="1" applyFill="1" applyBorder="1" applyAlignment="1">
      <alignment horizontal="justify" vertical="center" wrapText="1"/>
    </xf>
    <xf numFmtId="0" fontId="61" fillId="32" borderId="4" xfId="768" applyFont="1" applyFill="1" applyBorder="1" applyAlignment="1">
      <alignment horizontal="justify" vertical="center"/>
    </xf>
    <xf numFmtId="0" fontId="61" fillId="32" borderId="0" xfId="768" applyFont="1" applyFill="1" applyAlignment="1">
      <alignment horizontal="justify" vertical="center" wrapText="1"/>
    </xf>
    <xf numFmtId="0" fontId="61" fillId="32" borderId="60" xfId="768" applyFont="1" applyFill="1" applyBorder="1" applyAlignment="1">
      <alignment horizontal="justify" vertical="center" wrapText="1"/>
    </xf>
    <xf numFmtId="0" fontId="61" fillId="32" borderId="5" xfId="768" applyFont="1" applyFill="1" applyBorder="1" applyAlignment="1">
      <alignment horizontal="justify" vertical="center"/>
    </xf>
    <xf numFmtId="0" fontId="61" fillId="32" borderId="4" xfId="768" applyFont="1" applyFill="1" applyBorder="1" applyAlignment="1">
      <alignment horizontal="justify" vertical="center" wrapText="1"/>
    </xf>
    <xf numFmtId="0" fontId="61" fillId="32" borderId="0" xfId="768" applyFont="1" applyFill="1" applyBorder="1" applyAlignment="1">
      <alignment horizontal="justify" vertical="center" wrapText="1"/>
    </xf>
    <xf numFmtId="44" fontId="61" fillId="32" borderId="5" xfId="768" applyNumberFormat="1" applyFont="1" applyFill="1" applyBorder="1" applyAlignment="1">
      <alignment horizontal="justify" vertical="center"/>
    </xf>
    <xf numFmtId="0" fontId="61" fillId="32" borderId="4" xfId="768" applyFont="1" applyFill="1" applyBorder="1" applyAlignment="1">
      <alignment horizontal="center" vertical="center" wrapText="1"/>
    </xf>
    <xf numFmtId="0" fontId="61" fillId="32" borderId="0" xfId="768" applyFont="1" applyFill="1" applyBorder="1" applyAlignment="1">
      <alignment horizontal="center" vertical="center" wrapText="1"/>
    </xf>
    <xf numFmtId="0" fontId="61" fillId="32" borderId="60" xfId="768" applyFont="1" applyFill="1" applyBorder="1" applyAlignment="1">
      <alignment vertical="center" wrapText="1"/>
    </xf>
    <xf numFmtId="44" fontId="11" fillId="0" borderId="0" xfId="768" applyNumberFormat="1"/>
    <xf numFmtId="0" fontId="61" fillId="32" borderId="6" xfId="768" applyFont="1" applyFill="1" applyBorder="1" applyAlignment="1">
      <alignment horizontal="justify" vertical="center"/>
    </xf>
    <xf numFmtId="0" fontId="61" fillId="32" borderId="7" xfId="768" applyFont="1" applyFill="1" applyBorder="1" applyAlignment="1">
      <alignment horizontal="justify" vertical="center"/>
    </xf>
    <xf numFmtId="0" fontId="61" fillId="32" borderId="8" xfId="768" applyFont="1" applyFill="1" applyBorder="1" applyAlignment="1">
      <alignment horizontal="justify" vertical="center" wrapText="1"/>
    </xf>
    <xf numFmtId="0" fontId="61" fillId="32" borderId="8" xfId="768" applyFont="1" applyFill="1" applyBorder="1" applyAlignment="1">
      <alignment horizontal="justify" vertical="center"/>
    </xf>
    <xf numFmtId="0" fontId="62" fillId="32" borderId="8" xfId="768" applyFont="1" applyFill="1" applyBorder="1" applyAlignment="1">
      <alignment horizontal="justify" vertical="center" wrapText="1"/>
    </xf>
    <xf numFmtId="0" fontId="62" fillId="32" borderId="7" xfId="768" applyFont="1" applyFill="1" applyBorder="1" applyAlignment="1">
      <alignment horizontal="justify" vertical="center"/>
    </xf>
    <xf numFmtId="44" fontId="62" fillId="32" borderId="8" xfId="768" applyNumberFormat="1" applyFont="1" applyFill="1" applyBorder="1" applyAlignment="1">
      <alignment horizontal="justify" vertical="center"/>
    </xf>
    <xf numFmtId="44" fontId="62" fillId="32" borderId="3" xfId="768" applyNumberFormat="1" applyFont="1" applyFill="1" applyBorder="1" applyAlignment="1">
      <alignment horizontal="justify" vertical="center"/>
    </xf>
    <xf numFmtId="0" fontId="61" fillId="0" borderId="0" xfId="768" applyFont="1" applyAlignment="1">
      <alignment horizontal="justify" vertical="center" wrapText="1"/>
    </xf>
    <xf numFmtId="44" fontId="61" fillId="0" borderId="0" xfId="768" applyNumberFormat="1" applyFont="1" applyAlignment="1">
      <alignment horizontal="justify" vertical="center" wrapText="1"/>
    </xf>
    <xf numFmtId="44" fontId="62" fillId="0" borderId="24" xfId="768" applyNumberFormat="1" applyFont="1" applyBorder="1" applyAlignment="1">
      <alignment horizontal="justify" vertical="center" wrapText="1"/>
    </xf>
    <xf numFmtId="44" fontId="62" fillId="0" borderId="61" xfId="768" applyNumberFormat="1" applyFont="1" applyBorder="1" applyAlignment="1">
      <alignment horizontal="justify" vertical="center" wrapText="1"/>
    </xf>
    <xf numFmtId="44" fontId="62" fillId="32" borderId="62" xfId="768" applyNumberFormat="1" applyFont="1" applyFill="1" applyBorder="1" applyAlignment="1">
      <alignment horizontal="justify" vertical="center"/>
    </xf>
    <xf numFmtId="0" fontId="61" fillId="0" borderId="0" xfId="768" applyFont="1" applyAlignment="1">
      <alignment horizontal="justify" vertical="center" wrapText="1"/>
    </xf>
    <xf numFmtId="0" fontId="63" fillId="0" borderId="0" xfId="768" applyFont="1" applyAlignment="1">
      <alignment horizontal="justify" vertical="center"/>
    </xf>
    <xf numFmtId="0" fontId="64" fillId="0" borderId="0" xfId="768" applyFont="1"/>
    <xf numFmtId="44" fontId="64" fillId="0" borderId="0" xfId="768" applyNumberFormat="1" applyFont="1"/>
    <xf numFmtId="0" fontId="59" fillId="0" borderId="0" xfId="768" applyFont="1" applyAlignment="1">
      <alignment horizontal="center"/>
    </xf>
    <xf numFmtId="0" fontId="59" fillId="0" borderId="0" xfId="768" applyFont="1"/>
    <xf numFmtId="0" fontId="65" fillId="0" borderId="0" xfId="768" applyFont="1"/>
    <xf numFmtId="0" fontId="60" fillId="0" borderId="0" xfId="768" applyFont="1" applyAlignment="1">
      <alignment horizontal="center"/>
    </xf>
    <xf numFmtId="0" fontId="60" fillId="0" borderId="0" xfId="768" applyFont="1" applyAlignment="1"/>
    <xf numFmtId="0" fontId="66" fillId="0" borderId="0" xfId="768" applyFont="1"/>
    <xf numFmtId="0" fontId="60" fillId="0" borderId="0" xfId="768" applyFont="1" applyAlignment="1">
      <alignment horizontal="center"/>
    </xf>
    <xf numFmtId="0" fontId="60" fillId="0" borderId="0" xfId="768" applyFont="1"/>
    <xf numFmtId="0" fontId="0" fillId="0" borderId="0" xfId="0" applyAlignment="1">
      <alignment wrapText="1"/>
    </xf>
    <xf numFmtId="4" fontId="0" fillId="0" borderId="0" xfId="0" applyNumberFormat="1" applyAlignment="1">
      <alignment wrapText="1"/>
    </xf>
    <xf numFmtId="0" fontId="0" fillId="0" borderId="0" xfId="0" applyAlignment="1">
      <alignment horizontal="left"/>
    </xf>
    <xf numFmtId="0" fontId="66" fillId="0" borderId="0" xfId="768" applyFont="1" applyFill="1"/>
    <xf numFmtId="44" fontId="66" fillId="0" borderId="0" xfId="768" applyNumberFormat="1" applyFont="1"/>
    <xf numFmtId="0" fontId="67" fillId="31" borderId="1" xfId="768" applyFont="1" applyFill="1" applyBorder="1" applyAlignment="1">
      <alignment horizontal="center" vertical="center"/>
    </xf>
    <xf numFmtId="0" fontId="67" fillId="31" borderId="2" xfId="768" applyFont="1" applyFill="1" applyBorder="1" applyAlignment="1">
      <alignment horizontal="center" vertical="center"/>
    </xf>
    <xf numFmtId="0" fontId="67" fillId="31" borderId="16" xfId="768" applyFont="1" applyFill="1" applyBorder="1" applyAlignment="1">
      <alignment horizontal="center" vertical="center"/>
    </xf>
    <xf numFmtId="0" fontId="67" fillId="31" borderId="4" xfId="768" applyFont="1" applyFill="1" applyBorder="1" applyAlignment="1">
      <alignment horizontal="center" vertical="center"/>
    </xf>
    <xf numFmtId="0" fontId="67" fillId="31" borderId="0" xfId="768" applyFont="1" applyFill="1" applyBorder="1" applyAlignment="1">
      <alignment horizontal="center" vertical="center"/>
    </xf>
    <xf numFmtId="0" fontId="67" fillId="31" borderId="60" xfId="768" applyFont="1" applyFill="1" applyBorder="1" applyAlignment="1">
      <alignment horizontal="center" vertical="center"/>
    </xf>
    <xf numFmtId="0" fontId="67" fillId="31" borderId="6" xfId="768" applyFont="1" applyFill="1" applyBorder="1" applyAlignment="1">
      <alignment horizontal="center" vertical="center"/>
    </xf>
    <xf numFmtId="0" fontId="67" fillId="31" borderId="7" xfId="768" applyFont="1" applyFill="1" applyBorder="1" applyAlignment="1">
      <alignment horizontal="center" vertical="center"/>
    </xf>
    <xf numFmtId="0" fontId="67" fillId="31" borderId="18" xfId="768" applyFont="1" applyFill="1" applyBorder="1" applyAlignment="1">
      <alignment horizontal="center" vertical="center"/>
    </xf>
    <xf numFmtId="0" fontId="67" fillId="33" borderId="1" xfId="768" applyFont="1" applyFill="1" applyBorder="1" applyAlignment="1">
      <alignment horizontal="center" vertical="center"/>
    </xf>
    <xf numFmtId="0" fontId="67" fillId="33" borderId="3" xfId="768" applyFont="1" applyFill="1" applyBorder="1" applyAlignment="1">
      <alignment horizontal="center" vertical="center"/>
    </xf>
    <xf numFmtId="0" fontId="67" fillId="33" borderId="24" xfId="768" applyFont="1" applyFill="1" applyBorder="1" applyAlignment="1">
      <alignment horizontal="center" vertical="center" wrapText="1"/>
    </xf>
    <xf numFmtId="0" fontId="67" fillId="33" borderId="25" xfId="768" applyFont="1" applyFill="1" applyBorder="1" applyAlignment="1">
      <alignment horizontal="center" vertical="center" wrapText="1"/>
    </xf>
    <xf numFmtId="0" fontId="67" fillId="33" borderId="26" xfId="768" applyFont="1" applyFill="1" applyBorder="1" applyAlignment="1">
      <alignment horizontal="center" vertical="center" wrapText="1"/>
    </xf>
    <xf numFmtId="0" fontId="67" fillId="33" borderId="27" xfId="768" applyFont="1" applyFill="1" applyBorder="1" applyAlignment="1">
      <alignment horizontal="center" vertical="center" wrapText="1"/>
    </xf>
    <xf numFmtId="0" fontId="67" fillId="33" borderId="4" xfId="768" applyFont="1" applyFill="1" applyBorder="1" applyAlignment="1">
      <alignment horizontal="center" vertical="center"/>
    </xf>
    <xf numFmtId="0" fontId="67" fillId="33" borderId="5" xfId="768" applyFont="1" applyFill="1" applyBorder="1" applyAlignment="1">
      <alignment horizontal="center" vertical="center"/>
    </xf>
    <xf numFmtId="0" fontId="67" fillId="33" borderId="8" xfId="768" applyFont="1" applyFill="1" applyBorder="1" applyAlignment="1">
      <alignment horizontal="center" vertical="center" wrapText="1"/>
    </xf>
    <xf numFmtId="0" fontId="67" fillId="33" borderId="28" xfId="768" applyFont="1" applyFill="1" applyBorder="1" applyAlignment="1">
      <alignment horizontal="center" vertical="center" wrapText="1"/>
    </xf>
    <xf numFmtId="0" fontId="67" fillId="33" borderId="6" xfId="768" applyFont="1" applyFill="1" applyBorder="1" applyAlignment="1">
      <alignment horizontal="center" vertical="center"/>
    </xf>
    <xf numFmtId="0" fontId="67" fillId="33" borderId="8" xfId="768" applyFont="1" applyFill="1" applyBorder="1" applyAlignment="1">
      <alignment horizontal="center" vertical="center"/>
    </xf>
    <xf numFmtId="0" fontId="68" fillId="0" borderId="0" xfId="0" applyFont="1"/>
    <xf numFmtId="0" fontId="12" fillId="0" borderId="0" xfId="777" applyFont="1"/>
    <xf numFmtId="0" fontId="12" fillId="0" borderId="0" xfId="777"/>
    <xf numFmtId="4" fontId="68" fillId="0" borderId="0" xfId="0" applyNumberFormat="1" applyFont="1" applyAlignment="1">
      <alignment wrapText="1"/>
    </xf>
    <xf numFmtId="0" fontId="58" fillId="0" borderId="0" xfId="0" applyFont="1" applyAlignment="1">
      <alignment horizontal="center"/>
    </xf>
    <xf numFmtId="0" fontId="58" fillId="0" borderId="0" xfId="0" applyFont="1"/>
    <xf numFmtId="0" fontId="0" fillId="0" borderId="0" xfId="0" applyAlignment="1">
      <alignment horizontal="center"/>
    </xf>
    <xf numFmtId="0" fontId="69" fillId="0" borderId="0" xfId="768" applyFont="1"/>
    <xf numFmtId="0" fontId="70" fillId="0" borderId="0" xfId="768" applyFont="1" applyAlignment="1">
      <alignment horizontal="justify" vertical="center"/>
    </xf>
    <xf numFmtId="0" fontId="70" fillId="0" borderId="0" xfId="768" applyFont="1"/>
    <xf numFmtId="44" fontId="70" fillId="0" borderId="0" xfId="768" applyNumberFormat="1" applyFont="1" applyFill="1"/>
    <xf numFmtId="44" fontId="70" fillId="0" borderId="0" xfId="768" applyNumberFormat="1" applyFont="1"/>
    <xf numFmtId="0" fontId="70" fillId="0" borderId="0" xfId="768" applyFont="1" applyFill="1"/>
    <xf numFmtId="43" fontId="70" fillId="0" borderId="0" xfId="768" applyNumberFormat="1" applyFont="1"/>
    <xf numFmtId="44" fontId="65" fillId="0" borderId="0" xfId="768" applyNumberFormat="1" applyFont="1"/>
    <xf numFmtId="0" fontId="71" fillId="0" borderId="0" xfId="768" applyFont="1"/>
    <xf numFmtId="0" fontId="60" fillId="0" borderId="0" xfId="768" applyFont="1" applyFill="1"/>
    <xf numFmtId="0" fontId="59" fillId="31" borderId="4" xfId="768" applyFont="1" applyFill="1" applyBorder="1" applyAlignment="1">
      <alignment horizontal="center" vertical="center" wrapText="1"/>
    </xf>
    <xf numFmtId="0" fontId="59" fillId="31" borderId="0" xfId="768" applyFont="1" applyFill="1" applyBorder="1" applyAlignment="1">
      <alignment horizontal="center" vertical="center" wrapText="1"/>
    </xf>
    <xf numFmtId="0" fontId="59" fillId="31" borderId="5" xfId="768" applyFont="1" applyFill="1" applyBorder="1" applyAlignment="1">
      <alignment horizontal="center" vertical="center" wrapText="1"/>
    </xf>
    <xf numFmtId="0" fontId="59" fillId="31" borderId="30" xfId="768" applyFont="1" applyFill="1" applyBorder="1" applyAlignment="1">
      <alignment horizontal="center" vertical="center" wrapText="1"/>
    </xf>
    <xf numFmtId="0" fontId="59" fillId="31" borderId="6" xfId="768" applyFont="1" applyFill="1" applyBorder="1" applyAlignment="1">
      <alignment horizontal="center" vertical="center" wrapText="1"/>
    </xf>
    <xf numFmtId="0" fontId="59" fillId="31" borderId="7" xfId="768" applyFont="1" applyFill="1" applyBorder="1" applyAlignment="1">
      <alignment horizontal="center" vertical="center" wrapText="1"/>
    </xf>
    <xf numFmtId="0" fontId="59" fillId="31" borderId="8" xfId="768" applyFont="1" applyFill="1" applyBorder="1" applyAlignment="1">
      <alignment horizontal="center" vertical="center" wrapText="1"/>
    </xf>
    <xf numFmtId="0" fontId="62" fillId="32" borderId="1" xfId="768" applyFont="1" applyFill="1" applyBorder="1" applyAlignment="1">
      <alignment horizontal="justify" vertical="center"/>
    </xf>
    <xf numFmtId="0" fontId="62" fillId="32" borderId="2" xfId="768" applyFont="1" applyFill="1" applyBorder="1" applyAlignment="1">
      <alignment horizontal="justify" vertical="center"/>
    </xf>
    <xf numFmtId="0" fontId="62" fillId="32" borderId="3" xfId="768" applyFont="1" applyFill="1" applyBorder="1" applyAlignment="1">
      <alignment horizontal="justify" vertical="center"/>
    </xf>
    <xf numFmtId="0" fontId="61" fillId="32" borderId="5" xfId="768" applyFont="1" applyFill="1" applyBorder="1" applyAlignment="1">
      <alignment horizontal="justify" vertical="center" wrapText="1"/>
    </xf>
    <xf numFmtId="0" fontId="61" fillId="0" borderId="0" xfId="768" applyFont="1" applyAlignment="1">
      <alignment horizontal="justify" vertical="center"/>
    </xf>
    <xf numFmtId="0" fontId="61" fillId="0" borderId="5" xfId="768" applyFont="1" applyBorder="1" applyAlignment="1">
      <alignment horizontal="justify" vertical="center"/>
    </xf>
    <xf numFmtId="44" fontId="61" fillId="32" borderId="5" xfId="768" applyNumberFormat="1" applyFont="1" applyFill="1" applyBorder="1" applyAlignment="1">
      <alignment horizontal="justify" vertical="center" wrapText="1"/>
    </xf>
    <xf numFmtId="0" fontId="62" fillId="32" borderId="4" xfId="768" applyFont="1" applyFill="1" applyBorder="1" applyAlignment="1">
      <alignment horizontal="justify" vertical="center"/>
    </xf>
    <xf numFmtId="0" fontId="62" fillId="32" borderId="0" xfId="768" applyFont="1" applyFill="1" applyBorder="1" applyAlignment="1">
      <alignment horizontal="justify" vertical="center"/>
    </xf>
    <xf numFmtId="0" fontId="62" fillId="32" borderId="60" xfId="768" applyFont="1" applyFill="1" applyBorder="1" applyAlignment="1">
      <alignment horizontal="justify" vertical="center"/>
    </xf>
    <xf numFmtId="0" fontId="62" fillId="32" borderId="4" xfId="768" applyFont="1" applyFill="1" applyBorder="1" applyAlignment="1">
      <alignment horizontal="justify" vertical="center"/>
    </xf>
    <xf numFmtId="0" fontId="66" fillId="0" borderId="0" xfId="768" applyFont="1" applyBorder="1"/>
    <xf numFmtId="44" fontId="65" fillId="0" borderId="0" xfId="768" applyNumberFormat="1" applyFont="1" applyBorder="1" applyAlignment="1">
      <alignment horizontal="right" vertical="center" wrapText="1"/>
    </xf>
    <xf numFmtId="44" fontId="66" fillId="0" borderId="0" xfId="768" applyNumberFormat="1" applyFont="1" applyBorder="1"/>
    <xf numFmtId="0" fontId="61" fillId="32" borderId="7" xfId="768" applyFont="1" applyFill="1" applyBorder="1" applyAlignment="1">
      <alignment horizontal="justify" vertical="center"/>
    </xf>
    <xf numFmtId="0" fontId="61" fillId="32" borderId="8" xfId="768" applyFont="1" applyFill="1" applyBorder="1" applyAlignment="1">
      <alignment horizontal="justify" vertical="center"/>
    </xf>
    <xf numFmtId="0" fontId="62" fillId="32" borderId="6" xfId="768" applyFont="1" applyFill="1" applyBorder="1" applyAlignment="1">
      <alignment horizontal="justify" vertical="center"/>
    </xf>
    <xf numFmtId="0" fontId="61" fillId="0" borderId="0" xfId="768" applyFont="1"/>
    <xf numFmtId="0" fontId="66" fillId="0" borderId="0" xfId="768" applyFont="1" applyAlignment="1"/>
    <xf numFmtId="0" fontId="59" fillId="0" borderId="0" xfId="768" applyFont="1" applyAlignment="1"/>
    <xf numFmtId="0" fontId="59" fillId="33" borderId="1" xfId="768" applyFont="1" applyFill="1" applyBorder="1" applyAlignment="1">
      <alignment horizontal="center" vertical="center"/>
    </xf>
    <xf numFmtId="0" fontId="59" fillId="33" borderId="16" xfId="768" applyFont="1" applyFill="1" applyBorder="1" applyAlignment="1">
      <alignment horizontal="center" vertical="center"/>
    </xf>
    <xf numFmtId="0" fontId="59" fillId="33" borderId="63" xfId="768" applyFont="1" applyFill="1" applyBorder="1" applyAlignment="1">
      <alignment horizontal="center" vertical="center" wrapText="1"/>
    </xf>
    <xf numFmtId="0" fontId="59" fillId="33" borderId="25" xfId="768" applyFont="1" applyFill="1" applyBorder="1" applyAlignment="1">
      <alignment horizontal="center" vertical="center" wrapText="1"/>
    </xf>
    <xf numFmtId="0" fontId="59" fillId="33" borderId="26" xfId="768" applyFont="1" applyFill="1" applyBorder="1" applyAlignment="1">
      <alignment horizontal="center" vertical="center" wrapText="1"/>
    </xf>
    <xf numFmtId="0" fontId="59" fillId="33" borderId="27" xfId="768" applyFont="1" applyFill="1" applyBorder="1" applyAlignment="1">
      <alignment horizontal="center" vertical="center" wrapText="1"/>
    </xf>
    <xf numFmtId="0" fontId="59" fillId="33" borderId="4" xfId="768" applyFont="1" applyFill="1" applyBorder="1" applyAlignment="1">
      <alignment horizontal="center" vertical="center"/>
    </xf>
    <xf numFmtId="0" fontId="59" fillId="33" borderId="60" xfId="768" applyFont="1" applyFill="1" applyBorder="1" applyAlignment="1">
      <alignment horizontal="center" vertical="center"/>
    </xf>
    <xf numFmtId="0" fontId="59" fillId="33" borderId="8" xfId="768" applyFont="1" applyFill="1" applyBorder="1" applyAlignment="1">
      <alignment horizontal="center" vertical="center" wrapText="1"/>
    </xf>
    <xf numFmtId="0" fontId="59" fillId="33" borderId="28" xfId="768" applyFont="1" applyFill="1" applyBorder="1" applyAlignment="1">
      <alignment horizontal="center" vertical="center" wrapText="1"/>
    </xf>
    <xf numFmtId="0" fontId="59" fillId="33" borderId="64" xfId="768" applyFont="1" applyFill="1" applyBorder="1" applyAlignment="1">
      <alignment horizontal="center" vertical="center"/>
    </xf>
    <xf numFmtId="0" fontId="59" fillId="33" borderId="65" xfId="768" applyFont="1" applyFill="1" applyBorder="1" applyAlignment="1">
      <alignment horizontal="center" vertical="center"/>
    </xf>
    <xf numFmtId="0" fontId="60" fillId="32" borderId="4" xfId="768" applyFont="1" applyFill="1" applyBorder="1" applyAlignment="1">
      <alignment horizontal="justify" vertical="center" wrapText="1"/>
    </xf>
    <xf numFmtId="0" fontId="60" fillId="32" borderId="5" xfId="768" applyFont="1" applyFill="1" applyBorder="1" applyAlignment="1">
      <alignment horizontal="justify" vertical="center" wrapText="1"/>
    </xf>
    <xf numFmtId="0" fontId="62" fillId="32" borderId="5" xfId="768" applyFont="1" applyFill="1" applyBorder="1" applyAlignment="1">
      <alignment horizontal="justify" vertical="center" wrapText="1"/>
    </xf>
    <xf numFmtId="0" fontId="59" fillId="32" borderId="4" xfId="768" applyFont="1" applyFill="1" applyBorder="1" applyAlignment="1">
      <alignment horizontal="justify" vertical="center" wrapText="1"/>
    </xf>
    <xf numFmtId="0" fontId="60" fillId="32" borderId="6" xfId="768" applyFont="1" applyFill="1" applyBorder="1" applyAlignment="1">
      <alignment horizontal="justify" vertical="center" wrapText="1"/>
    </xf>
    <xf numFmtId="0" fontId="59" fillId="32" borderId="6" xfId="768" applyFont="1" applyFill="1" applyBorder="1" applyAlignment="1">
      <alignment horizontal="justify" vertical="center" wrapText="1"/>
    </xf>
    <xf numFmtId="43" fontId="62" fillId="32" borderId="8" xfId="768" applyNumberFormat="1" applyFont="1" applyFill="1" applyBorder="1" applyAlignment="1">
      <alignment horizontal="justify" vertical="center" wrapText="1"/>
    </xf>
    <xf numFmtId="44" fontId="60" fillId="0" borderId="0" xfId="768" applyNumberFormat="1" applyFont="1"/>
    <xf numFmtId="43" fontId="60" fillId="0" borderId="0" xfId="768" applyNumberFormat="1" applyFont="1"/>
    <xf numFmtId="44" fontId="64" fillId="32" borderId="0" xfId="0" applyNumberFormat="1" applyFont="1" applyFill="1" applyAlignment="1">
      <alignment horizontal="justify" vertical="center" wrapText="1"/>
    </xf>
    <xf numFmtId="0" fontId="12" fillId="0" borderId="0" xfId="777" applyAlignment="1">
      <alignment wrapText="1"/>
    </xf>
    <xf numFmtId="44" fontId="72" fillId="32" borderId="0" xfId="0" applyNumberFormat="1" applyFont="1" applyFill="1" applyAlignment="1">
      <alignment horizontal="justify" vertical="center" wrapText="1"/>
    </xf>
    <xf numFmtId="0" fontId="59" fillId="31" borderId="1" xfId="768" applyFont="1" applyFill="1" applyBorder="1" applyAlignment="1">
      <alignment horizontal="center" vertical="center" wrapText="1"/>
    </xf>
    <xf numFmtId="0" fontId="59" fillId="31" borderId="2" xfId="768" applyFont="1" applyFill="1" applyBorder="1" applyAlignment="1">
      <alignment horizontal="center" vertical="center" wrapText="1"/>
    </xf>
    <xf numFmtId="0" fontId="59" fillId="31" borderId="3" xfId="768" applyFont="1" applyFill="1" applyBorder="1" applyAlignment="1">
      <alignment horizontal="center" vertical="center" wrapText="1"/>
    </xf>
    <xf numFmtId="0" fontId="60" fillId="0" borderId="25" xfId="768" applyFont="1" applyBorder="1" applyAlignment="1">
      <alignment horizontal="justify" vertical="center" wrapText="1"/>
    </xf>
    <xf numFmtId="0" fontId="59" fillId="33" borderId="24" xfId="768" applyFont="1" applyFill="1" applyBorder="1" applyAlignment="1">
      <alignment horizontal="center" vertical="center" wrapText="1"/>
    </xf>
    <xf numFmtId="0" fontId="59" fillId="33" borderId="30" xfId="768" applyFont="1" applyFill="1" applyBorder="1" applyAlignment="1">
      <alignment horizontal="center" vertical="center" wrapText="1"/>
    </xf>
    <xf numFmtId="0" fontId="59" fillId="33" borderId="26" xfId="768" applyFont="1" applyFill="1" applyBorder="1" applyAlignment="1">
      <alignment horizontal="center" vertical="center" wrapText="1"/>
    </xf>
    <xf numFmtId="0" fontId="60" fillId="32" borderId="30" xfId="768" applyFont="1" applyFill="1" applyBorder="1" applyAlignment="1">
      <alignment horizontal="justify" vertical="center" wrapText="1"/>
    </xf>
    <xf numFmtId="44" fontId="60" fillId="32" borderId="5" xfId="768" applyNumberFormat="1" applyFont="1" applyFill="1" applyBorder="1" applyAlignment="1">
      <alignment horizontal="justify" vertical="center" wrapText="1"/>
    </xf>
    <xf numFmtId="0" fontId="60" fillId="32" borderId="28" xfId="768" applyFont="1" applyFill="1" applyBorder="1" applyAlignment="1">
      <alignment horizontal="justify" vertical="center" wrapText="1"/>
    </xf>
    <xf numFmtId="0" fontId="60" fillId="32" borderId="8" xfId="768" applyFont="1" applyFill="1" applyBorder="1" applyAlignment="1">
      <alignment horizontal="justify" vertical="center" wrapText="1"/>
    </xf>
    <xf numFmtId="0" fontId="59" fillId="32" borderId="28" xfId="768" applyFont="1" applyFill="1" applyBorder="1" applyAlignment="1">
      <alignment horizontal="justify" vertical="center" wrapText="1"/>
    </xf>
    <xf numFmtId="44" fontId="59" fillId="32" borderId="8" xfId="768" applyNumberFormat="1" applyFont="1" applyFill="1" applyBorder="1" applyAlignment="1">
      <alignment horizontal="justify" vertical="center" wrapText="1"/>
    </xf>
    <xf numFmtId="0" fontId="59" fillId="0" borderId="0" xfId="768" applyFont="1" applyAlignment="1">
      <alignment horizontal="center"/>
    </xf>
    <xf numFmtId="0" fontId="65" fillId="0" borderId="0" xfId="768" applyFont="1" applyAlignment="1"/>
    <xf numFmtId="0" fontId="0" fillId="0" borderId="0" xfId="0" applyAlignment="1">
      <alignment horizontal="left" wrapText="1"/>
    </xf>
    <xf numFmtId="0" fontId="61" fillId="32" borderId="30" xfId="768" applyFont="1" applyFill="1" applyBorder="1" applyAlignment="1">
      <alignment horizontal="justify" vertical="center" wrapText="1"/>
    </xf>
    <xf numFmtId="0" fontId="61" fillId="32" borderId="28" xfId="768" applyFont="1" applyFill="1" applyBorder="1" applyAlignment="1">
      <alignment horizontal="justify" vertical="center" wrapText="1"/>
    </xf>
    <xf numFmtId="0" fontId="62" fillId="32" borderId="28" xfId="768" applyFont="1" applyFill="1" applyBorder="1" applyAlignment="1">
      <alignment horizontal="justify" vertical="center" wrapText="1"/>
    </xf>
    <xf numFmtId="44" fontId="62" fillId="32" borderId="8" xfId="768" applyNumberFormat="1" applyFont="1" applyFill="1" applyBorder="1" applyAlignment="1">
      <alignment horizontal="justify" vertical="center" wrapText="1"/>
    </xf>
    <xf numFmtId="0" fontId="59" fillId="33" borderId="3" xfId="768" applyFont="1" applyFill="1" applyBorder="1" applyAlignment="1">
      <alignment horizontal="center" vertical="center"/>
    </xf>
    <xf numFmtId="0" fontId="59" fillId="33" borderId="5" xfId="768" applyFont="1" applyFill="1" applyBorder="1" applyAlignment="1">
      <alignment horizontal="center" vertical="center"/>
    </xf>
    <xf numFmtId="0" fontId="59" fillId="33" borderId="6" xfId="768" applyFont="1" applyFill="1" applyBorder="1" applyAlignment="1">
      <alignment horizontal="center" vertical="center"/>
    </xf>
    <xf numFmtId="0" fontId="59" fillId="33" borderId="8" xfId="768" applyFont="1" applyFill="1" applyBorder="1" applyAlignment="1">
      <alignment horizontal="center" vertical="center"/>
    </xf>
    <xf numFmtId="0" fontId="65" fillId="31" borderId="1" xfId="768" applyFont="1" applyFill="1" applyBorder="1" applyAlignment="1">
      <alignment horizontal="center" vertical="center"/>
    </xf>
    <xf numFmtId="0" fontId="65" fillId="31" borderId="2" xfId="768" applyFont="1" applyFill="1" applyBorder="1" applyAlignment="1">
      <alignment horizontal="center" vertical="center"/>
    </xf>
    <xf numFmtId="0" fontId="65" fillId="31" borderId="16" xfId="768" applyFont="1" applyFill="1" applyBorder="1" applyAlignment="1">
      <alignment horizontal="center" vertical="center"/>
    </xf>
    <xf numFmtId="0" fontId="65" fillId="31" borderId="4" xfId="768" applyFont="1" applyFill="1" applyBorder="1" applyAlignment="1">
      <alignment horizontal="center" vertical="center"/>
    </xf>
    <xf numFmtId="0" fontId="65" fillId="31" borderId="0" xfId="768" applyFont="1" applyFill="1" applyBorder="1" applyAlignment="1">
      <alignment horizontal="center" vertical="center"/>
    </xf>
    <xf numFmtId="0" fontId="65" fillId="31" borderId="60" xfId="768" applyFont="1" applyFill="1" applyBorder="1" applyAlignment="1">
      <alignment horizontal="center" vertical="center"/>
    </xf>
    <xf numFmtId="0" fontId="65" fillId="31" borderId="6" xfId="768" applyFont="1" applyFill="1" applyBorder="1" applyAlignment="1">
      <alignment horizontal="center" vertical="center"/>
    </xf>
    <xf numFmtId="0" fontId="65" fillId="31" borderId="7" xfId="768" applyFont="1" applyFill="1" applyBorder="1" applyAlignment="1">
      <alignment horizontal="center" vertical="center"/>
    </xf>
    <xf numFmtId="0" fontId="65" fillId="31" borderId="18" xfId="768" applyFont="1" applyFill="1" applyBorder="1" applyAlignment="1">
      <alignment horizontal="center" vertical="center"/>
    </xf>
    <xf numFmtId="0" fontId="65" fillId="31" borderId="3" xfId="768" applyFont="1" applyFill="1" applyBorder="1" applyAlignment="1">
      <alignment horizontal="center" vertical="center"/>
    </xf>
    <xf numFmtId="0" fontId="65" fillId="31" borderId="24" xfId="768" applyFont="1" applyFill="1" applyBorder="1" applyAlignment="1">
      <alignment horizontal="center" vertical="center" wrapText="1"/>
    </xf>
    <xf numFmtId="0" fontId="65" fillId="31" borderId="25" xfId="768" applyFont="1" applyFill="1" applyBorder="1" applyAlignment="1">
      <alignment horizontal="center" vertical="center" wrapText="1"/>
    </xf>
    <xf numFmtId="0" fontId="65" fillId="31" borderId="26" xfId="768" applyFont="1" applyFill="1" applyBorder="1" applyAlignment="1">
      <alignment horizontal="center" vertical="center" wrapText="1"/>
    </xf>
    <xf numFmtId="0" fontId="65" fillId="31" borderId="27" xfId="768" applyFont="1" applyFill="1" applyBorder="1" applyAlignment="1">
      <alignment horizontal="center" vertical="center" wrapText="1"/>
    </xf>
    <xf numFmtId="0" fontId="65" fillId="31" borderId="5" xfId="768" applyFont="1" applyFill="1" applyBorder="1" applyAlignment="1">
      <alignment horizontal="center" vertical="center"/>
    </xf>
    <xf numFmtId="0" fontId="65" fillId="31" borderId="8" xfId="768" applyFont="1" applyFill="1" applyBorder="1" applyAlignment="1">
      <alignment horizontal="center" vertical="center" wrapText="1"/>
    </xf>
    <xf numFmtId="0" fontId="65" fillId="31" borderId="28" xfId="768" applyFont="1" applyFill="1" applyBorder="1" applyAlignment="1">
      <alignment horizontal="center" vertical="center" wrapText="1"/>
    </xf>
    <xf numFmtId="0" fontId="65" fillId="31" borderId="8" xfId="768" applyFont="1" applyFill="1" applyBorder="1" applyAlignment="1">
      <alignment horizontal="center" vertical="center"/>
    </xf>
    <xf numFmtId="0" fontId="66" fillId="32" borderId="4" xfId="768" applyFont="1" applyFill="1" applyBorder="1" applyAlignment="1">
      <alignment horizontal="justify" vertical="center" wrapText="1"/>
    </xf>
    <xf numFmtId="0" fontId="66" fillId="32" borderId="5" xfId="768" applyFont="1" applyFill="1" applyBorder="1" applyAlignment="1">
      <alignment horizontal="justify" vertical="center" wrapText="1"/>
    </xf>
    <xf numFmtId="0" fontId="65" fillId="32" borderId="4" xfId="768" applyFont="1" applyFill="1" applyBorder="1" applyAlignment="1">
      <alignment horizontal="justify" vertical="center" wrapText="1"/>
    </xf>
    <xf numFmtId="0" fontId="65" fillId="32" borderId="60" xfId="768" applyFont="1" applyFill="1" applyBorder="1" applyAlignment="1">
      <alignment horizontal="justify" vertical="center" wrapText="1"/>
    </xf>
    <xf numFmtId="0" fontId="66" fillId="32" borderId="4" xfId="768" applyFont="1" applyFill="1" applyBorder="1" applyAlignment="1">
      <alignment horizontal="justify" vertical="center"/>
    </xf>
    <xf numFmtId="0" fontId="66" fillId="32" borderId="5" xfId="768" applyFont="1" applyFill="1" applyBorder="1" applyAlignment="1">
      <alignment horizontal="justify" vertical="center"/>
    </xf>
    <xf numFmtId="0" fontId="65" fillId="32" borderId="5" xfId="768" applyFont="1" applyFill="1" applyBorder="1" applyAlignment="1">
      <alignment horizontal="justify" vertical="center" wrapText="1"/>
    </xf>
    <xf numFmtId="44" fontId="66" fillId="32" borderId="5" xfId="768" applyNumberFormat="1" applyFont="1" applyFill="1" applyBorder="1" applyAlignment="1">
      <alignment horizontal="justify" vertical="center"/>
    </xf>
    <xf numFmtId="0" fontId="65" fillId="32" borderId="5" xfId="768" applyFont="1" applyFill="1" applyBorder="1" applyAlignment="1">
      <alignment horizontal="justify" vertical="center"/>
    </xf>
    <xf numFmtId="0" fontId="66" fillId="32" borderId="6" xfId="768" applyFont="1" applyFill="1" applyBorder="1" applyAlignment="1">
      <alignment horizontal="justify" vertical="center"/>
    </xf>
    <xf numFmtId="0" fontId="66" fillId="32" borderId="8" xfId="768" applyFont="1" applyFill="1" applyBorder="1" applyAlignment="1">
      <alignment horizontal="justify" vertical="center"/>
    </xf>
    <xf numFmtId="0" fontId="65" fillId="32" borderId="6" xfId="768" applyFont="1" applyFill="1" applyBorder="1" applyAlignment="1">
      <alignment horizontal="justify" vertical="center"/>
    </xf>
    <xf numFmtId="0" fontId="65" fillId="32" borderId="8" xfId="768" applyFont="1" applyFill="1" applyBorder="1" applyAlignment="1">
      <alignment horizontal="justify" vertical="center"/>
    </xf>
    <xf numFmtId="44" fontId="65" fillId="32" borderId="8" xfId="768" applyNumberFormat="1" applyFont="1" applyFill="1" applyBorder="1" applyAlignment="1">
      <alignment horizontal="justify" vertical="center"/>
    </xf>
    <xf numFmtId="0" fontId="66" fillId="32" borderId="25" xfId="768" applyFont="1" applyFill="1" applyBorder="1" applyAlignment="1">
      <alignment horizontal="center" vertical="center"/>
    </xf>
    <xf numFmtId="0" fontId="65" fillId="31" borderId="27" xfId="768" applyFont="1" applyFill="1" applyBorder="1" applyAlignment="1">
      <alignment horizontal="center" vertical="center"/>
    </xf>
    <xf numFmtId="0" fontId="65" fillId="31" borderId="26" xfId="768" applyFont="1" applyFill="1" applyBorder="1" applyAlignment="1">
      <alignment horizontal="center" vertical="center"/>
    </xf>
    <xf numFmtId="0" fontId="65" fillId="31" borderId="28" xfId="768" applyFont="1" applyFill="1" applyBorder="1" applyAlignment="1">
      <alignment horizontal="center" vertical="center"/>
    </xf>
    <xf numFmtId="0" fontId="65" fillId="31" borderId="8" xfId="768" applyFont="1" applyFill="1" applyBorder="1" applyAlignment="1">
      <alignment horizontal="center" vertical="center"/>
    </xf>
    <xf numFmtId="0" fontId="65" fillId="31" borderId="24" xfId="768" applyFont="1" applyFill="1" applyBorder="1" applyAlignment="1">
      <alignment horizontal="center" vertical="center"/>
    </xf>
    <xf numFmtId="0" fontId="65" fillId="31" borderId="25" xfId="768" applyFont="1" applyFill="1" applyBorder="1" applyAlignment="1">
      <alignment horizontal="center" vertical="center"/>
    </xf>
    <xf numFmtId="0" fontId="65" fillId="31" borderId="61" xfId="768" applyFont="1" applyFill="1" applyBorder="1" applyAlignment="1">
      <alignment horizontal="center" vertical="center"/>
    </xf>
    <xf numFmtId="0" fontId="66" fillId="32" borderId="1" xfId="768" applyFont="1" applyFill="1" applyBorder="1" applyAlignment="1">
      <alignment horizontal="center" vertical="center"/>
    </xf>
    <xf numFmtId="0" fontId="66" fillId="32" borderId="2" xfId="768" applyFont="1" applyFill="1" applyBorder="1" applyAlignment="1">
      <alignment horizontal="center" vertical="center"/>
    </xf>
    <xf numFmtId="0" fontId="66" fillId="32" borderId="3" xfId="768" applyFont="1" applyFill="1" applyBorder="1" applyAlignment="1">
      <alignment horizontal="center" vertical="center"/>
    </xf>
    <xf numFmtId="0" fontId="66" fillId="32" borderId="4" xfId="768" applyFont="1" applyFill="1" applyBorder="1" applyAlignment="1">
      <alignment horizontal="center" vertical="center"/>
    </xf>
    <xf numFmtId="0" fontId="66" fillId="32" borderId="0" xfId="768" applyFont="1" applyFill="1" applyBorder="1" applyAlignment="1">
      <alignment horizontal="center" vertical="center"/>
    </xf>
    <xf numFmtId="0" fontId="66" fillId="32" borderId="5" xfId="768" applyFont="1" applyFill="1" applyBorder="1" applyAlignment="1">
      <alignment horizontal="center" vertical="center"/>
    </xf>
    <xf numFmtId="0" fontId="66" fillId="32" borderId="6" xfId="768" applyFont="1" applyFill="1" applyBorder="1" applyAlignment="1">
      <alignment horizontal="center" vertical="center"/>
    </xf>
    <xf numFmtId="0" fontId="66" fillId="32" borderId="7" xfId="768" applyFont="1" applyFill="1" applyBorder="1" applyAlignment="1">
      <alignment horizontal="center" vertical="center"/>
    </xf>
    <xf numFmtId="0" fontId="66" fillId="32" borderId="8" xfId="768" applyFont="1" applyFill="1" applyBorder="1" applyAlignment="1">
      <alignment horizontal="center" vertical="center"/>
    </xf>
    <xf numFmtId="0" fontId="66" fillId="32" borderId="28" xfId="768" applyFont="1" applyFill="1" applyBorder="1" applyAlignment="1">
      <alignment horizontal="center" vertical="center"/>
    </xf>
    <xf numFmtId="0" fontId="66" fillId="32" borderId="28" xfId="768" applyFont="1" applyFill="1" applyBorder="1" applyAlignment="1">
      <alignment horizontal="justify" vertical="center"/>
    </xf>
    <xf numFmtId="0" fontId="66" fillId="32" borderId="8" xfId="768" applyFont="1" applyFill="1" applyBorder="1" applyAlignment="1">
      <alignment horizontal="center" vertical="center"/>
    </xf>
    <xf numFmtId="0" fontId="66" fillId="32" borderId="17" xfId="768" applyFont="1" applyFill="1" applyBorder="1" applyAlignment="1">
      <alignment horizontal="center" vertical="center"/>
    </xf>
    <xf numFmtId="0" fontId="66" fillId="32" borderId="18" xfId="768" applyFont="1" applyFill="1" applyBorder="1" applyAlignment="1">
      <alignment horizontal="center" vertical="center"/>
    </xf>
    <xf numFmtId="0" fontId="65" fillId="31" borderId="29" xfId="768" applyFont="1" applyFill="1" applyBorder="1" applyAlignment="1">
      <alignment horizontal="center" vertical="center"/>
    </xf>
    <xf numFmtId="0" fontId="66" fillId="32" borderId="1" xfId="768" applyFont="1" applyFill="1" applyBorder="1" applyAlignment="1">
      <alignment horizontal="center" vertical="center" textRotation="91"/>
    </xf>
    <xf numFmtId="0" fontId="66" fillId="32" borderId="2" xfId="768" applyFont="1" applyFill="1" applyBorder="1" applyAlignment="1">
      <alignment horizontal="center" vertical="center" textRotation="91"/>
    </xf>
    <xf numFmtId="0" fontId="66" fillId="32" borderId="3" xfId="768" applyFont="1" applyFill="1" applyBorder="1" applyAlignment="1">
      <alignment horizontal="center" vertical="center" textRotation="91"/>
    </xf>
    <xf numFmtId="0" fontId="66" fillId="32" borderId="4" xfId="768" applyFont="1" applyFill="1" applyBorder="1" applyAlignment="1">
      <alignment horizontal="center" vertical="center" textRotation="91"/>
    </xf>
    <xf numFmtId="0" fontId="66" fillId="32" borderId="0" xfId="768" applyFont="1" applyFill="1" applyBorder="1" applyAlignment="1">
      <alignment horizontal="center" vertical="center" textRotation="91"/>
    </xf>
    <xf numFmtId="0" fontId="66" fillId="32" borderId="5" xfId="768" applyFont="1" applyFill="1" applyBorder="1" applyAlignment="1">
      <alignment horizontal="center" vertical="center" textRotation="91"/>
    </xf>
    <xf numFmtId="0" fontId="66" fillId="32" borderId="6" xfId="768" applyFont="1" applyFill="1" applyBorder="1" applyAlignment="1">
      <alignment horizontal="center" vertical="center" textRotation="91"/>
    </xf>
    <xf numFmtId="0" fontId="66" fillId="32" borderId="7" xfId="768" applyFont="1" applyFill="1" applyBorder="1" applyAlignment="1">
      <alignment horizontal="center" vertical="center" textRotation="91"/>
    </xf>
    <xf numFmtId="0" fontId="66" fillId="32" borderId="8" xfId="768" applyFont="1" applyFill="1" applyBorder="1" applyAlignment="1">
      <alignment horizontal="center" vertical="center" textRotation="91"/>
    </xf>
    <xf numFmtId="0" fontId="66" fillId="32" borderId="18" xfId="768" applyFont="1" applyFill="1" applyBorder="1" applyAlignment="1">
      <alignment horizontal="justify" vertical="center"/>
    </xf>
    <xf numFmtId="0" fontId="66" fillId="0" borderId="0" xfId="768" applyFont="1" applyAlignment="1">
      <alignment horizontal="center"/>
    </xf>
    <xf numFmtId="0" fontId="66" fillId="0" borderId="0" xfId="770" applyFont="1"/>
    <xf numFmtId="0" fontId="65" fillId="0" borderId="0" xfId="770" applyFont="1" applyAlignment="1">
      <alignment horizontal="center" vertical="center"/>
    </xf>
    <xf numFmtId="0" fontId="65" fillId="31" borderId="1" xfId="770" applyFont="1" applyFill="1" applyBorder="1" applyAlignment="1">
      <alignment horizontal="center" vertical="center"/>
    </xf>
    <xf numFmtId="0" fontId="65" fillId="31" borderId="2" xfId="770" applyFont="1" applyFill="1" applyBorder="1" applyAlignment="1">
      <alignment horizontal="center" vertical="center"/>
    </xf>
    <xf numFmtId="0" fontId="65" fillId="31" borderId="16" xfId="770" applyFont="1" applyFill="1" applyBorder="1" applyAlignment="1">
      <alignment horizontal="center" vertical="center"/>
    </xf>
    <xf numFmtId="0" fontId="65" fillId="31" borderId="4" xfId="770" applyFont="1" applyFill="1" applyBorder="1" applyAlignment="1">
      <alignment horizontal="center" vertical="center"/>
    </xf>
    <xf numFmtId="0" fontId="65" fillId="31" borderId="0" xfId="770" applyFont="1" applyFill="1" applyBorder="1" applyAlignment="1">
      <alignment horizontal="center" vertical="center"/>
    </xf>
    <xf numFmtId="0" fontId="65" fillId="31" borderId="60" xfId="770" applyFont="1" applyFill="1" applyBorder="1" applyAlignment="1">
      <alignment horizontal="center" vertical="center"/>
    </xf>
    <xf numFmtId="0" fontId="65" fillId="31" borderId="6" xfId="770" applyFont="1" applyFill="1" applyBorder="1" applyAlignment="1">
      <alignment horizontal="center" vertical="center"/>
    </xf>
    <xf numFmtId="0" fontId="65" fillId="31" borderId="7" xfId="770" applyFont="1" applyFill="1" applyBorder="1" applyAlignment="1">
      <alignment horizontal="center" vertical="center"/>
    </xf>
    <xf numFmtId="0" fontId="65" fillId="31" borderId="18" xfId="770" applyFont="1" applyFill="1" applyBorder="1" applyAlignment="1">
      <alignment horizontal="center" vertical="center"/>
    </xf>
    <xf numFmtId="0" fontId="65" fillId="31" borderId="63" xfId="770" applyFont="1" applyFill="1" applyBorder="1" applyAlignment="1">
      <alignment horizontal="center" vertical="center" wrapText="1"/>
    </xf>
    <xf numFmtId="0" fontId="65" fillId="31" borderId="25" xfId="770" applyFont="1" applyFill="1" applyBorder="1" applyAlignment="1">
      <alignment horizontal="center" vertical="center" wrapText="1"/>
    </xf>
    <xf numFmtId="0" fontId="65" fillId="31" borderId="26" xfId="770" applyFont="1" applyFill="1" applyBorder="1" applyAlignment="1">
      <alignment horizontal="center" vertical="center" wrapText="1"/>
    </xf>
    <xf numFmtId="0" fontId="65" fillId="31" borderId="27" xfId="770" applyFont="1" applyFill="1" applyBorder="1" applyAlignment="1">
      <alignment horizontal="center" vertical="center" wrapText="1"/>
    </xf>
    <xf numFmtId="0" fontId="65" fillId="33" borderId="8" xfId="770" applyFont="1" applyFill="1" applyBorder="1" applyAlignment="1">
      <alignment horizontal="center" vertical="center" wrapText="1"/>
    </xf>
    <xf numFmtId="0" fontId="65" fillId="31" borderId="28" xfId="770" applyFont="1" applyFill="1" applyBorder="1" applyAlignment="1">
      <alignment horizontal="center" vertical="center" wrapText="1"/>
    </xf>
    <xf numFmtId="0" fontId="65" fillId="31" borderId="64" xfId="770" applyFont="1" applyFill="1" applyBorder="1" applyAlignment="1">
      <alignment horizontal="center" vertical="center"/>
    </xf>
    <xf numFmtId="0" fontId="65" fillId="31" borderId="66" xfId="770" applyFont="1" applyFill="1" applyBorder="1" applyAlignment="1">
      <alignment horizontal="center" vertical="center"/>
    </xf>
    <xf numFmtId="0" fontId="65" fillId="31" borderId="65" xfId="770" applyFont="1" applyFill="1" applyBorder="1" applyAlignment="1">
      <alignment horizontal="center" vertical="center"/>
    </xf>
    <xf numFmtId="0" fontId="66" fillId="32" borderId="4" xfId="770" applyFont="1" applyFill="1" applyBorder="1" applyAlignment="1">
      <alignment horizontal="justify" vertical="center" wrapText="1"/>
    </xf>
    <xf numFmtId="0" fontId="66" fillId="32" borderId="0" xfId="770" applyFont="1" applyFill="1" applyAlignment="1">
      <alignment horizontal="justify" vertical="center" wrapText="1"/>
    </xf>
    <xf numFmtId="0" fontId="66" fillId="32" borderId="5" xfId="770" applyFont="1" applyFill="1" applyBorder="1" applyAlignment="1">
      <alignment horizontal="justify" vertical="center" wrapText="1"/>
    </xf>
    <xf numFmtId="0" fontId="66" fillId="32" borderId="4" xfId="770" applyFont="1" applyFill="1" applyBorder="1" applyAlignment="1">
      <alignment horizontal="justify" vertical="center" wrapText="1"/>
    </xf>
    <xf numFmtId="0" fontId="66" fillId="32" borderId="0" xfId="770" applyFont="1" applyFill="1" applyBorder="1" applyAlignment="1">
      <alignment horizontal="justify" vertical="center" wrapText="1"/>
    </xf>
    <xf numFmtId="0" fontId="66" fillId="32" borderId="60" xfId="770" applyFont="1" applyFill="1" applyBorder="1" applyAlignment="1">
      <alignment horizontal="justify" vertical="center" wrapText="1"/>
    </xf>
    <xf numFmtId="0" fontId="66" fillId="32" borderId="0" xfId="770" applyFont="1" applyFill="1" applyAlignment="1">
      <alignment horizontal="justify" vertical="center" wrapText="1"/>
    </xf>
    <xf numFmtId="44" fontId="66" fillId="32" borderId="5" xfId="770" applyNumberFormat="1" applyFont="1" applyFill="1" applyBorder="1" applyAlignment="1">
      <alignment horizontal="justify" vertical="center"/>
    </xf>
    <xf numFmtId="0" fontId="66" fillId="32" borderId="6" xfId="770" applyFont="1" applyFill="1" applyBorder="1" applyAlignment="1">
      <alignment horizontal="justify" vertical="center" wrapText="1"/>
    </xf>
    <xf numFmtId="0" fontId="66" fillId="32" borderId="7" xfId="770" applyFont="1" applyFill="1" applyBorder="1" applyAlignment="1">
      <alignment horizontal="justify" vertical="center" wrapText="1"/>
    </xf>
    <xf numFmtId="0" fontId="66" fillId="32" borderId="8" xfId="770" applyFont="1" applyFill="1" applyBorder="1" applyAlignment="1">
      <alignment horizontal="justify" vertical="center" wrapText="1"/>
    </xf>
    <xf numFmtId="0" fontId="65" fillId="32" borderId="6" xfId="770" applyFont="1" applyFill="1" applyBorder="1" applyAlignment="1">
      <alignment horizontal="justify" vertical="center" wrapText="1"/>
    </xf>
    <xf numFmtId="0" fontId="65" fillId="32" borderId="25" xfId="770" applyFont="1" applyFill="1" applyBorder="1" applyAlignment="1">
      <alignment horizontal="justify" vertical="center" wrapText="1"/>
    </xf>
    <xf numFmtId="0" fontId="65" fillId="32" borderId="61" xfId="770" applyFont="1" applyFill="1" applyBorder="1" applyAlignment="1">
      <alignment horizontal="justify" vertical="center" wrapText="1"/>
    </xf>
    <xf numFmtId="44" fontId="65" fillId="32" borderId="8" xfId="770" applyNumberFormat="1" applyFont="1" applyFill="1" applyBorder="1" applyAlignment="1">
      <alignment horizontal="justify" vertical="center" wrapText="1"/>
    </xf>
    <xf numFmtId="0" fontId="59" fillId="0" borderId="0" xfId="770" applyFont="1" applyAlignment="1">
      <alignment horizontal="center"/>
    </xf>
    <xf numFmtId="0" fontId="65" fillId="0" borderId="0" xfId="770" applyFont="1"/>
    <xf numFmtId="0" fontId="60" fillId="0" borderId="0" xfId="770" applyFont="1" applyAlignment="1">
      <alignment horizontal="center"/>
    </xf>
    <xf numFmtId="0" fontId="20" fillId="0" borderId="0" xfId="0" applyFont="1" applyAlignment="1">
      <alignment horizontal="center" wrapText="1"/>
    </xf>
    <xf numFmtId="0" fontId="20" fillId="0" borderId="0" xfId="0" applyFont="1" applyAlignment="1">
      <alignment wrapText="1"/>
    </xf>
    <xf numFmtId="0" fontId="61" fillId="0" borderId="0" xfId="0" applyFont="1" applyAlignment="1">
      <alignment wrapText="1"/>
    </xf>
    <xf numFmtId="171" fontId="20" fillId="0" borderId="0" xfId="0" applyNumberFormat="1" applyFont="1" applyAlignment="1">
      <alignment horizontal="center" wrapText="1"/>
    </xf>
    <xf numFmtId="171" fontId="20" fillId="0" borderId="0" xfId="0" applyNumberFormat="1" applyFont="1" applyAlignment="1">
      <alignment wrapText="1"/>
    </xf>
    <xf numFmtId="0" fontId="61" fillId="0" borderId="0" xfId="0" applyFont="1" applyAlignment="1"/>
    <xf numFmtId="4" fontId="62" fillId="0" borderId="67" xfId="0" applyNumberFormat="1" applyFont="1" applyBorder="1" applyAlignment="1">
      <alignment wrapText="1"/>
    </xf>
    <xf numFmtId="4" fontId="61" fillId="0" borderId="0" xfId="0" applyNumberFormat="1" applyFont="1" applyAlignment="1">
      <alignment wrapText="1"/>
    </xf>
    <xf numFmtId="2" fontId="61" fillId="0" borderId="68" xfId="0" applyNumberFormat="1" applyFont="1" applyBorder="1" applyAlignment="1"/>
    <xf numFmtId="0" fontId="61" fillId="0" borderId="68" xfId="0" applyFont="1" applyBorder="1" applyAlignment="1">
      <alignment wrapText="1"/>
    </xf>
    <xf numFmtId="4" fontId="61" fillId="0" borderId="68" xfId="0" applyNumberFormat="1" applyFont="1" applyBorder="1" applyAlignment="1">
      <alignment wrapText="1"/>
    </xf>
    <xf numFmtId="2" fontId="61" fillId="0" borderId="0" xfId="0" applyNumberFormat="1" applyFont="1" applyAlignment="1">
      <alignment wrapText="1"/>
    </xf>
    <xf numFmtId="0" fontId="61" fillId="0" borderId="68" xfId="0" applyFont="1" applyBorder="1" applyAlignment="1">
      <alignment horizontal="left"/>
    </xf>
    <xf numFmtId="4" fontId="61" fillId="0" borderId="0" xfId="0" applyNumberFormat="1" applyFont="1" applyBorder="1" applyAlignment="1">
      <alignment wrapText="1"/>
    </xf>
    <xf numFmtId="0" fontId="61" fillId="0" borderId="0" xfId="0" applyFont="1" applyAlignment="1">
      <alignment horizontal="left" wrapText="1"/>
    </xf>
    <xf numFmtId="4" fontId="61" fillId="0" borderId="69" xfId="0" applyNumberFormat="1" applyFont="1" applyBorder="1" applyAlignment="1">
      <alignment wrapText="1"/>
    </xf>
    <xf numFmtId="0" fontId="61" fillId="0" borderId="0" xfId="0" applyFont="1" applyAlignment="1">
      <alignment horizontal="left"/>
    </xf>
    <xf numFmtId="0" fontId="61" fillId="0" borderId="0" xfId="0" applyFont="1"/>
    <xf numFmtId="0" fontId="20" fillId="0" borderId="0" xfId="0" applyFont="1" applyAlignment="1">
      <alignment horizontal="center"/>
    </xf>
    <xf numFmtId="0" fontId="61" fillId="0" borderId="68" xfId="0" applyFont="1" applyBorder="1" applyAlignment="1">
      <alignment horizontal="left" wrapText="1"/>
    </xf>
    <xf numFmtId="0" fontId="0" fillId="0" borderId="0" xfId="0" applyAlignment="1"/>
    <xf numFmtId="2" fontId="61" fillId="0" borderId="68" xfId="0" applyNumberFormat="1" applyFont="1" applyBorder="1" applyAlignment="1">
      <alignment wrapText="1"/>
    </xf>
    <xf numFmtId="4" fontId="61" fillId="0" borderId="67" xfId="0" applyNumberFormat="1" applyFont="1" applyBorder="1" applyAlignment="1">
      <alignment wrapText="1"/>
    </xf>
    <xf numFmtId="0" fontId="61" fillId="0" borderId="70" xfId="0" applyFont="1" applyBorder="1" applyAlignment="1">
      <alignment horizontal="left"/>
    </xf>
    <xf numFmtId="0" fontId="20" fillId="0" borderId="0" xfId="777" applyFont="1" applyAlignment="1">
      <alignment horizontal="center"/>
    </xf>
    <xf numFmtId="0" fontId="20" fillId="0" borderId="0" xfId="777" applyFont="1" applyAlignment="1">
      <alignment horizontal="center"/>
    </xf>
    <xf numFmtId="0" fontId="73" fillId="0" borderId="0" xfId="777" applyFont="1" applyAlignment="1">
      <alignment horizontal="center"/>
    </xf>
    <xf numFmtId="0" fontId="73" fillId="0" borderId="0" xfId="777" applyFont="1" applyAlignment="1"/>
    <xf numFmtId="0" fontId="74" fillId="0" borderId="71" xfId="0" applyFont="1" applyBorder="1" applyAlignment="1">
      <alignment horizontal="center" wrapText="1"/>
    </xf>
    <xf numFmtId="0" fontId="74" fillId="0" borderId="67" xfId="0" applyFont="1" applyBorder="1" applyAlignment="1">
      <alignment horizontal="center"/>
    </xf>
    <xf numFmtId="0" fontId="74" fillId="0" borderId="70" xfId="0" applyFont="1" applyBorder="1" applyAlignment="1">
      <alignment horizontal="center" wrapText="1"/>
    </xf>
    <xf numFmtId="0" fontId="74" fillId="0" borderId="72" xfId="0" applyFont="1" applyBorder="1" applyAlignment="1">
      <alignment horizontal="center" wrapText="1"/>
    </xf>
    <xf numFmtId="0" fontId="74" fillId="0" borderId="73" xfId="0" applyFont="1" applyBorder="1" applyAlignment="1">
      <alignment horizontal="center" wrapText="1"/>
    </xf>
    <xf numFmtId="0" fontId="74" fillId="0" borderId="74" xfId="0" applyFont="1" applyBorder="1" applyAlignment="1">
      <alignment horizontal="center" wrapText="1"/>
    </xf>
    <xf numFmtId="0" fontId="0" fillId="0" borderId="71" xfId="0" applyBorder="1" applyAlignment="1">
      <alignment horizontal="center"/>
    </xf>
    <xf numFmtId="0" fontId="0" fillId="0" borderId="0" xfId="0" applyBorder="1"/>
    <xf numFmtId="44" fontId="0" fillId="0" borderId="71" xfId="0" applyNumberFormat="1" applyBorder="1" applyAlignment="1">
      <alignment horizontal="left" wrapText="1"/>
    </xf>
    <xf numFmtId="44" fontId="0" fillId="0" borderId="74" xfId="0" applyNumberFormat="1" applyBorder="1" applyAlignment="1">
      <alignment horizontal="left" wrapText="1"/>
    </xf>
    <xf numFmtId="44" fontId="0" fillId="0" borderId="75" xfId="0" applyNumberFormat="1" applyBorder="1" applyAlignment="1">
      <alignment horizontal="left" wrapText="1"/>
    </xf>
    <xf numFmtId="0" fontId="0" fillId="0" borderId="76" xfId="0" applyBorder="1" applyAlignment="1">
      <alignment horizontal="center"/>
    </xf>
    <xf numFmtId="0" fontId="0" fillId="0" borderId="77" xfId="0" applyBorder="1"/>
    <xf numFmtId="44" fontId="0" fillId="0" borderId="76" xfId="0" applyNumberFormat="1" applyBorder="1" applyAlignment="1">
      <alignment horizontal="left" wrapText="1"/>
    </xf>
    <xf numFmtId="44" fontId="0" fillId="0" borderId="0" xfId="0" applyNumberFormat="1" applyBorder="1" applyAlignment="1">
      <alignment horizontal="left" wrapText="1"/>
    </xf>
    <xf numFmtId="44" fontId="0" fillId="0" borderId="78" xfId="0" applyNumberFormat="1" applyBorder="1" applyAlignment="1">
      <alignment horizontal="left" wrapText="1"/>
    </xf>
    <xf numFmtId="0" fontId="0" fillId="0" borderId="67" xfId="0" applyBorder="1" applyAlignment="1">
      <alignment horizontal="center"/>
    </xf>
    <xf numFmtId="0" fontId="0" fillId="0" borderId="22" xfId="0" applyBorder="1"/>
    <xf numFmtId="44" fontId="0" fillId="0" borderId="79" xfId="0" applyNumberFormat="1" applyBorder="1" applyAlignment="1">
      <alignment horizontal="left" wrapText="1"/>
    </xf>
    <xf numFmtId="44" fontId="0" fillId="0" borderId="54" xfId="0" applyNumberFormat="1" applyBorder="1" applyAlignment="1">
      <alignment horizontal="left" wrapText="1"/>
    </xf>
    <xf numFmtId="44" fontId="0" fillId="0" borderId="80" xfId="0" applyNumberFormat="1" applyBorder="1" applyAlignment="1">
      <alignment horizontal="left" wrapText="1"/>
    </xf>
    <xf numFmtId="0" fontId="0" fillId="0" borderId="78" xfId="0" applyBorder="1"/>
    <xf numFmtId="0" fontId="0" fillId="0" borderId="22" xfId="0" applyBorder="1" applyAlignment="1">
      <alignment horizontal="center"/>
    </xf>
    <xf numFmtId="44" fontId="12" fillId="0" borderId="0" xfId="777" applyNumberFormat="1"/>
    <xf numFmtId="0" fontId="0" fillId="0" borderId="70" xfId="0" applyFont="1" applyBorder="1"/>
    <xf numFmtId="44" fontId="0" fillId="0" borderId="70" xfId="0" applyNumberFormat="1" applyFont="1" applyBorder="1" applyAlignment="1">
      <alignment horizontal="left" wrapText="1"/>
    </xf>
    <xf numFmtId="44" fontId="0" fillId="0" borderId="72" xfId="0" applyNumberFormat="1" applyFont="1" applyBorder="1" applyAlignment="1">
      <alignment horizontal="left" wrapText="1"/>
    </xf>
    <xf numFmtId="44" fontId="0" fillId="0" borderId="73" xfId="0" applyNumberFormat="1" applyFont="1" applyBorder="1" applyAlignment="1">
      <alignment horizontal="left" wrapText="1"/>
    </xf>
    <xf numFmtId="44" fontId="75" fillId="0" borderId="0" xfId="777" applyNumberFormat="1" applyFont="1" applyFill="1" applyBorder="1" applyAlignment="1">
      <alignment horizontal="left" wrapText="1"/>
    </xf>
    <xf numFmtId="44" fontId="73" fillId="0" borderId="0" xfId="777" applyNumberFormat="1" applyFont="1" applyAlignment="1"/>
    <xf numFmtId="0" fontId="75" fillId="0" borderId="0" xfId="777" applyFont="1" applyBorder="1"/>
    <xf numFmtId="44" fontId="75" fillId="0" borderId="0" xfId="777" applyNumberFormat="1" applyFont="1" applyBorder="1" applyAlignment="1">
      <alignment horizontal="left" wrapText="1"/>
    </xf>
    <xf numFmtId="0" fontId="73" fillId="0" borderId="0" xfId="777" applyFont="1" applyAlignment="1">
      <alignment horizontal="center"/>
    </xf>
    <xf numFmtId="0" fontId="76" fillId="0" borderId="71" xfId="0" applyFont="1" applyBorder="1"/>
    <xf numFmtId="0" fontId="77" fillId="0" borderId="74" xfId="0" applyFont="1" applyBorder="1" applyAlignment="1">
      <alignment horizontal="center"/>
    </xf>
    <xf numFmtId="0" fontId="77" fillId="0" borderId="74" xfId="0" applyFont="1" applyBorder="1" applyAlignment="1"/>
    <xf numFmtId="0" fontId="0" fillId="0" borderId="76" xfId="0" applyBorder="1" applyAlignment="1">
      <alignment wrapText="1"/>
    </xf>
    <xf numFmtId="0" fontId="0" fillId="0" borderId="0" xfId="0" applyBorder="1" applyAlignment="1">
      <alignment horizontal="right" wrapText="1"/>
    </xf>
    <xf numFmtId="0" fontId="0" fillId="0" borderId="0" xfId="0" applyBorder="1" applyAlignment="1"/>
    <xf numFmtId="44" fontId="0" fillId="0" borderId="71" xfId="0" applyNumberFormat="1" applyBorder="1" applyAlignment="1">
      <alignment wrapText="1"/>
    </xf>
    <xf numFmtId="44" fontId="0" fillId="0" borderId="74" xfId="0" applyNumberFormat="1" applyBorder="1" applyAlignment="1">
      <alignment wrapText="1"/>
    </xf>
    <xf numFmtId="44" fontId="0" fillId="0" borderId="75" xfId="0" applyNumberFormat="1" applyBorder="1" applyAlignment="1">
      <alignment wrapText="1"/>
    </xf>
    <xf numFmtId="44" fontId="0" fillId="0" borderId="76" xfId="0" applyNumberFormat="1" applyBorder="1" applyAlignment="1">
      <alignment wrapText="1"/>
    </xf>
    <xf numFmtId="44" fontId="0" fillId="0" borderId="0" xfId="0" applyNumberFormat="1" applyBorder="1" applyAlignment="1">
      <alignment wrapText="1"/>
    </xf>
    <xf numFmtId="44" fontId="0" fillId="0" borderId="78" xfId="0" applyNumberFormat="1" applyBorder="1" applyAlignment="1">
      <alignment wrapText="1"/>
    </xf>
    <xf numFmtId="4" fontId="0" fillId="0" borderId="76" xfId="0" applyNumberFormat="1" applyBorder="1" applyAlignment="1">
      <alignment wrapText="1"/>
    </xf>
    <xf numFmtId="4" fontId="0" fillId="0" borderId="0" xfId="0" applyNumberFormat="1" applyBorder="1" applyAlignment="1">
      <alignment wrapText="1"/>
    </xf>
    <xf numFmtId="4" fontId="0" fillId="0" borderId="78" xfId="0" applyNumberFormat="1" applyBorder="1" applyAlignment="1">
      <alignment wrapText="1"/>
    </xf>
    <xf numFmtId="0" fontId="0" fillId="0" borderId="76" xfId="0" applyBorder="1"/>
    <xf numFmtId="0" fontId="0" fillId="0" borderId="70" xfId="0" applyFont="1" applyBorder="1" applyAlignment="1">
      <alignment wrapText="1"/>
    </xf>
    <xf numFmtId="0" fontId="0" fillId="0" borderId="72" xfId="0" applyFont="1" applyBorder="1" applyAlignment="1">
      <alignment wrapText="1"/>
    </xf>
    <xf numFmtId="44" fontId="0" fillId="0" borderId="79" xfId="0" applyNumberFormat="1" applyFont="1" applyBorder="1" applyAlignment="1">
      <alignment wrapText="1"/>
    </xf>
    <xf numFmtId="44" fontId="0" fillId="0" borderId="54" xfId="0" applyNumberFormat="1" applyFont="1" applyBorder="1" applyAlignment="1">
      <alignment wrapText="1"/>
    </xf>
    <xf numFmtId="44" fontId="0" fillId="0" borderId="80" xfId="0" applyNumberFormat="1" applyFont="1" applyBorder="1" applyAlignment="1">
      <alignment wrapText="1"/>
    </xf>
  </cellXfs>
  <cellStyles count="778">
    <cellStyle name="20% - Énfasis1 10" xfId="4"/>
    <cellStyle name="20% - Énfasis1 11" xfId="5"/>
    <cellStyle name="20% - Énfasis1 12" xfId="6"/>
    <cellStyle name="20% - Énfasis1 13" xfId="7"/>
    <cellStyle name="20% - Énfasis1 14" xfId="8"/>
    <cellStyle name="20% - Énfasis1 15" xfId="9"/>
    <cellStyle name="20% - Énfasis1 16" xfId="10"/>
    <cellStyle name="20% - Énfasis1 17" xfId="11"/>
    <cellStyle name="20% - Énfasis1 18" xfId="12"/>
    <cellStyle name="20% - Énfasis1 2" xfId="13"/>
    <cellStyle name="20% - Énfasis1 3" xfId="14"/>
    <cellStyle name="20% - Énfasis1 4" xfId="15"/>
    <cellStyle name="20% - Énfasis1 5" xfId="16"/>
    <cellStyle name="20% - Énfasis1 6" xfId="17"/>
    <cellStyle name="20% - Énfasis1 7" xfId="18"/>
    <cellStyle name="20% - Énfasis1 8" xfId="19"/>
    <cellStyle name="20% - Énfasis1 9" xfId="20"/>
    <cellStyle name="20% - Énfasis2 10" xfId="21"/>
    <cellStyle name="20% - Énfasis2 11" xfId="22"/>
    <cellStyle name="20% - Énfasis2 12" xfId="23"/>
    <cellStyle name="20% - Énfasis2 13" xfId="24"/>
    <cellStyle name="20% - Énfasis2 14" xfId="25"/>
    <cellStyle name="20% - Énfasis2 15" xfId="26"/>
    <cellStyle name="20% - Énfasis2 16" xfId="27"/>
    <cellStyle name="20% - Énfasis2 17" xfId="28"/>
    <cellStyle name="20% - Énfasis2 18" xfId="29"/>
    <cellStyle name="20% - Énfasis2 2" xfId="30"/>
    <cellStyle name="20% - Énfasis2 3" xfId="31"/>
    <cellStyle name="20% - Énfasis2 4" xfId="32"/>
    <cellStyle name="20% - Énfasis2 5" xfId="33"/>
    <cellStyle name="20% - Énfasis2 6" xfId="34"/>
    <cellStyle name="20% - Énfasis2 7" xfId="35"/>
    <cellStyle name="20% - Énfasis2 8" xfId="36"/>
    <cellStyle name="20% - Énfasis2 9" xfId="37"/>
    <cellStyle name="20% - Énfasis3 10" xfId="38"/>
    <cellStyle name="20% - Énfasis3 11" xfId="39"/>
    <cellStyle name="20% - Énfasis3 12" xfId="40"/>
    <cellStyle name="20% - Énfasis3 13" xfId="41"/>
    <cellStyle name="20% - Énfasis3 14" xfId="42"/>
    <cellStyle name="20% - Énfasis3 15" xfId="43"/>
    <cellStyle name="20% - Énfasis3 16" xfId="44"/>
    <cellStyle name="20% - Énfasis3 17" xfId="45"/>
    <cellStyle name="20% - Énfasis3 18" xfId="46"/>
    <cellStyle name="20% - Énfasis3 2" xfId="47"/>
    <cellStyle name="20% - Énfasis3 3" xfId="48"/>
    <cellStyle name="20% - Énfasis3 4" xfId="49"/>
    <cellStyle name="20% - Énfasis3 5" xfId="50"/>
    <cellStyle name="20% - Énfasis3 6" xfId="51"/>
    <cellStyle name="20% - Énfasis3 7" xfId="52"/>
    <cellStyle name="20% - Énfasis3 8" xfId="53"/>
    <cellStyle name="20% - Énfasis3 9" xfId="54"/>
    <cellStyle name="20% - Énfasis4 10" xfId="55"/>
    <cellStyle name="20% - Énfasis4 11" xfId="56"/>
    <cellStyle name="20% - Énfasis4 12" xfId="57"/>
    <cellStyle name="20% - Énfasis4 13" xfId="58"/>
    <cellStyle name="20% - Énfasis4 14" xfId="59"/>
    <cellStyle name="20% - Énfasis4 15" xfId="60"/>
    <cellStyle name="20% - Énfasis4 16" xfId="61"/>
    <cellStyle name="20% - Énfasis4 17" xfId="62"/>
    <cellStyle name="20% - Énfasis4 18" xfId="63"/>
    <cellStyle name="20% - Énfasis4 2" xfId="64"/>
    <cellStyle name="20% - Énfasis4 3" xfId="65"/>
    <cellStyle name="20% - Énfasis4 4" xfId="66"/>
    <cellStyle name="20% - Énfasis4 5" xfId="67"/>
    <cellStyle name="20% - Énfasis4 6" xfId="68"/>
    <cellStyle name="20% - Énfasis4 7" xfId="69"/>
    <cellStyle name="20% - Énfasis4 8" xfId="70"/>
    <cellStyle name="20% - Énfasis4 9" xfId="71"/>
    <cellStyle name="20% - Énfasis5 10" xfId="72"/>
    <cellStyle name="20% - Énfasis5 11" xfId="73"/>
    <cellStyle name="20% - Énfasis5 12" xfId="74"/>
    <cellStyle name="20% - Énfasis5 13" xfId="75"/>
    <cellStyle name="20% - Énfasis5 14" xfId="76"/>
    <cellStyle name="20% - Énfasis5 15" xfId="77"/>
    <cellStyle name="20% - Énfasis5 16" xfId="78"/>
    <cellStyle name="20% - Énfasis5 17" xfId="79"/>
    <cellStyle name="20% - Énfasis5 18" xfId="80"/>
    <cellStyle name="20% - Énfasis5 2" xfId="81"/>
    <cellStyle name="20% - Énfasis5 3" xfId="82"/>
    <cellStyle name="20% - Énfasis5 4" xfId="83"/>
    <cellStyle name="20% - Énfasis5 5" xfId="84"/>
    <cellStyle name="20% - Énfasis5 6" xfId="85"/>
    <cellStyle name="20% - Énfasis5 7" xfId="86"/>
    <cellStyle name="20% - Énfasis5 8" xfId="87"/>
    <cellStyle name="20% - Énfasis5 9" xfId="88"/>
    <cellStyle name="20% - Énfasis6 10" xfId="89"/>
    <cellStyle name="20% - Énfasis6 11" xfId="90"/>
    <cellStyle name="20% - Énfasis6 12" xfId="91"/>
    <cellStyle name="20% - Énfasis6 13" xfId="92"/>
    <cellStyle name="20% - Énfasis6 14" xfId="93"/>
    <cellStyle name="20% - Énfasis6 15" xfId="94"/>
    <cellStyle name="20% - Énfasis6 16" xfId="95"/>
    <cellStyle name="20% - Énfasis6 17" xfId="96"/>
    <cellStyle name="20% - Énfasis6 18" xfId="97"/>
    <cellStyle name="20% - Énfasis6 2" xfId="98"/>
    <cellStyle name="20% - Énfasis6 3" xfId="99"/>
    <cellStyle name="20% - Énfasis6 4" xfId="100"/>
    <cellStyle name="20% - Énfasis6 5" xfId="101"/>
    <cellStyle name="20% - Énfasis6 6" xfId="102"/>
    <cellStyle name="20% - Énfasis6 7" xfId="103"/>
    <cellStyle name="20% - Énfasis6 8" xfId="104"/>
    <cellStyle name="20% - Énfasis6 9" xfId="105"/>
    <cellStyle name="40% - Énfasis1 10" xfId="106"/>
    <cellStyle name="40% - Énfasis1 11" xfId="107"/>
    <cellStyle name="40% - Énfasis1 12" xfId="108"/>
    <cellStyle name="40% - Énfasis1 13" xfId="109"/>
    <cellStyle name="40% - Énfasis1 14" xfId="110"/>
    <cellStyle name="40% - Énfasis1 15" xfId="111"/>
    <cellStyle name="40% - Énfasis1 16" xfId="112"/>
    <cellStyle name="40% - Énfasis1 17" xfId="113"/>
    <cellStyle name="40% - Énfasis1 18" xfId="114"/>
    <cellStyle name="40% - Énfasis1 2" xfId="115"/>
    <cellStyle name="40% - Énfasis1 3" xfId="116"/>
    <cellStyle name="40% - Énfasis1 4" xfId="117"/>
    <cellStyle name="40% - Énfasis1 5" xfId="118"/>
    <cellStyle name="40% - Énfasis1 6" xfId="119"/>
    <cellStyle name="40% - Énfasis1 7" xfId="120"/>
    <cellStyle name="40% - Énfasis1 8" xfId="121"/>
    <cellStyle name="40% - Énfasis1 9" xfId="122"/>
    <cellStyle name="40% - Énfasis2 10" xfId="123"/>
    <cellStyle name="40% - Énfasis2 11" xfId="124"/>
    <cellStyle name="40% - Énfasis2 12" xfId="125"/>
    <cellStyle name="40% - Énfasis2 13" xfId="126"/>
    <cellStyle name="40% - Énfasis2 14" xfId="127"/>
    <cellStyle name="40% - Énfasis2 15" xfId="128"/>
    <cellStyle name="40% - Énfasis2 16" xfId="129"/>
    <cellStyle name="40% - Énfasis2 17" xfId="130"/>
    <cellStyle name="40% - Énfasis2 18" xfId="131"/>
    <cellStyle name="40% - Énfasis2 2" xfId="132"/>
    <cellStyle name="40% - Énfasis2 3" xfId="133"/>
    <cellStyle name="40% - Énfasis2 4" xfId="134"/>
    <cellStyle name="40% - Énfasis2 5" xfId="135"/>
    <cellStyle name="40% - Énfasis2 6" xfId="136"/>
    <cellStyle name="40% - Énfasis2 7" xfId="137"/>
    <cellStyle name="40% - Énfasis2 8" xfId="138"/>
    <cellStyle name="40% - Énfasis2 9" xfId="139"/>
    <cellStyle name="40% - Énfasis3 10" xfId="140"/>
    <cellStyle name="40% - Énfasis3 11" xfId="141"/>
    <cellStyle name="40% - Énfasis3 12" xfId="142"/>
    <cellStyle name="40% - Énfasis3 13" xfId="143"/>
    <cellStyle name="40% - Énfasis3 14" xfId="144"/>
    <cellStyle name="40% - Énfasis3 15" xfId="145"/>
    <cellStyle name="40% - Énfasis3 16" xfId="146"/>
    <cellStyle name="40% - Énfasis3 17" xfId="147"/>
    <cellStyle name="40% - Énfasis3 18" xfId="148"/>
    <cellStyle name="40% - Énfasis3 2" xfId="149"/>
    <cellStyle name="40% - Énfasis3 3" xfId="150"/>
    <cellStyle name="40% - Énfasis3 4" xfId="151"/>
    <cellStyle name="40% - Énfasis3 5" xfId="152"/>
    <cellStyle name="40% - Énfasis3 6" xfId="153"/>
    <cellStyle name="40% - Énfasis3 7" xfId="154"/>
    <cellStyle name="40% - Énfasis3 8" xfId="155"/>
    <cellStyle name="40% - Énfasis3 9" xfId="156"/>
    <cellStyle name="40% - Énfasis4 10" xfId="157"/>
    <cellStyle name="40% - Énfasis4 11" xfId="158"/>
    <cellStyle name="40% - Énfasis4 12" xfId="159"/>
    <cellStyle name="40% - Énfasis4 13" xfId="160"/>
    <cellStyle name="40% - Énfasis4 14" xfId="161"/>
    <cellStyle name="40% - Énfasis4 15" xfId="162"/>
    <cellStyle name="40% - Énfasis4 16" xfId="163"/>
    <cellStyle name="40% - Énfasis4 17" xfId="164"/>
    <cellStyle name="40% - Énfasis4 18" xfId="165"/>
    <cellStyle name="40% - Énfasis4 2" xfId="166"/>
    <cellStyle name="40% - Énfasis4 3" xfId="167"/>
    <cellStyle name="40% - Énfasis4 4" xfId="168"/>
    <cellStyle name="40% - Énfasis4 5" xfId="169"/>
    <cellStyle name="40% - Énfasis4 6" xfId="170"/>
    <cellStyle name="40% - Énfasis4 7" xfId="171"/>
    <cellStyle name="40% - Énfasis4 8" xfId="172"/>
    <cellStyle name="40% - Énfasis4 9" xfId="173"/>
    <cellStyle name="40% - Énfasis5 10" xfId="174"/>
    <cellStyle name="40% - Énfasis5 11" xfId="175"/>
    <cellStyle name="40% - Énfasis5 12" xfId="176"/>
    <cellStyle name="40% - Énfasis5 13" xfId="177"/>
    <cellStyle name="40% - Énfasis5 14" xfId="178"/>
    <cellStyle name="40% - Énfasis5 15" xfId="179"/>
    <cellStyle name="40% - Énfasis5 16" xfId="180"/>
    <cellStyle name="40% - Énfasis5 17" xfId="181"/>
    <cellStyle name="40% - Énfasis5 18" xfId="182"/>
    <cellStyle name="40% - Énfasis5 2" xfId="183"/>
    <cellStyle name="40% - Énfasis5 3" xfId="184"/>
    <cellStyle name="40% - Énfasis5 4" xfId="185"/>
    <cellStyle name="40% - Énfasis5 5" xfId="186"/>
    <cellStyle name="40% - Énfasis5 6" xfId="187"/>
    <cellStyle name="40% - Énfasis5 7" xfId="188"/>
    <cellStyle name="40% - Énfasis5 8" xfId="189"/>
    <cellStyle name="40% - Énfasis5 9" xfId="190"/>
    <cellStyle name="40% - Énfasis6 10" xfId="191"/>
    <cellStyle name="40% - Énfasis6 11" xfId="192"/>
    <cellStyle name="40% - Énfasis6 12" xfId="193"/>
    <cellStyle name="40% - Énfasis6 13" xfId="194"/>
    <cellStyle name="40% - Énfasis6 14" xfId="195"/>
    <cellStyle name="40% - Énfasis6 15" xfId="196"/>
    <cellStyle name="40% - Énfasis6 16" xfId="197"/>
    <cellStyle name="40% - Énfasis6 17" xfId="198"/>
    <cellStyle name="40% - Énfasis6 18" xfId="199"/>
    <cellStyle name="40% - Énfasis6 2" xfId="200"/>
    <cellStyle name="40% - Énfasis6 3" xfId="201"/>
    <cellStyle name="40% - Énfasis6 4" xfId="202"/>
    <cellStyle name="40% - Énfasis6 5" xfId="203"/>
    <cellStyle name="40% - Énfasis6 6" xfId="204"/>
    <cellStyle name="40% - Énfasis6 7" xfId="205"/>
    <cellStyle name="40% - Énfasis6 8" xfId="206"/>
    <cellStyle name="40% - Énfasis6 9" xfId="207"/>
    <cellStyle name="60% - Énfasis1 10" xfId="208"/>
    <cellStyle name="60% - Énfasis1 11" xfId="209"/>
    <cellStyle name="60% - Énfasis1 12" xfId="210"/>
    <cellStyle name="60% - Énfasis1 13" xfId="211"/>
    <cellStyle name="60% - Énfasis1 14" xfId="212"/>
    <cellStyle name="60% - Énfasis1 15" xfId="213"/>
    <cellStyle name="60% - Énfasis1 16" xfId="214"/>
    <cellStyle name="60% - Énfasis1 17" xfId="215"/>
    <cellStyle name="60% - Énfasis1 18" xfId="216"/>
    <cellStyle name="60% - Énfasis1 2" xfId="217"/>
    <cellStyle name="60% - Énfasis1 3" xfId="218"/>
    <cellStyle name="60% - Énfasis1 4" xfId="219"/>
    <cellStyle name="60% - Énfasis1 5" xfId="220"/>
    <cellStyle name="60% - Énfasis1 6" xfId="221"/>
    <cellStyle name="60% - Énfasis1 7" xfId="222"/>
    <cellStyle name="60% - Énfasis1 8" xfId="223"/>
    <cellStyle name="60% - Énfasis1 9" xfId="224"/>
    <cellStyle name="60% - Énfasis2 10" xfId="225"/>
    <cellStyle name="60% - Énfasis2 11" xfId="226"/>
    <cellStyle name="60% - Énfasis2 12" xfId="227"/>
    <cellStyle name="60% - Énfasis2 13" xfId="228"/>
    <cellStyle name="60% - Énfasis2 14" xfId="229"/>
    <cellStyle name="60% - Énfasis2 15" xfId="230"/>
    <cellStyle name="60% - Énfasis2 16" xfId="231"/>
    <cellStyle name="60% - Énfasis2 17" xfId="232"/>
    <cellStyle name="60% - Énfasis2 18" xfId="233"/>
    <cellStyle name="60% - Énfasis2 2" xfId="234"/>
    <cellStyle name="60% - Énfasis2 3" xfId="235"/>
    <cellStyle name="60% - Énfasis2 4" xfId="236"/>
    <cellStyle name="60% - Énfasis2 5" xfId="237"/>
    <cellStyle name="60% - Énfasis2 6" xfId="238"/>
    <cellStyle name="60% - Énfasis2 7" xfId="239"/>
    <cellStyle name="60% - Énfasis2 8" xfId="240"/>
    <cellStyle name="60% - Énfasis2 9" xfId="241"/>
    <cellStyle name="60% - Énfasis3 10" xfId="242"/>
    <cellStyle name="60% - Énfasis3 11" xfId="243"/>
    <cellStyle name="60% - Énfasis3 12" xfId="244"/>
    <cellStyle name="60% - Énfasis3 13" xfId="245"/>
    <cellStyle name="60% - Énfasis3 14" xfId="246"/>
    <cellStyle name="60% - Énfasis3 15" xfId="247"/>
    <cellStyle name="60% - Énfasis3 16" xfId="248"/>
    <cellStyle name="60% - Énfasis3 17" xfId="249"/>
    <cellStyle name="60% - Énfasis3 18" xfId="250"/>
    <cellStyle name="60% - Énfasis3 2" xfId="251"/>
    <cellStyle name="60% - Énfasis3 3" xfId="252"/>
    <cellStyle name="60% - Énfasis3 4" xfId="253"/>
    <cellStyle name="60% - Énfasis3 5" xfId="254"/>
    <cellStyle name="60% - Énfasis3 6" xfId="255"/>
    <cellStyle name="60% - Énfasis3 7" xfId="256"/>
    <cellStyle name="60% - Énfasis3 8" xfId="257"/>
    <cellStyle name="60% - Énfasis3 9" xfId="258"/>
    <cellStyle name="60% - Énfasis4 10" xfId="259"/>
    <cellStyle name="60% - Énfasis4 11" xfId="260"/>
    <cellStyle name="60% - Énfasis4 12" xfId="261"/>
    <cellStyle name="60% - Énfasis4 13" xfId="262"/>
    <cellStyle name="60% - Énfasis4 14" xfId="263"/>
    <cellStyle name="60% - Énfasis4 15" xfId="264"/>
    <cellStyle name="60% - Énfasis4 16" xfId="265"/>
    <cellStyle name="60% - Énfasis4 17" xfId="266"/>
    <cellStyle name="60% - Énfasis4 18" xfId="267"/>
    <cellStyle name="60% - Énfasis4 2" xfId="268"/>
    <cellStyle name="60% - Énfasis4 3" xfId="269"/>
    <cellStyle name="60% - Énfasis4 4" xfId="270"/>
    <cellStyle name="60% - Énfasis4 5" xfId="271"/>
    <cellStyle name="60% - Énfasis4 6" xfId="272"/>
    <cellStyle name="60% - Énfasis4 7" xfId="273"/>
    <cellStyle name="60% - Énfasis4 8" xfId="274"/>
    <cellStyle name="60% - Énfasis4 9" xfId="275"/>
    <cellStyle name="60% - Énfasis5 10" xfId="276"/>
    <cellStyle name="60% - Énfasis5 11" xfId="277"/>
    <cellStyle name="60% - Énfasis5 12" xfId="278"/>
    <cellStyle name="60% - Énfasis5 13" xfId="279"/>
    <cellStyle name="60% - Énfasis5 14" xfId="280"/>
    <cellStyle name="60% - Énfasis5 15" xfId="281"/>
    <cellStyle name="60% - Énfasis5 16" xfId="282"/>
    <cellStyle name="60% - Énfasis5 17" xfId="283"/>
    <cellStyle name="60% - Énfasis5 18" xfId="284"/>
    <cellStyle name="60% - Énfasis5 2" xfId="285"/>
    <cellStyle name="60% - Énfasis5 3" xfId="286"/>
    <cellStyle name="60% - Énfasis5 4" xfId="287"/>
    <cellStyle name="60% - Énfasis5 5" xfId="288"/>
    <cellStyle name="60% - Énfasis5 6" xfId="289"/>
    <cellStyle name="60% - Énfasis5 7" xfId="290"/>
    <cellStyle name="60% - Énfasis5 8" xfId="291"/>
    <cellStyle name="60% - Énfasis5 9" xfId="292"/>
    <cellStyle name="60% - Énfasis6 10" xfId="293"/>
    <cellStyle name="60% - Énfasis6 11" xfId="294"/>
    <cellStyle name="60% - Énfasis6 12" xfId="295"/>
    <cellStyle name="60% - Énfasis6 13" xfId="296"/>
    <cellStyle name="60% - Énfasis6 14" xfId="297"/>
    <cellStyle name="60% - Énfasis6 15" xfId="298"/>
    <cellStyle name="60% - Énfasis6 16" xfId="299"/>
    <cellStyle name="60% - Énfasis6 17" xfId="300"/>
    <cellStyle name="60% - Énfasis6 18" xfId="301"/>
    <cellStyle name="60% - Énfasis6 2" xfId="302"/>
    <cellStyle name="60% - Énfasis6 3" xfId="303"/>
    <cellStyle name="60% - Énfasis6 4" xfId="304"/>
    <cellStyle name="60% - Énfasis6 5" xfId="305"/>
    <cellStyle name="60% - Énfasis6 6" xfId="306"/>
    <cellStyle name="60% - Énfasis6 7" xfId="307"/>
    <cellStyle name="60% - Énfasis6 8" xfId="308"/>
    <cellStyle name="60% - Énfasis6 9" xfId="309"/>
    <cellStyle name="Buena 10" xfId="310"/>
    <cellStyle name="Buena 11" xfId="311"/>
    <cellStyle name="Buena 12" xfId="312"/>
    <cellStyle name="Buena 13" xfId="313"/>
    <cellStyle name="Buena 14" xfId="314"/>
    <cellStyle name="Buena 15" xfId="315"/>
    <cellStyle name="Buena 16" xfId="316"/>
    <cellStyle name="Buena 17" xfId="317"/>
    <cellStyle name="Buena 18" xfId="318"/>
    <cellStyle name="Buena 2" xfId="319"/>
    <cellStyle name="Buena 3" xfId="320"/>
    <cellStyle name="Buena 4" xfId="321"/>
    <cellStyle name="Buena 5" xfId="322"/>
    <cellStyle name="Buena 6" xfId="323"/>
    <cellStyle name="Buena 7" xfId="324"/>
    <cellStyle name="Buena 8" xfId="325"/>
    <cellStyle name="Buena 9" xfId="326"/>
    <cellStyle name="Cálculo 10" xfId="327"/>
    <cellStyle name="Cálculo 11" xfId="328"/>
    <cellStyle name="Cálculo 12" xfId="329"/>
    <cellStyle name="Cálculo 13" xfId="330"/>
    <cellStyle name="Cálculo 14" xfId="331"/>
    <cellStyle name="Cálculo 15" xfId="332"/>
    <cellStyle name="Cálculo 16" xfId="333"/>
    <cellStyle name="Cálculo 17" xfId="334"/>
    <cellStyle name="Cálculo 18" xfId="335"/>
    <cellStyle name="Cálculo 2" xfId="336"/>
    <cellStyle name="Cálculo 3" xfId="337"/>
    <cellStyle name="Cálculo 4" xfId="338"/>
    <cellStyle name="Cálculo 5" xfId="339"/>
    <cellStyle name="Cálculo 6" xfId="340"/>
    <cellStyle name="Cálculo 7" xfId="341"/>
    <cellStyle name="Cálculo 8" xfId="342"/>
    <cellStyle name="Cálculo 9" xfId="343"/>
    <cellStyle name="Celda de comprobación 10" xfId="344"/>
    <cellStyle name="Celda de comprobación 11" xfId="345"/>
    <cellStyle name="Celda de comprobación 12" xfId="346"/>
    <cellStyle name="Celda de comprobación 13" xfId="347"/>
    <cellStyle name="Celda de comprobación 14" xfId="348"/>
    <cellStyle name="Celda de comprobación 15" xfId="349"/>
    <cellStyle name="Celda de comprobación 16" xfId="350"/>
    <cellStyle name="Celda de comprobación 17" xfId="351"/>
    <cellStyle name="Celda de comprobación 18" xfId="352"/>
    <cellStyle name="Celda de comprobación 2" xfId="353"/>
    <cellStyle name="Celda de comprobación 3" xfId="354"/>
    <cellStyle name="Celda de comprobación 4" xfId="355"/>
    <cellStyle name="Celda de comprobación 5" xfId="356"/>
    <cellStyle name="Celda de comprobación 6" xfId="357"/>
    <cellStyle name="Celda de comprobación 7" xfId="358"/>
    <cellStyle name="Celda de comprobación 8" xfId="359"/>
    <cellStyle name="Celda de comprobación 9" xfId="360"/>
    <cellStyle name="Celda vinculada 10" xfId="361"/>
    <cellStyle name="Celda vinculada 11" xfId="362"/>
    <cellStyle name="Celda vinculada 12" xfId="363"/>
    <cellStyle name="Celda vinculada 13" xfId="364"/>
    <cellStyle name="Celda vinculada 14" xfId="365"/>
    <cellStyle name="Celda vinculada 15" xfId="366"/>
    <cellStyle name="Celda vinculada 16" xfId="367"/>
    <cellStyle name="Celda vinculada 17" xfId="368"/>
    <cellStyle name="Celda vinculada 18" xfId="369"/>
    <cellStyle name="Celda vinculada 2" xfId="370"/>
    <cellStyle name="Celda vinculada 3" xfId="371"/>
    <cellStyle name="Celda vinculada 4" xfId="372"/>
    <cellStyle name="Celda vinculada 5" xfId="373"/>
    <cellStyle name="Celda vinculada 6" xfId="374"/>
    <cellStyle name="Celda vinculada 7" xfId="375"/>
    <cellStyle name="Celda vinculada 8" xfId="376"/>
    <cellStyle name="Celda vinculada 9" xfId="377"/>
    <cellStyle name="Encabezado 4 10" xfId="378"/>
    <cellStyle name="Encabezado 4 11" xfId="379"/>
    <cellStyle name="Encabezado 4 12" xfId="380"/>
    <cellStyle name="Encabezado 4 13" xfId="381"/>
    <cellStyle name="Encabezado 4 14" xfId="382"/>
    <cellStyle name="Encabezado 4 15" xfId="383"/>
    <cellStyle name="Encabezado 4 16" xfId="384"/>
    <cellStyle name="Encabezado 4 17" xfId="385"/>
    <cellStyle name="Encabezado 4 18" xfId="386"/>
    <cellStyle name="Encabezado 4 2" xfId="387"/>
    <cellStyle name="Encabezado 4 3" xfId="388"/>
    <cellStyle name="Encabezado 4 4" xfId="389"/>
    <cellStyle name="Encabezado 4 5" xfId="390"/>
    <cellStyle name="Encabezado 4 6" xfId="391"/>
    <cellStyle name="Encabezado 4 7" xfId="392"/>
    <cellStyle name="Encabezado 4 8" xfId="393"/>
    <cellStyle name="Encabezado 4 9" xfId="394"/>
    <cellStyle name="Énfasis1 10" xfId="395"/>
    <cellStyle name="Énfasis1 11" xfId="396"/>
    <cellStyle name="Énfasis1 12" xfId="397"/>
    <cellStyle name="Énfasis1 13" xfId="398"/>
    <cellStyle name="Énfasis1 14" xfId="399"/>
    <cellStyle name="Énfasis1 15" xfId="400"/>
    <cellStyle name="Énfasis1 16" xfId="401"/>
    <cellStyle name="Énfasis1 17" xfId="402"/>
    <cellStyle name="Énfasis1 18" xfId="403"/>
    <cellStyle name="Énfasis1 2" xfId="404"/>
    <cellStyle name="Énfasis1 3" xfId="405"/>
    <cellStyle name="Énfasis1 4" xfId="406"/>
    <cellStyle name="Énfasis1 5" xfId="407"/>
    <cellStyle name="Énfasis1 6" xfId="408"/>
    <cellStyle name="Énfasis1 7" xfId="409"/>
    <cellStyle name="Énfasis1 8" xfId="410"/>
    <cellStyle name="Énfasis1 9" xfId="411"/>
    <cellStyle name="Énfasis2 10" xfId="412"/>
    <cellStyle name="Énfasis2 11" xfId="413"/>
    <cellStyle name="Énfasis2 12" xfId="414"/>
    <cellStyle name="Énfasis2 13" xfId="415"/>
    <cellStyle name="Énfasis2 14" xfId="416"/>
    <cellStyle name="Énfasis2 15" xfId="417"/>
    <cellStyle name="Énfasis2 16" xfId="418"/>
    <cellStyle name="Énfasis2 17" xfId="419"/>
    <cellStyle name="Énfasis2 18" xfId="420"/>
    <cellStyle name="Énfasis2 2" xfId="421"/>
    <cellStyle name="Énfasis2 3" xfId="422"/>
    <cellStyle name="Énfasis2 4" xfId="423"/>
    <cellStyle name="Énfasis2 5" xfId="424"/>
    <cellStyle name="Énfasis2 6" xfId="425"/>
    <cellStyle name="Énfasis2 7" xfId="426"/>
    <cellStyle name="Énfasis2 8" xfId="427"/>
    <cellStyle name="Énfasis2 9" xfId="428"/>
    <cellStyle name="Énfasis3 10" xfId="429"/>
    <cellStyle name="Énfasis3 11" xfId="430"/>
    <cellStyle name="Énfasis3 12" xfId="431"/>
    <cellStyle name="Énfasis3 13" xfId="432"/>
    <cellStyle name="Énfasis3 14" xfId="433"/>
    <cellStyle name="Énfasis3 15" xfId="434"/>
    <cellStyle name="Énfasis3 16" xfId="435"/>
    <cellStyle name="Énfasis3 17" xfId="436"/>
    <cellStyle name="Énfasis3 18" xfId="437"/>
    <cellStyle name="Énfasis3 2" xfId="438"/>
    <cellStyle name="Énfasis3 3" xfId="439"/>
    <cellStyle name="Énfasis3 4" xfId="440"/>
    <cellStyle name="Énfasis3 5" xfId="441"/>
    <cellStyle name="Énfasis3 6" xfId="442"/>
    <cellStyle name="Énfasis3 7" xfId="443"/>
    <cellStyle name="Énfasis3 8" xfId="444"/>
    <cellStyle name="Énfasis3 9" xfId="445"/>
    <cellStyle name="Énfasis4 10" xfId="446"/>
    <cellStyle name="Énfasis4 11" xfId="447"/>
    <cellStyle name="Énfasis4 12" xfId="448"/>
    <cellStyle name="Énfasis4 13" xfId="449"/>
    <cellStyle name="Énfasis4 14" xfId="450"/>
    <cellStyle name="Énfasis4 15" xfId="451"/>
    <cellStyle name="Énfasis4 16" xfId="452"/>
    <cellStyle name="Énfasis4 17" xfId="453"/>
    <cellStyle name="Énfasis4 18" xfId="454"/>
    <cellStyle name="Énfasis4 2" xfId="455"/>
    <cellStyle name="Énfasis4 3" xfId="456"/>
    <cellStyle name="Énfasis4 4" xfId="457"/>
    <cellStyle name="Énfasis4 5" xfId="458"/>
    <cellStyle name="Énfasis4 6" xfId="459"/>
    <cellStyle name="Énfasis4 7" xfId="460"/>
    <cellStyle name="Énfasis4 8" xfId="461"/>
    <cellStyle name="Énfasis4 9" xfId="462"/>
    <cellStyle name="Énfasis5 10" xfId="463"/>
    <cellStyle name="Énfasis5 11" xfId="464"/>
    <cellStyle name="Énfasis5 12" xfId="465"/>
    <cellStyle name="Énfasis5 13" xfId="466"/>
    <cellStyle name="Énfasis5 14" xfId="467"/>
    <cellStyle name="Énfasis5 15" xfId="468"/>
    <cellStyle name="Énfasis5 16" xfId="469"/>
    <cellStyle name="Énfasis5 17" xfId="470"/>
    <cellStyle name="Énfasis5 18" xfId="471"/>
    <cellStyle name="Énfasis5 2" xfId="472"/>
    <cellStyle name="Énfasis5 3" xfId="473"/>
    <cellStyle name="Énfasis5 4" xfId="474"/>
    <cellStyle name="Énfasis5 5" xfId="475"/>
    <cellStyle name="Énfasis5 6" xfId="476"/>
    <cellStyle name="Énfasis5 7" xfId="477"/>
    <cellStyle name="Énfasis5 8" xfId="478"/>
    <cellStyle name="Énfasis5 9" xfId="479"/>
    <cellStyle name="Énfasis6 10" xfId="480"/>
    <cellStyle name="Énfasis6 11" xfId="481"/>
    <cellStyle name="Énfasis6 12" xfId="482"/>
    <cellStyle name="Énfasis6 13" xfId="483"/>
    <cellStyle name="Énfasis6 14" xfId="484"/>
    <cellStyle name="Énfasis6 15" xfId="485"/>
    <cellStyle name="Énfasis6 16" xfId="486"/>
    <cellStyle name="Énfasis6 17" xfId="487"/>
    <cellStyle name="Énfasis6 18" xfId="488"/>
    <cellStyle name="Énfasis6 2" xfId="489"/>
    <cellStyle name="Énfasis6 3" xfId="490"/>
    <cellStyle name="Énfasis6 4" xfId="491"/>
    <cellStyle name="Énfasis6 5" xfId="492"/>
    <cellStyle name="Énfasis6 6" xfId="493"/>
    <cellStyle name="Énfasis6 7" xfId="494"/>
    <cellStyle name="Énfasis6 8" xfId="495"/>
    <cellStyle name="Énfasis6 9" xfId="496"/>
    <cellStyle name="Entrada 10" xfId="497"/>
    <cellStyle name="Entrada 11" xfId="498"/>
    <cellStyle name="Entrada 12" xfId="499"/>
    <cellStyle name="Entrada 13" xfId="500"/>
    <cellStyle name="Entrada 14" xfId="501"/>
    <cellStyle name="Entrada 15" xfId="502"/>
    <cellStyle name="Entrada 16" xfId="503"/>
    <cellStyle name="Entrada 17" xfId="504"/>
    <cellStyle name="Entrada 18" xfId="505"/>
    <cellStyle name="Entrada 2" xfId="506"/>
    <cellStyle name="Entrada 3" xfId="507"/>
    <cellStyle name="Entrada 4" xfId="508"/>
    <cellStyle name="Entrada 5" xfId="509"/>
    <cellStyle name="Entrada 6" xfId="510"/>
    <cellStyle name="Entrada 7" xfId="511"/>
    <cellStyle name="Entrada 8" xfId="512"/>
    <cellStyle name="Entrada 9" xfId="513"/>
    <cellStyle name="Euro" xfId="514"/>
    <cellStyle name="Euro 2" xfId="515"/>
    <cellStyle name="Euro 3" xfId="516"/>
    <cellStyle name="Euro 4" xfId="517"/>
    <cellStyle name="Euro 5" xfId="518"/>
    <cellStyle name="Euro 6" xfId="519"/>
    <cellStyle name="Euro 7" xfId="520"/>
    <cellStyle name="Hipervínculo 2" xfId="521"/>
    <cellStyle name="Incorrecto 10" xfId="522"/>
    <cellStyle name="Incorrecto 11" xfId="523"/>
    <cellStyle name="Incorrecto 12" xfId="524"/>
    <cellStyle name="Incorrecto 13" xfId="525"/>
    <cellStyle name="Incorrecto 14" xfId="526"/>
    <cellStyle name="Incorrecto 15" xfId="527"/>
    <cellStyle name="Incorrecto 16" xfId="528"/>
    <cellStyle name="Incorrecto 17" xfId="529"/>
    <cellStyle name="Incorrecto 18" xfId="530"/>
    <cellStyle name="Incorrecto 2" xfId="531"/>
    <cellStyle name="Incorrecto 3" xfId="532"/>
    <cellStyle name="Incorrecto 4" xfId="533"/>
    <cellStyle name="Incorrecto 5" xfId="534"/>
    <cellStyle name="Incorrecto 6" xfId="535"/>
    <cellStyle name="Incorrecto 7" xfId="536"/>
    <cellStyle name="Incorrecto 8" xfId="537"/>
    <cellStyle name="Incorrecto 9" xfId="538"/>
    <cellStyle name="Millares 2" xfId="2"/>
    <cellStyle name="Millares 3" xfId="539"/>
    <cellStyle name="Millares 4" xfId="540"/>
    <cellStyle name="Moneda" xfId="767" builtinId="4"/>
    <cellStyle name="Moneda 10" xfId="771"/>
    <cellStyle name="Moneda 14" xfId="541"/>
    <cellStyle name="Moneda 14 2" xfId="775"/>
    <cellStyle name="Moneda 2" xfId="3"/>
    <cellStyle name="Moneda 2 10" xfId="542"/>
    <cellStyle name="Moneda 2 11" xfId="543"/>
    <cellStyle name="Moneda 2 12" xfId="544"/>
    <cellStyle name="Moneda 2 13" xfId="545"/>
    <cellStyle name="Moneda 2 14" xfId="546"/>
    <cellStyle name="Moneda 2 15" xfId="547"/>
    <cellStyle name="Moneda 2 16" xfId="548"/>
    <cellStyle name="Moneda 2 17" xfId="549"/>
    <cellStyle name="Moneda 2 18" xfId="550"/>
    <cellStyle name="Moneda 2 19" xfId="551"/>
    <cellStyle name="Moneda 2 2" xfId="552"/>
    <cellStyle name="Moneda 2 20" xfId="772"/>
    <cellStyle name="Moneda 2 3" xfId="553"/>
    <cellStyle name="Moneda 2 4" xfId="554"/>
    <cellStyle name="Moneda 2 5" xfId="555"/>
    <cellStyle name="Moneda 2 6" xfId="556"/>
    <cellStyle name="Moneda 2 7" xfId="557"/>
    <cellStyle name="Moneda 2 8" xfId="558"/>
    <cellStyle name="Moneda 2 9" xfId="559"/>
    <cellStyle name="Moneda 3" xfId="560"/>
    <cellStyle name="Moneda 4" xfId="561"/>
    <cellStyle name="Moneda 5" xfId="562"/>
    <cellStyle name="Moneda 6" xfId="563"/>
    <cellStyle name="Moneda 7" xfId="564"/>
    <cellStyle name="Moneda 8" xfId="565"/>
    <cellStyle name="Moneda 9" xfId="566"/>
    <cellStyle name="Neutral 10" xfId="567"/>
    <cellStyle name="Neutral 11" xfId="568"/>
    <cellStyle name="Neutral 12" xfId="569"/>
    <cellStyle name="Neutral 13" xfId="570"/>
    <cellStyle name="Neutral 14" xfId="571"/>
    <cellStyle name="Neutral 15" xfId="572"/>
    <cellStyle name="Neutral 16" xfId="573"/>
    <cellStyle name="Neutral 17" xfId="574"/>
    <cellStyle name="Neutral 18" xfId="575"/>
    <cellStyle name="Neutral 2" xfId="576"/>
    <cellStyle name="Neutral 3" xfId="577"/>
    <cellStyle name="Neutral 4" xfId="578"/>
    <cellStyle name="Neutral 5" xfId="579"/>
    <cellStyle name="Neutral 6" xfId="580"/>
    <cellStyle name="Neutral 7" xfId="581"/>
    <cellStyle name="Neutral 8" xfId="582"/>
    <cellStyle name="Neutral 9" xfId="583"/>
    <cellStyle name="Normal" xfId="0" builtinId="0"/>
    <cellStyle name="Normal 10" xfId="584"/>
    <cellStyle name="Normal 11" xfId="585"/>
    <cellStyle name="Normal 12" xfId="586"/>
    <cellStyle name="Normal 13" xfId="769"/>
    <cellStyle name="Normal 14" xfId="774"/>
    <cellStyle name="Normal 15" xfId="776"/>
    <cellStyle name="Normal 16" xfId="768"/>
    <cellStyle name="Normal 16 2" xfId="773"/>
    <cellStyle name="Normal 17" xfId="770"/>
    <cellStyle name="Normal 2" xfId="1"/>
    <cellStyle name="Normal 2 2" xfId="587"/>
    <cellStyle name="Normal 2 2 2" xfId="777"/>
    <cellStyle name="Normal 2 3" xfId="588"/>
    <cellStyle name="Normal 2 4" xfId="589"/>
    <cellStyle name="Normal 2 5" xfId="590"/>
    <cellStyle name="Normal 2 6" xfId="591"/>
    <cellStyle name="Normal 2 7" xfId="592"/>
    <cellStyle name="Normal 3" xfId="593"/>
    <cellStyle name="Normal 3 2" xfId="594"/>
    <cellStyle name="Normal 4" xfId="595"/>
    <cellStyle name="Normal 5" xfId="596"/>
    <cellStyle name="Normal 6" xfId="597"/>
    <cellStyle name="Normal 7" xfId="598"/>
    <cellStyle name="Normal 8" xfId="599"/>
    <cellStyle name="Normal 9" xfId="600"/>
    <cellStyle name="Notas 10" xfId="601"/>
    <cellStyle name="Notas 11" xfId="602"/>
    <cellStyle name="Notas 12" xfId="603"/>
    <cellStyle name="Notas 13" xfId="604"/>
    <cellStyle name="Notas 14" xfId="605"/>
    <cellStyle name="Notas 15" xfId="606"/>
    <cellStyle name="Notas 16" xfId="607"/>
    <cellStyle name="Notas 17" xfId="608"/>
    <cellStyle name="Notas 18" xfId="609"/>
    <cellStyle name="Notas 2" xfId="610"/>
    <cellStyle name="Notas 3" xfId="611"/>
    <cellStyle name="Notas 4" xfId="612"/>
    <cellStyle name="Notas 5" xfId="613"/>
    <cellStyle name="Notas 6" xfId="614"/>
    <cellStyle name="Notas 7" xfId="615"/>
    <cellStyle name="Notas 8" xfId="616"/>
    <cellStyle name="Notas 9" xfId="617"/>
    <cellStyle name="Porcentaje 2" xfId="618"/>
    <cellStyle name="Porcentual 2" xfId="619"/>
    <cellStyle name="Porcentual 2 2" xfId="620"/>
    <cellStyle name="Porcentual 3" xfId="621"/>
    <cellStyle name="Porcentual 4" xfId="622"/>
    <cellStyle name="Saldos" xfId="623"/>
    <cellStyle name="Saldos 2" xfId="624"/>
    <cellStyle name="Saldos 3" xfId="625"/>
    <cellStyle name="Saldos 4" xfId="626"/>
    <cellStyle name="Saldos 5" xfId="627"/>
    <cellStyle name="Saldos 6" xfId="628"/>
    <cellStyle name="Saldos 7" xfId="629"/>
    <cellStyle name="Saldos_GF ABRIL" xfId="630"/>
    <cellStyle name="Salida 10" xfId="631"/>
    <cellStyle name="Salida 11" xfId="632"/>
    <cellStyle name="Salida 12" xfId="633"/>
    <cellStyle name="Salida 13" xfId="634"/>
    <cellStyle name="Salida 14" xfId="635"/>
    <cellStyle name="Salida 15" xfId="636"/>
    <cellStyle name="Salida 16" xfId="637"/>
    <cellStyle name="Salida 17" xfId="638"/>
    <cellStyle name="Salida 18" xfId="639"/>
    <cellStyle name="Salida 2" xfId="640"/>
    <cellStyle name="Salida 3" xfId="641"/>
    <cellStyle name="Salida 4" xfId="642"/>
    <cellStyle name="Salida 5" xfId="643"/>
    <cellStyle name="Salida 6" xfId="644"/>
    <cellStyle name="Salida 7" xfId="645"/>
    <cellStyle name="Salida 8" xfId="646"/>
    <cellStyle name="Salida 9" xfId="647"/>
    <cellStyle name="Texto de advertencia 10" xfId="648"/>
    <cellStyle name="Texto de advertencia 11" xfId="649"/>
    <cellStyle name="Texto de advertencia 12" xfId="650"/>
    <cellStyle name="Texto de advertencia 13" xfId="651"/>
    <cellStyle name="Texto de advertencia 14" xfId="652"/>
    <cellStyle name="Texto de advertencia 15" xfId="653"/>
    <cellStyle name="Texto de advertencia 16" xfId="654"/>
    <cellStyle name="Texto de advertencia 17" xfId="655"/>
    <cellStyle name="Texto de advertencia 18" xfId="656"/>
    <cellStyle name="Texto de advertencia 2" xfId="657"/>
    <cellStyle name="Texto de advertencia 3" xfId="658"/>
    <cellStyle name="Texto de advertencia 4" xfId="659"/>
    <cellStyle name="Texto de advertencia 5" xfId="660"/>
    <cellStyle name="Texto de advertencia 6" xfId="661"/>
    <cellStyle name="Texto de advertencia 7" xfId="662"/>
    <cellStyle name="Texto de advertencia 8" xfId="663"/>
    <cellStyle name="Texto de advertencia 9" xfId="664"/>
    <cellStyle name="Texto explicativo 10" xfId="665"/>
    <cellStyle name="Texto explicativo 11" xfId="666"/>
    <cellStyle name="Texto explicativo 12" xfId="667"/>
    <cellStyle name="Texto explicativo 13" xfId="668"/>
    <cellStyle name="Texto explicativo 14" xfId="669"/>
    <cellStyle name="Texto explicativo 15" xfId="670"/>
    <cellStyle name="Texto explicativo 16" xfId="671"/>
    <cellStyle name="Texto explicativo 17" xfId="672"/>
    <cellStyle name="Texto explicativo 18" xfId="673"/>
    <cellStyle name="Texto explicativo 2" xfId="674"/>
    <cellStyle name="Texto explicativo 3" xfId="675"/>
    <cellStyle name="Texto explicativo 4" xfId="676"/>
    <cellStyle name="Texto explicativo 5" xfId="677"/>
    <cellStyle name="Texto explicativo 6" xfId="678"/>
    <cellStyle name="Texto explicativo 7" xfId="679"/>
    <cellStyle name="Texto explicativo 8" xfId="680"/>
    <cellStyle name="Texto explicativo 9" xfId="681"/>
    <cellStyle name="Título 1 10" xfId="682"/>
    <cellStyle name="Título 1 11" xfId="683"/>
    <cellStyle name="Título 1 12" xfId="684"/>
    <cellStyle name="Título 1 13" xfId="685"/>
    <cellStyle name="Título 1 14" xfId="686"/>
    <cellStyle name="Título 1 15" xfId="687"/>
    <cellStyle name="Título 1 16" xfId="688"/>
    <cellStyle name="Título 1 17" xfId="689"/>
    <cellStyle name="Título 1 18" xfId="690"/>
    <cellStyle name="Título 1 2" xfId="691"/>
    <cellStyle name="Título 1 3" xfId="692"/>
    <cellStyle name="Título 1 4" xfId="693"/>
    <cellStyle name="Título 1 5" xfId="694"/>
    <cellStyle name="Título 1 6" xfId="695"/>
    <cellStyle name="Título 1 7" xfId="696"/>
    <cellStyle name="Título 1 8" xfId="697"/>
    <cellStyle name="Título 1 9" xfId="698"/>
    <cellStyle name="Título 10" xfId="699"/>
    <cellStyle name="Título 11" xfId="700"/>
    <cellStyle name="Título 12" xfId="701"/>
    <cellStyle name="Título 13" xfId="702"/>
    <cellStyle name="Título 14" xfId="703"/>
    <cellStyle name="Título 15" xfId="704"/>
    <cellStyle name="Título 16" xfId="705"/>
    <cellStyle name="Título 17" xfId="706"/>
    <cellStyle name="Título 18" xfId="707"/>
    <cellStyle name="Título 19" xfId="708"/>
    <cellStyle name="Título 2 10" xfId="709"/>
    <cellStyle name="Título 2 11" xfId="710"/>
    <cellStyle name="Título 2 12" xfId="711"/>
    <cellStyle name="Título 2 13" xfId="712"/>
    <cellStyle name="Título 2 14" xfId="713"/>
    <cellStyle name="Título 2 15" xfId="714"/>
    <cellStyle name="Título 2 16" xfId="715"/>
    <cellStyle name="Título 2 17" xfId="716"/>
    <cellStyle name="Título 2 18" xfId="717"/>
    <cellStyle name="Título 2 2" xfId="718"/>
    <cellStyle name="Título 2 3" xfId="719"/>
    <cellStyle name="Título 2 4" xfId="720"/>
    <cellStyle name="Título 2 5" xfId="721"/>
    <cellStyle name="Título 2 6" xfId="722"/>
    <cellStyle name="Título 2 7" xfId="723"/>
    <cellStyle name="Título 2 8" xfId="724"/>
    <cellStyle name="Título 2 9" xfId="725"/>
    <cellStyle name="Título 20" xfId="726"/>
    <cellStyle name="Título 3 10" xfId="727"/>
    <cellStyle name="Título 3 11" xfId="728"/>
    <cellStyle name="Título 3 12" xfId="729"/>
    <cellStyle name="Título 3 13" xfId="730"/>
    <cellStyle name="Título 3 14" xfId="731"/>
    <cellStyle name="Título 3 15" xfId="732"/>
    <cellStyle name="Título 3 16" xfId="733"/>
    <cellStyle name="Título 3 17" xfId="734"/>
    <cellStyle name="Título 3 18" xfId="735"/>
    <cellStyle name="Título 3 2" xfId="736"/>
    <cellStyle name="Título 3 3" xfId="737"/>
    <cellStyle name="Título 3 4" xfId="738"/>
    <cellStyle name="Título 3 5" xfId="739"/>
    <cellStyle name="Título 3 6" xfId="740"/>
    <cellStyle name="Título 3 7" xfId="741"/>
    <cellStyle name="Título 3 8" xfId="742"/>
    <cellStyle name="Título 3 9" xfId="743"/>
    <cellStyle name="Título 4" xfId="744"/>
    <cellStyle name="Título 5" xfId="745"/>
    <cellStyle name="Título 6" xfId="746"/>
    <cellStyle name="Título 7" xfId="747"/>
    <cellStyle name="Título 8" xfId="748"/>
    <cellStyle name="Título 9" xfId="749"/>
    <cellStyle name="Total 10" xfId="750"/>
    <cellStyle name="Total 11" xfId="751"/>
    <cellStyle name="Total 12" xfId="752"/>
    <cellStyle name="Total 13" xfId="753"/>
    <cellStyle name="Total 14" xfId="754"/>
    <cellStyle name="Total 15" xfId="755"/>
    <cellStyle name="Total 16" xfId="756"/>
    <cellStyle name="Total 17" xfId="757"/>
    <cellStyle name="Total 18" xfId="758"/>
    <cellStyle name="Total 2" xfId="759"/>
    <cellStyle name="Total 3" xfId="760"/>
    <cellStyle name="Total 4" xfId="761"/>
    <cellStyle name="Total 5" xfId="762"/>
    <cellStyle name="Total 6" xfId="763"/>
    <cellStyle name="Total 7" xfId="764"/>
    <cellStyle name="Total 8" xfId="765"/>
    <cellStyle name="Total 9" xfId="766"/>
  </cellStyles>
  <dxfs count="771"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horizontal="center" readingOrder="0"/>
    </dxf>
    <dxf>
      <alignment horizontal="center" readingOrder="0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horizontal="center" readingOrder="0"/>
    </dxf>
    <dxf>
      <border>
        <left/>
        <right/>
        <top/>
        <bottom/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 style="thin">
          <color indexed="64"/>
        </left>
        <bottom style="thin">
          <color indexed="64"/>
        </bottom>
      </border>
    </dxf>
    <dxf>
      <border>
        <left/>
        <top/>
        <bottom/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34" formatCode="_-&quot;$&quot;* #,##0.00_-;\-&quot;$&quot;* #,##0.00_-;_-&quot;$&quot;* &quot;-&quot;??_-;_-@_-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sz val="14"/>
        <name val="Calibri"/>
        <scheme val="minor"/>
      </font>
      <alignment horizontal="center" wrapText="1" readingOrder="0"/>
    </dxf>
    <dxf>
      <font>
        <sz val="14"/>
        <name val="Calibri"/>
        <scheme val="minor"/>
      </font>
      <alignment wrapText="1" readingOrder="0"/>
    </dxf>
    <dxf>
      <alignment horizontal="left" readingOrder="0"/>
    </dxf>
    <dxf>
      <alignment horizontal="left" readingOrder="0"/>
    </dxf>
    <dxf>
      <alignment horizontal="general" vertical="bottom" textRotation="0" wrapText="0" indent="0" justifyLastLine="0" shrinkToFit="0" readingOrder="0"/>
    </dxf>
    <dxf>
      <alignment horizontal="center" readingOrder="0"/>
    </dxf>
    <dxf>
      <alignment horizontal="center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top style="thin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bottom/>
      </border>
    </dxf>
    <dxf>
      <border>
        <left/>
        <right/>
        <top/>
        <bottom/>
      </border>
    </dxf>
    <dxf>
      <border>
        <right style="thin">
          <color indexed="64"/>
        </right>
      </border>
    </dxf>
    <dxf>
      <border>
        <left/>
        <top/>
        <bottom/>
      </border>
    </dxf>
    <dxf>
      <border>
        <left/>
        <right/>
        <top/>
        <bottom/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font>
        <sz val="14"/>
        <name val="Calibri"/>
        <scheme val="minor"/>
      </font>
      <alignment horizontal="center" wrapText="1" readingOrder="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horizontal="center" readingOrder="0"/>
    </dxf>
    <dxf>
      <alignment horizontal="center" readingOrder="0"/>
    </dxf>
    <dxf>
      <numFmt numFmtId="34" formatCode="_-&quot;$&quot;* #,##0.00_-;\-&quot;$&quot;* #,##0.00_-;_-&quot;$&quot;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sz val="14"/>
      </font>
    </dxf>
    <dxf>
      <font>
        <sz val="14"/>
      </font>
    </dxf>
    <dxf>
      <font>
        <sz val="11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sz val="14"/>
      </font>
    </dxf>
    <dxf>
      <font>
        <name val="Calibri"/>
        <scheme val="none"/>
      </font>
    </dxf>
    <dxf>
      <font>
        <name val="Calibri"/>
        <scheme val="none"/>
      </font>
    </dxf>
    <dxf>
      <font>
        <sz val="14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4"/>
      </font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alignment horizontal="center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color auto="1"/>
      </font>
    </dxf>
    <dxf>
      <font>
        <sz val="14"/>
      </font>
    </dxf>
    <dxf>
      <font>
        <name val="Calibri"/>
        <scheme val="none"/>
      </font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right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border>
        <left/>
        <right/>
        <top/>
        <bottom/>
        <horizontal/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alignment wrapText="1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</font>
    </dxf>
    <dxf>
      <numFmt numFmtId="2" formatCode="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font>
        <name val="Arial"/>
        <scheme val="none"/>
      </font>
    </dxf>
    <dxf>
      <font>
        <sz val="10"/>
      </font>
    </dxf>
    <dxf>
      <alignment wrapText="1" indent="0" readingOrder="0"/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 style="thin">
          <color theme="2"/>
        </left>
        <right style="thin">
          <color theme="2"/>
        </right>
        <top style="thin">
          <color theme="2"/>
        </top>
        <bottom style="thin">
          <color theme="2"/>
        </bottom>
        <vertical style="thin">
          <color theme="2"/>
        </vertical>
        <horizontal style="thin">
          <color theme="2"/>
        </horizontal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/>
        <right/>
      </border>
    </dxf>
    <dxf>
      <border>
        <left/>
      </border>
    </dxf>
    <dxf>
      <border>
        <left/>
      </border>
    </dxf>
    <dxf>
      <border>
        <left/>
        <right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</border>
    </dxf>
    <dxf>
      <border>
        <left/>
        <right/>
        <top/>
        <bottom/>
      </border>
    </dxf>
    <dxf>
      <border>
        <left/>
      </border>
    </dxf>
    <dxf>
      <border>
        <left/>
        <bottom/>
      </border>
    </dxf>
    <dxf>
      <border>
        <left/>
        <top/>
        <horizontal/>
      </border>
    </dxf>
    <dxf>
      <border>
        <left/>
      </border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</dxf>
    <dxf>
      <alignment wrapText="1" readingOrder="0"/>
    </dxf>
    <dxf>
      <alignment wrapText="1" readingOrder="0"/>
    </dxf>
    <dxf>
      <font>
        <color theme="8" tint="0.79998168889431442"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70" formatCode="#,##0.0"/>
    </dxf>
    <dxf>
      <numFmt numFmtId="4" formatCode="#,##0.0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font>
        <sz val="12"/>
      </font>
      <numFmt numFmtId="34" formatCode="_-&quot;$&quot;* #,##0.00_-;\-&quot;$&quot;* #,##0.00_-;_-&quot;$&quot;* &quot;-&quot;??_-;_-@_-"/>
      <fill>
        <patternFill patternType="solid">
          <fgColor indexed="64"/>
          <bgColor rgb="FFFFFFFF"/>
        </patternFill>
      </fill>
      <alignment horizontal="justify" vertical="center" wrapText="1" readingOrder="0"/>
    </dxf>
    <dxf>
      <numFmt numFmtId="4" formatCode="#,##0.00"/>
      <alignment wrapText="1" readingOrder="0"/>
    </dxf>
    <dxf>
      <numFmt numFmtId="4" formatCode="#,##0.00"/>
      <alignment wrapText="1" readingOrder="0"/>
    </dxf>
    <dxf>
      <alignment wrapText="1" readingOrder="0"/>
    </dxf>
    <dxf>
      <alignment wrapText="1" readingOrder="0"/>
    </dxf>
    <dxf>
      <font>
        <name val="Arial"/>
        <scheme val="none"/>
      </font>
    </dxf>
    <dxf>
      <font>
        <sz val="10"/>
      </font>
    </dxf>
    <dxf>
      <numFmt numFmtId="4" formatCode="#,##0.00"/>
      <alignment wrapText="1" readingOrder="0"/>
    </dxf>
    <dxf>
      <numFmt numFmtId="4" formatCode="#,##0.00"/>
      <alignment wrapText="1" readingOrder="0"/>
    </dxf>
    <dxf>
      <alignment wrapText="1" readingOrder="0"/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6.xml"/><Relationship Id="rId47" Type="http://schemas.openxmlformats.org/officeDocument/2006/relationships/externalLink" Target="externalLinks/externalLink11.xml"/><Relationship Id="rId50" Type="http://schemas.openxmlformats.org/officeDocument/2006/relationships/externalLink" Target="externalLinks/externalLink14.xml"/><Relationship Id="rId55" Type="http://schemas.openxmlformats.org/officeDocument/2006/relationships/externalLink" Target="externalLinks/externalLink19.xml"/><Relationship Id="rId63" Type="http://schemas.openxmlformats.org/officeDocument/2006/relationships/externalLink" Target="externalLinks/externalLink27.xml"/><Relationship Id="rId68" Type="http://schemas.openxmlformats.org/officeDocument/2006/relationships/externalLink" Target="externalLinks/externalLink32.xml"/><Relationship Id="rId76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externalLink" Target="externalLinks/externalLink9.xml"/><Relationship Id="rId53" Type="http://schemas.openxmlformats.org/officeDocument/2006/relationships/externalLink" Target="externalLinks/externalLink17.xml"/><Relationship Id="rId58" Type="http://schemas.openxmlformats.org/officeDocument/2006/relationships/externalLink" Target="externalLinks/externalLink22.xml"/><Relationship Id="rId66" Type="http://schemas.openxmlformats.org/officeDocument/2006/relationships/externalLink" Target="externalLinks/externalLink30.xml"/><Relationship Id="rId74" Type="http://schemas.openxmlformats.org/officeDocument/2006/relationships/externalLink" Target="externalLinks/externalLink38.xml"/><Relationship Id="rId79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5.xml"/><Relationship Id="rId82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8.xml"/><Relationship Id="rId52" Type="http://schemas.openxmlformats.org/officeDocument/2006/relationships/externalLink" Target="externalLinks/externalLink16.xml"/><Relationship Id="rId60" Type="http://schemas.openxmlformats.org/officeDocument/2006/relationships/externalLink" Target="externalLinks/externalLink24.xml"/><Relationship Id="rId65" Type="http://schemas.openxmlformats.org/officeDocument/2006/relationships/externalLink" Target="externalLinks/externalLink29.xml"/><Relationship Id="rId73" Type="http://schemas.openxmlformats.org/officeDocument/2006/relationships/externalLink" Target="externalLinks/externalLink37.xml"/><Relationship Id="rId78" Type="http://schemas.openxmlformats.org/officeDocument/2006/relationships/pivotCacheDefinition" Target="pivotCache/pivotCacheDefinition2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7.xml"/><Relationship Id="rId48" Type="http://schemas.openxmlformats.org/officeDocument/2006/relationships/externalLink" Target="externalLinks/externalLink12.xml"/><Relationship Id="rId56" Type="http://schemas.openxmlformats.org/officeDocument/2006/relationships/externalLink" Target="externalLinks/externalLink20.xml"/><Relationship Id="rId64" Type="http://schemas.openxmlformats.org/officeDocument/2006/relationships/externalLink" Target="externalLinks/externalLink28.xml"/><Relationship Id="rId69" Type="http://schemas.openxmlformats.org/officeDocument/2006/relationships/externalLink" Target="externalLinks/externalLink33.xml"/><Relationship Id="rId77" Type="http://schemas.openxmlformats.org/officeDocument/2006/relationships/pivotCacheDefinition" Target="pivotCache/pivotCacheDefinition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5.xml"/><Relationship Id="rId72" Type="http://schemas.openxmlformats.org/officeDocument/2006/relationships/externalLink" Target="externalLinks/externalLink36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46" Type="http://schemas.openxmlformats.org/officeDocument/2006/relationships/externalLink" Target="externalLinks/externalLink10.xml"/><Relationship Id="rId59" Type="http://schemas.openxmlformats.org/officeDocument/2006/relationships/externalLink" Target="externalLinks/externalLink23.xml"/><Relationship Id="rId67" Type="http://schemas.openxmlformats.org/officeDocument/2006/relationships/externalLink" Target="externalLinks/externalLink3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5.xml"/><Relationship Id="rId54" Type="http://schemas.openxmlformats.org/officeDocument/2006/relationships/externalLink" Target="externalLinks/externalLink18.xml"/><Relationship Id="rId62" Type="http://schemas.openxmlformats.org/officeDocument/2006/relationships/externalLink" Target="externalLinks/externalLink26.xml"/><Relationship Id="rId70" Type="http://schemas.openxmlformats.org/officeDocument/2006/relationships/externalLink" Target="externalLinks/externalLink34.xml"/><Relationship Id="rId75" Type="http://schemas.openxmlformats.org/officeDocument/2006/relationships/externalLink" Target="externalLinks/externalLink39.xml"/><Relationship Id="rId83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3.xml"/><Relationship Id="rId57" Type="http://schemas.openxmlformats.org/officeDocument/2006/relationships/externalLink" Target="externalLinks/externalLink2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cid:image001.png@01CFB162.3FC68580" TargetMode="Externa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cid:image001.png@01CFB162.3FC68580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228600</xdr:colOff>
      <xdr:row>2</xdr:row>
      <xdr:rowOff>104775</xdr:rowOff>
    </xdr:from>
    <xdr:to>
      <xdr:col>0</xdr:col>
      <xdr:colOff>1971675</xdr:colOff>
      <xdr:row>4</xdr:row>
      <xdr:rowOff>76200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619125"/>
          <a:ext cx="17430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1724025</xdr:colOff>
      <xdr:row>33</xdr:row>
      <xdr:rowOff>247650</xdr:rowOff>
    </xdr:from>
    <xdr:to>
      <xdr:col>6</xdr:col>
      <xdr:colOff>781050</xdr:colOff>
      <xdr:row>36</xdr:row>
      <xdr:rowOff>123825</xdr:rowOff>
    </xdr:to>
    <xdr:sp macro="" textlink="">
      <xdr:nvSpPr>
        <xdr:cNvPr id="6" name="3 CuadroTexto"/>
        <xdr:cNvSpPr txBox="1"/>
      </xdr:nvSpPr>
      <xdr:spPr>
        <a:xfrm>
          <a:off x="7200900" y="10668000"/>
          <a:ext cx="287655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  <xdr:twoCellAnchor>
    <xdr:from>
      <xdr:col>0</xdr:col>
      <xdr:colOff>1076325</xdr:colOff>
      <xdr:row>34</xdr:row>
      <xdr:rowOff>0</xdr:rowOff>
    </xdr:from>
    <xdr:to>
      <xdr:col>1</xdr:col>
      <xdr:colOff>1323975</xdr:colOff>
      <xdr:row>36</xdr:row>
      <xdr:rowOff>133350</xdr:rowOff>
    </xdr:to>
    <xdr:sp macro="" textlink="">
      <xdr:nvSpPr>
        <xdr:cNvPr id="7" name="3 CuadroTexto"/>
        <xdr:cNvSpPr txBox="1"/>
      </xdr:nvSpPr>
      <xdr:spPr>
        <a:xfrm>
          <a:off x="1076325" y="1067752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28575</xdr:rowOff>
    </xdr:from>
    <xdr:to>
      <xdr:col>11</xdr:col>
      <xdr:colOff>0</xdr:colOff>
      <xdr:row>14</xdr:row>
      <xdr:rowOff>28575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2047875"/>
          <a:ext cx="103060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123825</xdr:colOff>
      <xdr:row>4</xdr:row>
      <xdr:rowOff>38100</xdr:rowOff>
    </xdr:from>
    <xdr:to>
      <xdr:col>1</xdr:col>
      <xdr:colOff>495300</xdr:colOff>
      <xdr:row>7</xdr:row>
      <xdr:rowOff>28575</xdr:rowOff>
    </xdr:to>
    <xdr:pic>
      <xdr:nvPicPr>
        <xdr:cNvPr id="3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685800"/>
          <a:ext cx="17430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457200</xdr:colOff>
      <xdr:row>27</xdr:row>
      <xdr:rowOff>123825</xdr:rowOff>
    </xdr:from>
    <xdr:to>
      <xdr:col>6</xdr:col>
      <xdr:colOff>619125</xdr:colOff>
      <xdr:row>31</xdr:row>
      <xdr:rowOff>47625</xdr:rowOff>
    </xdr:to>
    <xdr:sp macro="" textlink="">
      <xdr:nvSpPr>
        <xdr:cNvPr id="4" name="3 CuadroTexto"/>
        <xdr:cNvSpPr txBox="1"/>
      </xdr:nvSpPr>
      <xdr:spPr>
        <a:xfrm>
          <a:off x="3743325" y="59340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5</xdr:row>
      <xdr:rowOff>0</xdr:rowOff>
    </xdr:from>
    <xdr:to>
      <xdr:col>2</xdr:col>
      <xdr:colOff>857250</xdr:colOff>
      <xdr:row>7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809625"/>
          <a:ext cx="1743075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838200</xdr:colOff>
      <xdr:row>36</xdr:row>
      <xdr:rowOff>47625</xdr:rowOff>
    </xdr:from>
    <xdr:to>
      <xdr:col>6</xdr:col>
      <xdr:colOff>438150</xdr:colOff>
      <xdr:row>39</xdr:row>
      <xdr:rowOff>133350</xdr:rowOff>
    </xdr:to>
    <xdr:sp macro="" textlink="">
      <xdr:nvSpPr>
        <xdr:cNvPr id="3" name="3 CuadroTexto"/>
        <xdr:cNvSpPr txBox="1"/>
      </xdr:nvSpPr>
      <xdr:spPr>
        <a:xfrm>
          <a:off x="3286125" y="61245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933450</xdr:colOff>
      <xdr:row>37</xdr:row>
      <xdr:rowOff>38100</xdr:rowOff>
    </xdr:from>
    <xdr:to>
      <xdr:col>5</xdr:col>
      <xdr:colOff>504825</xdr:colOff>
      <xdr:row>41</xdr:row>
      <xdr:rowOff>57150</xdr:rowOff>
    </xdr:to>
    <xdr:sp macro="" textlink="">
      <xdr:nvSpPr>
        <xdr:cNvPr id="2" name="1 CuadroTexto"/>
        <xdr:cNvSpPr txBox="1"/>
      </xdr:nvSpPr>
      <xdr:spPr>
        <a:xfrm>
          <a:off x="3476625" y="6029325"/>
          <a:ext cx="2895600" cy="6667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 b="1" baseline="0"/>
            <a:t>M. EN A. GONZALO FERREIRA MARTÍNEZ</a:t>
          </a:r>
        </a:p>
        <a:p>
          <a:endParaRPr lang="es-MX" sz="1100" b="1" baseline="0"/>
        </a:p>
        <a:p>
          <a:r>
            <a:rPr lang="es-MX" sz="1100" b="0" baseline="0"/>
            <a:t>DIRECTOR DE ADMINISTRACIÓN Y FINANZAS </a:t>
          </a:r>
          <a:endParaRPr lang="es-MX" sz="1100"/>
        </a:p>
      </xdr:txBody>
    </xdr:sp>
    <xdr:clientData/>
  </xdr:twoCellAnchor>
  <xdr:twoCellAnchor>
    <xdr:from>
      <xdr:col>0</xdr:col>
      <xdr:colOff>542925</xdr:colOff>
      <xdr:row>0</xdr:row>
      <xdr:rowOff>247650</xdr:rowOff>
    </xdr:from>
    <xdr:to>
      <xdr:col>1</xdr:col>
      <xdr:colOff>1428750</xdr:colOff>
      <xdr:row>4</xdr:row>
      <xdr:rowOff>66675</xdr:rowOff>
    </xdr:to>
    <xdr:pic>
      <xdr:nvPicPr>
        <xdr:cNvPr id="4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247650"/>
          <a:ext cx="174307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32</xdr:row>
      <xdr:rowOff>0</xdr:rowOff>
    </xdr:from>
    <xdr:to>
      <xdr:col>0</xdr:col>
      <xdr:colOff>1295400</xdr:colOff>
      <xdr:row>32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4552950"/>
          <a:ext cx="1038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266701</xdr:colOff>
      <xdr:row>0</xdr:row>
      <xdr:rowOff>123826</xdr:rowOff>
    </xdr:from>
    <xdr:to>
      <xdr:col>0</xdr:col>
      <xdr:colOff>1819275</xdr:colOff>
      <xdr:row>3</xdr:row>
      <xdr:rowOff>95250</xdr:rowOff>
    </xdr:to>
    <xdr:pic>
      <xdr:nvPicPr>
        <xdr:cNvPr id="3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1" y="123826"/>
          <a:ext cx="1552574" cy="4571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2286000</xdr:colOff>
      <xdr:row>51</xdr:row>
      <xdr:rowOff>38100</xdr:rowOff>
    </xdr:from>
    <xdr:to>
      <xdr:col>1</xdr:col>
      <xdr:colOff>295275</xdr:colOff>
      <xdr:row>55</xdr:row>
      <xdr:rowOff>57150</xdr:rowOff>
    </xdr:to>
    <xdr:sp macro="" textlink="">
      <xdr:nvSpPr>
        <xdr:cNvPr id="5" name="1 CuadroTexto"/>
        <xdr:cNvSpPr txBox="1"/>
      </xdr:nvSpPr>
      <xdr:spPr>
        <a:xfrm>
          <a:off x="2286000" y="7534275"/>
          <a:ext cx="2895600" cy="66675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ADMINISTRACION Y FINANZAS 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161925</xdr:rowOff>
    </xdr:from>
    <xdr:to>
      <xdr:col>0</xdr:col>
      <xdr:colOff>2047875</xdr:colOff>
      <xdr:row>3</xdr:row>
      <xdr:rowOff>127343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619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66675</xdr:rowOff>
    </xdr:from>
    <xdr:to>
      <xdr:col>1</xdr:col>
      <xdr:colOff>1762125</xdr:colOff>
      <xdr:row>2</xdr:row>
      <xdr:rowOff>155918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3990975" cy="603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19050</xdr:rowOff>
    </xdr:from>
    <xdr:to>
      <xdr:col>1</xdr:col>
      <xdr:colOff>1152525</xdr:colOff>
      <xdr:row>2</xdr:row>
      <xdr:rowOff>232118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90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57150</xdr:rowOff>
    </xdr:from>
    <xdr:to>
      <xdr:col>1</xdr:col>
      <xdr:colOff>1019175</xdr:colOff>
      <xdr:row>3</xdr:row>
      <xdr:rowOff>108293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7150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57148</xdr:rowOff>
    </xdr:from>
    <xdr:to>
      <xdr:col>0</xdr:col>
      <xdr:colOff>2152725</xdr:colOff>
      <xdr:row>3</xdr:row>
      <xdr:rowOff>108311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57148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85725</xdr:rowOff>
    </xdr:from>
    <xdr:to>
      <xdr:col>1</xdr:col>
      <xdr:colOff>295275</xdr:colOff>
      <xdr:row>3</xdr:row>
      <xdr:rowOff>136868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5725"/>
          <a:ext cx="1990725" cy="536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3</xdr:row>
      <xdr:rowOff>57150</xdr:rowOff>
    </xdr:from>
    <xdr:to>
      <xdr:col>0</xdr:col>
      <xdr:colOff>1933575</xdr:colOff>
      <xdr:row>5</xdr:row>
      <xdr:rowOff>142875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66750"/>
          <a:ext cx="17430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714375</xdr:colOff>
      <xdr:row>61</xdr:row>
      <xdr:rowOff>161925</xdr:rowOff>
    </xdr:from>
    <xdr:to>
      <xdr:col>1</xdr:col>
      <xdr:colOff>247650</xdr:colOff>
      <xdr:row>65</xdr:row>
      <xdr:rowOff>9525</xdr:rowOff>
    </xdr:to>
    <xdr:sp macro="" textlink="">
      <xdr:nvSpPr>
        <xdr:cNvPr id="3" name="3 CuadroTexto"/>
        <xdr:cNvSpPr txBox="1"/>
      </xdr:nvSpPr>
      <xdr:spPr>
        <a:xfrm>
          <a:off x="714375" y="80295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3</xdr:col>
      <xdr:colOff>1362075</xdr:colOff>
      <xdr:row>61</xdr:row>
      <xdr:rowOff>180975</xdr:rowOff>
    </xdr:from>
    <xdr:to>
      <xdr:col>4</xdr:col>
      <xdr:colOff>2085975</xdr:colOff>
      <xdr:row>65</xdr:row>
      <xdr:rowOff>28575</xdr:rowOff>
    </xdr:to>
    <xdr:sp macro="" textlink="">
      <xdr:nvSpPr>
        <xdr:cNvPr id="4" name="3 CuadroTexto"/>
        <xdr:cNvSpPr txBox="1"/>
      </xdr:nvSpPr>
      <xdr:spPr>
        <a:xfrm>
          <a:off x="6115050" y="804862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1</xdr:col>
      <xdr:colOff>1257375</xdr:colOff>
      <xdr:row>3</xdr:row>
      <xdr:rowOff>117838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76200</xdr:rowOff>
    </xdr:from>
    <xdr:to>
      <xdr:col>1</xdr:col>
      <xdr:colOff>1266900</xdr:colOff>
      <xdr:row>3</xdr:row>
      <xdr:rowOff>127363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6200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76200</xdr:rowOff>
    </xdr:from>
    <xdr:to>
      <xdr:col>0</xdr:col>
      <xdr:colOff>1990800</xdr:colOff>
      <xdr:row>3</xdr:row>
      <xdr:rowOff>127363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66675</xdr:rowOff>
    </xdr:from>
    <xdr:to>
      <xdr:col>0</xdr:col>
      <xdr:colOff>2019375</xdr:colOff>
      <xdr:row>3</xdr:row>
      <xdr:rowOff>117838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6675"/>
          <a:ext cx="1990800" cy="536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142875</xdr:rowOff>
    </xdr:from>
    <xdr:to>
      <xdr:col>0</xdr:col>
      <xdr:colOff>2124150</xdr:colOff>
      <xdr:row>2</xdr:row>
      <xdr:rowOff>304800</xdr:rowOff>
    </xdr:to>
    <xdr:pic>
      <xdr:nvPicPr>
        <xdr:cNvPr id="2" name="4 Imagen" descr="LOGO UTSJR 2014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2875"/>
          <a:ext cx="1990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3</xdr:row>
      <xdr:rowOff>47625</xdr:rowOff>
    </xdr:from>
    <xdr:to>
      <xdr:col>0</xdr:col>
      <xdr:colOff>2028825</xdr:colOff>
      <xdr:row>5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638175"/>
          <a:ext cx="17430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781050</xdr:colOff>
      <xdr:row>28</xdr:row>
      <xdr:rowOff>19050</xdr:rowOff>
    </xdr:from>
    <xdr:to>
      <xdr:col>1</xdr:col>
      <xdr:colOff>1238250</xdr:colOff>
      <xdr:row>31</xdr:row>
      <xdr:rowOff>95250</xdr:rowOff>
    </xdr:to>
    <xdr:sp macro="" textlink="">
      <xdr:nvSpPr>
        <xdr:cNvPr id="3" name="3 CuadroTexto"/>
        <xdr:cNvSpPr txBox="1"/>
      </xdr:nvSpPr>
      <xdr:spPr>
        <a:xfrm>
          <a:off x="781050" y="7486650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3</xdr:col>
      <xdr:colOff>428625</xdr:colOff>
      <xdr:row>28</xdr:row>
      <xdr:rowOff>76200</xdr:rowOff>
    </xdr:from>
    <xdr:to>
      <xdr:col>5</xdr:col>
      <xdr:colOff>781050</xdr:colOff>
      <xdr:row>31</xdr:row>
      <xdr:rowOff>152400</xdr:rowOff>
    </xdr:to>
    <xdr:sp macro="" textlink="">
      <xdr:nvSpPr>
        <xdr:cNvPr id="4" name="3 CuadroTexto"/>
        <xdr:cNvSpPr txBox="1"/>
      </xdr:nvSpPr>
      <xdr:spPr>
        <a:xfrm>
          <a:off x="5819775" y="7543800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100014</xdr:colOff>
      <xdr:row>0</xdr:row>
      <xdr:rowOff>88105</xdr:rowOff>
    </xdr:from>
    <xdr:to>
      <xdr:col>0</xdr:col>
      <xdr:colOff>1876426</xdr:colOff>
      <xdr:row>2</xdr:row>
      <xdr:rowOff>152400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4" y="88105"/>
          <a:ext cx="1776412" cy="388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392906</xdr:colOff>
      <xdr:row>1</xdr:row>
      <xdr:rowOff>245269</xdr:rowOff>
    </xdr:from>
    <xdr:to>
      <xdr:col>1</xdr:col>
      <xdr:colOff>726281</xdr:colOff>
      <xdr:row>3</xdr:row>
      <xdr:rowOff>142875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235744"/>
          <a:ext cx="2066925" cy="38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476249</xdr:colOff>
      <xdr:row>0</xdr:row>
      <xdr:rowOff>0</xdr:rowOff>
    </xdr:from>
    <xdr:to>
      <xdr:col>5</xdr:col>
      <xdr:colOff>1116384</xdr:colOff>
      <xdr:row>4</xdr:row>
      <xdr:rowOff>108656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68049" y="0"/>
          <a:ext cx="640135" cy="8230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190501</xdr:colOff>
      <xdr:row>3</xdr:row>
      <xdr:rowOff>38100</xdr:rowOff>
    </xdr:from>
    <xdr:to>
      <xdr:col>0</xdr:col>
      <xdr:colOff>1657350</xdr:colOff>
      <xdr:row>5</xdr:row>
      <xdr:rowOff>142875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628650"/>
          <a:ext cx="1466849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542925</xdr:colOff>
      <xdr:row>67</xdr:row>
      <xdr:rowOff>57150</xdr:rowOff>
    </xdr:from>
    <xdr:to>
      <xdr:col>0</xdr:col>
      <xdr:colOff>3438525</xdr:colOff>
      <xdr:row>70</xdr:row>
      <xdr:rowOff>133350</xdr:rowOff>
    </xdr:to>
    <xdr:sp macro="" textlink="">
      <xdr:nvSpPr>
        <xdr:cNvPr id="3" name="3 CuadroTexto"/>
        <xdr:cNvSpPr txBox="1"/>
      </xdr:nvSpPr>
      <xdr:spPr>
        <a:xfrm>
          <a:off x="542925" y="79533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1</xdr:col>
      <xdr:colOff>1952625</xdr:colOff>
      <xdr:row>67</xdr:row>
      <xdr:rowOff>19050</xdr:rowOff>
    </xdr:from>
    <xdr:to>
      <xdr:col>2</xdr:col>
      <xdr:colOff>1952625</xdr:colOff>
      <xdr:row>70</xdr:row>
      <xdr:rowOff>95250</xdr:rowOff>
    </xdr:to>
    <xdr:sp macro="" textlink="">
      <xdr:nvSpPr>
        <xdr:cNvPr id="6" name="3 CuadroTexto"/>
        <xdr:cNvSpPr txBox="1"/>
      </xdr:nvSpPr>
      <xdr:spPr>
        <a:xfrm>
          <a:off x="6105525" y="79152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3</xdr:row>
      <xdr:rowOff>57150</xdr:rowOff>
    </xdr:from>
    <xdr:to>
      <xdr:col>0</xdr:col>
      <xdr:colOff>1438275</xdr:colOff>
      <xdr:row>5</xdr:row>
      <xdr:rowOff>142875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50"/>
          <a:ext cx="13811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457200</xdr:colOff>
      <xdr:row>72</xdr:row>
      <xdr:rowOff>9525</xdr:rowOff>
    </xdr:from>
    <xdr:to>
      <xdr:col>0</xdr:col>
      <xdr:colOff>3352800</xdr:colOff>
      <xdr:row>75</xdr:row>
      <xdr:rowOff>57150</xdr:rowOff>
    </xdr:to>
    <xdr:sp macro="" textlink="">
      <xdr:nvSpPr>
        <xdr:cNvPr id="3" name="3 CuadroTexto"/>
        <xdr:cNvSpPr txBox="1"/>
      </xdr:nvSpPr>
      <xdr:spPr>
        <a:xfrm>
          <a:off x="457200" y="7143750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1</xdr:col>
      <xdr:colOff>1638300</xdr:colOff>
      <xdr:row>72</xdr:row>
      <xdr:rowOff>19050</xdr:rowOff>
    </xdr:from>
    <xdr:to>
      <xdr:col>2</xdr:col>
      <xdr:colOff>1714500</xdr:colOff>
      <xdr:row>75</xdr:row>
      <xdr:rowOff>66675</xdr:rowOff>
    </xdr:to>
    <xdr:sp macro="" textlink="">
      <xdr:nvSpPr>
        <xdr:cNvPr id="5" name="3 CuadroTexto"/>
        <xdr:cNvSpPr txBox="1"/>
      </xdr:nvSpPr>
      <xdr:spPr>
        <a:xfrm>
          <a:off x="5905500" y="7153275"/>
          <a:ext cx="28956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3</xdr:row>
      <xdr:rowOff>38100</xdr:rowOff>
    </xdr:from>
    <xdr:to>
      <xdr:col>0</xdr:col>
      <xdr:colOff>1743075</xdr:colOff>
      <xdr:row>5</xdr:row>
      <xdr:rowOff>123825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647700"/>
          <a:ext cx="138112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762000</xdr:colOff>
      <xdr:row>36</xdr:row>
      <xdr:rowOff>28575</xdr:rowOff>
    </xdr:from>
    <xdr:to>
      <xdr:col>1</xdr:col>
      <xdr:colOff>819150</xdr:colOff>
      <xdr:row>39</xdr:row>
      <xdr:rowOff>76200</xdr:rowOff>
    </xdr:to>
    <xdr:sp macro="" textlink="">
      <xdr:nvSpPr>
        <xdr:cNvPr id="10" name="3 CuadroTexto"/>
        <xdr:cNvSpPr txBox="1"/>
      </xdr:nvSpPr>
      <xdr:spPr>
        <a:xfrm>
          <a:off x="762000" y="8153400"/>
          <a:ext cx="26289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3</xdr:col>
      <xdr:colOff>457200</xdr:colOff>
      <xdr:row>36</xdr:row>
      <xdr:rowOff>9525</xdr:rowOff>
    </xdr:from>
    <xdr:to>
      <xdr:col>5</xdr:col>
      <xdr:colOff>447675</xdr:colOff>
      <xdr:row>39</xdr:row>
      <xdr:rowOff>57150</xdr:rowOff>
    </xdr:to>
    <xdr:sp macro="" textlink="">
      <xdr:nvSpPr>
        <xdr:cNvPr id="11" name="3 CuadroTexto"/>
        <xdr:cNvSpPr txBox="1"/>
      </xdr:nvSpPr>
      <xdr:spPr>
        <a:xfrm>
          <a:off x="5600700" y="8134350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3</xdr:row>
      <xdr:rowOff>57151</xdr:rowOff>
    </xdr:from>
    <xdr:to>
      <xdr:col>0</xdr:col>
      <xdr:colOff>1590675</xdr:colOff>
      <xdr:row>5</xdr:row>
      <xdr:rowOff>57151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666751"/>
          <a:ext cx="1381125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800100</xdr:colOff>
      <xdr:row>18</xdr:row>
      <xdr:rowOff>76200</xdr:rowOff>
    </xdr:from>
    <xdr:to>
      <xdr:col>4</xdr:col>
      <xdr:colOff>1162050</xdr:colOff>
      <xdr:row>22</xdr:row>
      <xdr:rowOff>114300</xdr:rowOff>
    </xdr:to>
    <xdr:sp macro="" textlink="">
      <xdr:nvSpPr>
        <xdr:cNvPr id="3" name="2 CuadroTexto"/>
        <xdr:cNvSpPr txBox="1"/>
      </xdr:nvSpPr>
      <xdr:spPr>
        <a:xfrm>
          <a:off x="3629025" y="4219575"/>
          <a:ext cx="4352925" cy="8382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6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NADA</a:t>
          </a:r>
          <a:r>
            <a:rPr lang="es-MX" sz="16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QUE MANIFESTAR</a:t>
          </a:r>
          <a:endParaRPr lang="es-MX" sz="1600" b="1"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>
    <xdr:from>
      <xdr:col>0</xdr:col>
      <xdr:colOff>552450</xdr:colOff>
      <xdr:row>47</xdr:row>
      <xdr:rowOff>9525</xdr:rowOff>
    </xdr:from>
    <xdr:to>
      <xdr:col>1</xdr:col>
      <xdr:colOff>352425</xdr:colOff>
      <xdr:row>50</xdr:row>
      <xdr:rowOff>57150</xdr:rowOff>
    </xdr:to>
    <xdr:sp macro="" textlink="">
      <xdr:nvSpPr>
        <xdr:cNvPr id="9" name="3 CuadroTexto"/>
        <xdr:cNvSpPr txBox="1"/>
      </xdr:nvSpPr>
      <xdr:spPr>
        <a:xfrm>
          <a:off x="552450" y="9963150"/>
          <a:ext cx="26289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M.A.P. BIBIANA RODRÍGUEZ MONTES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RECTORA</a:t>
          </a:r>
        </a:p>
      </xdr:txBody>
    </xdr:sp>
    <xdr:clientData/>
  </xdr:twoCellAnchor>
  <xdr:twoCellAnchor>
    <xdr:from>
      <xdr:col>2</xdr:col>
      <xdr:colOff>561975</xdr:colOff>
      <xdr:row>47</xdr:row>
      <xdr:rowOff>19050</xdr:rowOff>
    </xdr:from>
    <xdr:to>
      <xdr:col>4</xdr:col>
      <xdr:colOff>552450</xdr:colOff>
      <xdr:row>50</xdr:row>
      <xdr:rowOff>66675</xdr:rowOff>
    </xdr:to>
    <xdr:sp macro="" textlink="">
      <xdr:nvSpPr>
        <xdr:cNvPr id="10" name="3 CuadroTexto"/>
        <xdr:cNvSpPr txBox="1"/>
      </xdr:nvSpPr>
      <xdr:spPr>
        <a:xfrm>
          <a:off x="4629150" y="99726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152400</xdr:colOff>
      <xdr:row>0</xdr:row>
      <xdr:rowOff>95250</xdr:rowOff>
    </xdr:from>
    <xdr:to>
      <xdr:col>0</xdr:col>
      <xdr:colOff>1895475</xdr:colOff>
      <xdr:row>3</xdr:row>
      <xdr:rowOff>95250</xdr:rowOff>
    </xdr:to>
    <xdr:pic>
      <xdr:nvPicPr>
        <xdr:cNvPr id="2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95250"/>
          <a:ext cx="1743075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6</xdr:col>
      <xdr:colOff>0</xdr:colOff>
      <xdr:row>14</xdr:row>
      <xdr:rowOff>0</xdr:rowOff>
    </xdr:to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2019300"/>
          <a:ext cx="79057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4</xdr:row>
      <xdr:rowOff>0</xdr:rowOff>
    </xdr:from>
    <xdr:to>
      <xdr:col>2</xdr:col>
      <xdr:colOff>95250</xdr:colOff>
      <xdr:row>7</xdr:row>
      <xdr:rowOff>57150</xdr:rowOff>
    </xdr:to>
    <xdr:pic>
      <xdr:nvPicPr>
        <xdr:cNvPr id="3" name="Imagen 1" descr="LOGO OFICIAL UT DE SAN JUAN green C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647700"/>
          <a:ext cx="1743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809625</xdr:colOff>
      <xdr:row>25</xdr:row>
      <xdr:rowOff>19050</xdr:rowOff>
    </xdr:from>
    <xdr:to>
      <xdr:col>4</xdr:col>
      <xdr:colOff>352425</xdr:colOff>
      <xdr:row>28</xdr:row>
      <xdr:rowOff>142875</xdr:rowOff>
    </xdr:to>
    <xdr:sp macro="" textlink="">
      <xdr:nvSpPr>
        <xdr:cNvPr id="5" name="3 CuadroTexto"/>
        <xdr:cNvSpPr txBox="1"/>
      </xdr:nvSpPr>
      <xdr:spPr>
        <a:xfrm>
          <a:off x="2828925" y="5591175"/>
          <a:ext cx="2743200" cy="647700"/>
        </a:xfrm>
        <a:prstGeom prst="rect">
          <a:avLst/>
        </a:prstGeom>
        <a:solidFill>
          <a:sysClr val="window" lastClr="FFFFFF"/>
        </a:solidFill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M. EN A. GONZALO FERREIRA MARTÍNEZ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MX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MX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DIRECTOR DE ADMINISTRACIÓN Y FINANZAS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velozc/Configuraci&#243;n%20local/Archivos%20temporales%20de%20Internet/Content.Outlook/XDPY4G8B/EDOS%20FINANCIEROS%20JULI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17\PALOMA\PRESUPUESTOS%20CIERRE\MARZO%202017\ALFONSO\PRESUPUESTO%20ACTUALIZADO%202017%20MARZO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cllamas\Mis%20documentos\presupuesto\presupuestos\diversos\CONCENTRAD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cllamas\Mis%20documentos\presupuesto\presupuestos\diciembre%2002\101%20a%201303%20todas%20DIC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cllamas/Mis%20documentos/presupuesto/presupuestos/diciembre%2002/101%20a%201303%20todas%20DIC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ciembre%2002/101%20a%201303%20todas%20DIC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versos/CONCENTRADO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cllamas/Mis%20documentos/presupuesto/presupuestos/diversos/CONCENTRADO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EDGARFC/Mis%20documentos/Mis%20archivos%20recibidos/Documents%20and%20Settings/cllamas/Mis%20documentos/presupuesto/presupuestos/diversos/CONCENTRADO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NTEPROY%202009/2009%20CENTRAL/Sistema%20de%20Pronosticos%20Presupuestales%20V1.00.184_09NOV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Respaldo\MEMO\Federal%202004\subfed200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OBDULIA\obdulia\PASH\2014\2DO%20TRIMESTRE\ARCHIVO%20ENVIO%202DO%20TRIM%20CORRECTO.xml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Respaldo/MEMO/Federal%202004/subfed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MEMO/Federal%202004/subfed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cllamas/Mis%20documentos/presupuesto/presupuestos/diciembre%2002/101%20a%201303%20todas%20DIC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slopez/Configuraci&#243;n%20local/Archivos%20temporales%20de%20Internet/OLK1F/CUENTAS%20200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OGARCIAM\OBDULIA\obdulia\2014\PRESUPUESTO\Plantilla%20Presupuesto%202014%20ESD%20con%20partidas-o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CONCENTRADO%20FLUJOS%20(PPTO%202008)%20OCT%20REAL%20CALENDARIZACI&#211;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55/CONCENTRADO%20FLUJOS%20PARAESTATALE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CONCENTRADO%20FLUJOS%20(PPTO%202008)%20OCT%20REAL%20CALENDARIZACI&#211;N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ers\Admin\Documents\2014\REPORTES\REPORTE%20CIUT%20%2020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Slopez/Configuraci&#243;n%20local/Archivos%20temporales%20de%20Internet/OLK98/diversos/Ptoserper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OGARCIAM\OBDULIA\obdulia\2014\PRESUPUESTO\Plantilla%20Presupuesto%202014%20ESD%20con%20partidas-ok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Documents%20and%20Settings/Slopez/Configuraci&#243;n%20local/Archivos%20temporales%20de%20Internet/OLK98/temporales/cp%20asv/cp%20asv/explica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FLUJOS%20PARAESTATALES%20-%20201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temporales\cp%20asv\cp%20asv\explica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al1wsxppb02\archivos%20compartidos\Documents%20and%20Settings\Slopez\Configuraci&#243;n%20local\Archivos%20temporales%20de%20Internet\OLK98\diversos\Ptoserper200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Documents%20and%20Settings/Slopez/Configuraci&#243;n%20local/Archivos%20temporales%20de%20Internet/OLK98/diversos/Ptoserper2004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RESPALDO/FABIOLA/ENTIDADES/1%20FLUJOS/Documents%20and%20Settings/Slopez/Configuraci&#243;n%20local/Archivos%20temporales%20de%20Internet/OLK98/temporales/cp%20asv/cp%20asv/explic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aline/Dependencias/USEBEQ/Analisis%20edo.%20res%20%25%2098-0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gfloresh/AppData/Local/Microsoft/Windows/INetCache/Content.Outlook/Q8H6OUCO/RESPALDO/FABIOLA/ENTIDADES/1%20FLUJOS/aline/Dependencias/USEBEQ/Analisis%20edo.%20res%20%2525%2098-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cuments/2014/REPORTES/REPORTE%20CIUT%20%202013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isco%20extra&#237;ble\OGARCIAM\REPORTES%20NVO%20SOFTWARE\IMPLEMENTACION%20CONTABLE%202014\Copia%20de%20SOLICITUD%20DE%20TRANSFERENCIAS%20201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ogarciam\Configuraci&#243;n%20local\Archivos%20temporales%20de%20Internet\Content.Outlook\UK37ZQO8\VIERNES%2030%20LULA%20FINAL%20ESTADOS%20FINANCIERO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isco%20extra&#237;ble\OGARCIAM\REPORTES%20NVO%20SOFTWARE\IMPLEMENTACION%20CONTABLE%202014\Copia%20de%20SOLICITUD%20DE%20TRANSFERENCIAS%20201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2017\PALOMA\PRESUPUESTOS%20CIERRE\MARZO%202017\PRESUPUESTO%20ACTUALIZADO%202017%20MARZO%20COMPLETO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lejandra\Documents\presupuesto\ESTADOS%20FINANCIEROS%20CONAC%20JULIO%20%20201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ne%202017\DICIEMBRE%20VIERNES%2030%20FINAL%201801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G"/>
      <sheetName val="E.R."/>
      <sheetName val="CTAS. BAN"/>
      <sheetName val="O Y APL"/>
      <sheetName val="FLUJO E"/>
      <sheetName val="GOB. EDO"/>
      <sheetName val="R. SUB"/>
      <sheetName val="BALANZA DE COMPROBACION"/>
      <sheetName val="DET. SUB."/>
      <sheetName val="GF FEDERAL"/>
      <sheetName val="GF ESTATAL"/>
      <sheetName val="GF PROPIOS"/>
      <sheetName val="GDF PIFI (2)"/>
      <sheetName val="GF PROMEP"/>
      <sheetName val="GF CAU"/>
      <sheetName val="GF FOMIX"/>
      <sheetName val="GF FAC FEDERAL"/>
      <sheetName val="CONCYTEQ"/>
      <sheetName val="GF FAM "/>
      <sheetName val="ESTIMULOS FISCALES"/>
      <sheetName val="GF FONDO"/>
    </sheetNames>
    <sheetDataSet>
      <sheetData sheetId="0"/>
      <sheetData sheetId="1"/>
      <sheetData sheetId="2"/>
      <sheetData sheetId="3"/>
      <sheetData sheetId="4">
        <row r="14">
          <cell r="C14">
            <v>615644.63</v>
          </cell>
        </row>
        <row r="19">
          <cell r="C19">
            <v>11048079.240000002</v>
          </cell>
        </row>
        <row r="24">
          <cell r="C24">
            <v>328767.19999999995</v>
          </cell>
        </row>
        <row r="34">
          <cell r="C34">
            <v>6981842.8999999985</v>
          </cell>
        </row>
        <row r="35">
          <cell r="C35">
            <v>1266443.6100000003</v>
          </cell>
        </row>
        <row r="36">
          <cell r="C36">
            <v>339148.41999999993</v>
          </cell>
        </row>
        <row r="38">
          <cell r="C38">
            <v>176455.26000000024</v>
          </cell>
        </row>
        <row r="42">
          <cell r="C42">
            <v>256142.95000000298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ADO ANALITICO DE INGRESOS "/>
      <sheetName val="EDO ANA PRESUP. EGRESOS "/>
      <sheetName val="EDO ANA.  DE ING.   X FINANCIAM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  <sheetName val="FEDERAL"/>
      <sheetName val="ESTATAL"/>
      <sheetName val="INGRESOS PROPIOS"/>
      <sheetName val="PROMEP-PRODEP"/>
      <sheetName val="FONDOS"/>
      <sheetName val="FAM"/>
      <sheetName val="ESTIMULOS FISCALES "/>
      <sheetName val="CONACYT"/>
      <sheetName val="CONACYT 2016"/>
      <sheetName val="CONCYTEQ"/>
      <sheetName val="PFCE"/>
      <sheetName val="PORTAL DE ACCESO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cta"/>
      <sheetName val="dirsp"/>
      <sheetName val="dirgo"/>
      <sheetName val="bal"/>
      <sheetName val="edres"/>
      <sheetName val="ori-apl"/>
      <sheetName val="ori-apl (2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  <sheetName val="b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01"/>
    </sheetNames>
    <sheetDataSet>
      <sheetData sheetId="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01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m"/>
      <sheetName val="cta"/>
      <sheetName val="dirsp"/>
      <sheetName val="dirgo"/>
      <sheetName val="bal"/>
      <sheetName val="edres"/>
      <sheetName val="ori-apl"/>
      <sheetName val="ori-apl (2)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</sheetNames>
    <sheetDataSet>
      <sheetData sheetId="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</sheetNames>
    <sheetDataSet>
      <sheetData sheetId="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ENTREGA CierreSep08"/>
      <sheetName val="RESUME"/>
      <sheetName val="AO"/>
      <sheetName val="Hoja1"/>
      <sheetName val="XCTA"/>
      <sheetName val="SRIA X CTA"/>
      <sheetName val="R_PRONOSTICO_PR"/>
      <sheetName val="RESUMEN"/>
      <sheetName val="G S-A"/>
      <sheetName val="RES_HIST"/>
      <sheetName val="PARAESTATALES"/>
      <sheetName val="PRESIONES"/>
      <sheetName val="NOMINA"/>
      <sheetName val="NOMINA_PR"/>
      <sheetName val="CLAVES"/>
      <sheetName val="HISTORICO"/>
      <sheetName val="ARCHIVOS_PPTO_AJ"/>
      <sheetName val="FORMULAS"/>
      <sheetName val="DIRECCIONES"/>
      <sheetName val="DIRECCIONES_HISTORIAL"/>
      <sheetName val="CUENTAS"/>
      <sheetName val="DEPENDENCIAS"/>
      <sheetName val="PAPELERA_RECICLAJE"/>
      <sheetName val="ESTRUCTU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F8" t="str">
            <v>AUT_08</v>
          </cell>
          <cell r="G8" t="str">
            <v>ACT_08</v>
          </cell>
          <cell r="H8" t="str">
            <v>REAL_08</v>
          </cell>
          <cell r="I8" t="str">
            <v>COMPR_08</v>
          </cell>
          <cell r="AK8" t="str">
            <v>S_4</v>
          </cell>
          <cell r="AX8" t="str">
            <v>S_5</v>
          </cell>
          <cell r="AY8" t="str">
            <v>RL_ENE_08</v>
          </cell>
          <cell r="BJ8" t="str">
            <v>RL_DIC_08</v>
          </cell>
          <cell r="CK8" t="str">
            <v>PRE_OCT</v>
          </cell>
          <cell r="CL8" t="str">
            <v>PRE_NOV</v>
          </cell>
          <cell r="CM8" t="str">
            <v>PRE_DIC</v>
          </cell>
          <cell r="CU8" t="str">
            <v>NOM_ENE</v>
          </cell>
        </row>
        <row r="9">
          <cell r="F9">
            <v>3652116</v>
          </cell>
          <cell r="G9">
            <v>3459054.4</v>
          </cell>
          <cell r="H9">
            <v>2156881</v>
          </cell>
          <cell r="I9">
            <v>0</v>
          </cell>
          <cell r="AY9">
            <v>240705</v>
          </cell>
          <cell r="CK9">
            <v>122479</v>
          </cell>
          <cell r="CL9">
            <v>122479</v>
          </cell>
          <cell r="CM9">
            <v>122479</v>
          </cell>
          <cell r="CU9">
            <v>321733</v>
          </cell>
        </row>
        <row r="10">
          <cell r="F10">
            <v>0</v>
          </cell>
          <cell r="G10">
            <v>377314.6</v>
          </cell>
          <cell r="H10">
            <v>0</v>
          </cell>
          <cell r="I10">
            <v>106785.87</v>
          </cell>
          <cell r="AY10">
            <v>0</v>
          </cell>
          <cell r="CK10">
            <v>0</v>
          </cell>
          <cell r="CL10">
            <v>139644.28750000001</v>
          </cell>
          <cell r="CM10">
            <v>130881.28750000001</v>
          </cell>
          <cell r="CU10" t="str">
            <v/>
          </cell>
        </row>
        <row r="12">
          <cell r="F12">
            <v>213040</v>
          </cell>
          <cell r="G12">
            <v>213040</v>
          </cell>
          <cell r="H12">
            <v>70644.42</v>
          </cell>
          <cell r="I12">
            <v>0</v>
          </cell>
          <cell r="AY12">
            <v>0</v>
          </cell>
          <cell r="CK12">
            <v>0</v>
          </cell>
          <cell r="CL12">
            <v>0</v>
          </cell>
          <cell r="CM12">
            <v>0</v>
          </cell>
          <cell r="CU12">
            <v>0</v>
          </cell>
        </row>
        <row r="13">
          <cell r="F13">
            <v>710134</v>
          </cell>
          <cell r="G13">
            <v>710134</v>
          </cell>
          <cell r="H13">
            <v>0</v>
          </cell>
          <cell r="I13">
            <v>0</v>
          </cell>
          <cell r="AY13">
            <v>0</v>
          </cell>
          <cell r="CK13">
            <v>0</v>
          </cell>
          <cell r="CL13">
            <v>0</v>
          </cell>
          <cell r="CM13">
            <v>0</v>
          </cell>
          <cell r="CU13">
            <v>0</v>
          </cell>
        </row>
        <row r="14">
          <cell r="F14">
            <v>150114</v>
          </cell>
          <cell r="G14">
            <v>150114</v>
          </cell>
          <cell r="H14">
            <v>116901.98</v>
          </cell>
          <cell r="I14">
            <v>0</v>
          </cell>
          <cell r="AY14">
            <v>12900.14</v>
          </cell>
          <cell r="CK14">
            <v>0</v>
          </cell>
          <cell r="CL14">
            <v>0</v>
          </cell>
          <cell r="CM14">
            <v>0</v>
          </cell>
          <cell r="CU14">
            <v>13343.76</v>
          </cell>
        </row>
        <row r="15">
          <cell r="F15">
            <v>26674</v>
          </cell>
          <cell r="G15">
            <v>26674</v>
          </cell>
          <cell r="H15">
            <v>21352.05</v>
          </cell>
          <cell r="I15">
            <v>0</v>
          </cell>
          <cell r="AY15">
            <v>2362.9899999999998</v>
          </cell>
          <cell r="CK15">
            <v>0</v>
          </cell>
          <cell r="CL15">
            <v>0</v>
          </cell>
          <cell r="CM15">
            <v>0</v>
          </cell>
          <cell r="CU15">
            <v>2419.09</v>
          </cell>
        </row>
        <row r="16">
          <cell r="F16">
            <v>19800</v>
          </cell>
          <cell r="G16">
            <v>19800</v>
          </cell>
          <cell r="H16">
            <v>15795</v>
          </cell>
          <cell r="I16">
            <v>0</v>
          </cell>
          <cell r="AY16">
            <v>1755</v>
          </cell>
          <cell r="CK16">
            <v>0</v>
          </cell>
          <cell r="CL16">
            <v>0</v>
          </cell>
          <cell r="CM16">
            <v>0</v>
          </cell>
          <cell r="CU16">
            <v>1755</v>
          </cell>
        </row>
        <row r="17">
          <cell r="F17">
            <v>81158</v>
          </cell>
          <cell r="G17">
            <v>81158</v>
          </cell>
          <cell r="H17">
            <v>62574.16</v>
          </cell>
          <cell r="I17">
            <v>0</v>
          </cell>
          <cell r="AY17">
            <v>0</v>
          </cell>
          <cell r="CK17">
            <v>0</v>
          </cell>
          <cell r="CL17">
            <v>0</v>
          </cell>
          <cell r="CM17">
            <v>0</v>
          </cell>
          <cell r="CU17">
            <v>0</v>
          </cell>
        </row>
        <row r="18">
          <cell r="F18">
            <v>959689</v>
          </cell>
          <cell r="G18">
            <v>959689</v>
          </cell>
          <cell r="H18">
            <v>390461.01</v>
          </cell>
          <cell r="I18">
            <v>0</v>
          </cell>
          <cell r="AY18">
            <v>41335.379999999997</v>
          </cell>
          <cell r="CK18">
            <v>0</v>
          </cell>
          <cell r="CL18">
            <v>0</v>
          </cell>
          <cell r="CM18">
            <v>0</v>
          </cell>
          <cell r="CU18">
            <v>59210.48</v>
          </cell>
        </row>
        <row r="19">
          <cell r="F19">
            <v>184253</v>
          </cell>
          <cell r="G19">
            <v>0</v>
          </cell>
          <cell r="H19">
            <v>0</v>
          </cell>
          <cell r="I19">
            <v>0</v>
          </cell>
          <cell r="AY19">
            <v>0</v>
          </cell>
          <cell r="CK19">
            <v>0</v>
          </cell>
          <cell r="CL19">
            <v>0</v>
          </cell>
          <cell r="CM19">
            <v>0</v>
          </cell>
          <cell r="CU19" t="str">
            <v/>
          </cell>
        </row>
        <row r="20">
          <cell r="F20">
            <v>800</v>
          </cell>
          <cell r="G20">
            <v>800</v>
          </cell>
          <cell r="H20">
            <v>412.05</v>
          </cell>
          <cell r="I20">
            <v>0</v>
          </cell>
          <cell r="AY20">
            <v>79.150000000000006</v>
          </cell>
          <cell r="CK20">
            <v>0</v>
          </cell>
          <cell r="CL20">
            <v>0</v>
          </cell>
          <cell r="CM20">
            <v>0</v>
          </cell>
          <cell r="CU20" t="str">
            <v/>
          </cell>
        </row>
        <row r="21">
          <cell r="F21">
            <v>120000</v>
          </cell>
          <cell r="G21">
            <v>113064.03</v>
          </cell>
          <cell r="H21">
            <v>75916.3</v>
          </cell>
          <cell r="I21">
            <v>0</v>
          </cell>
          <cell r="AY21">
            <v>0</v>
          </cell>
          <cell r="CK21">
            <v>0</v>
          </cell>
          <cell r="CL21">
            <v>0</v>
          </cell>
          <cell r="CM21">
            <v>0</v>
          </cell>
          <cell r="CU21" t="str">
            <v/>
          </cell>
        </row>
        <row r="22">
          <cell r="F22">
            <v>58698</v>
          </cell>
          <cell r="G22">
            <v>65526.83</v>
          </cell>
          <cell r="H22">
            <v>65526.83</v>
          </cell>
          <cell r="I22">
            <v>0</v>
          </cell>
          <cell r="AY22">
            <v>7078.43</v>
          </cell>
          <cell r="CK22">
            <v>0</v>
          </cell>
          <cell r="CL22">
            <v>0</v>
          </cell>
          <cell r="CM22">
            <v>0</v>
          </cell>
          <cell r="CU22" t="str">
            <v/>
          </cell>
        </row>
        <row r="23">
          <cell r="F23">
            <v>61958</v>
          </cell>
          <cell r="G23">
            <v>61958</v>
          </cell>
          <cell r="H23">
            <v>50080.32</v>
          </cell>
          <cell r="I23">
            <v>0</v>
          </cell>
          <cell r="AY23">
            <v>4130.82</v>
          </cell>
          <cell r="CK23">
            <v>0</v>
          </cell>
          <cell r="CL23">
            <v>0</v>
          </cell>
          <cell r="CM23">
            <v>0</v>
          </cell>
          <cell r="CU23" t="str">
            <v/>
          </cell>
        </row>
        <row r="24">
          <cell r="F24">
            <v>3000</v>
          </cell>
          <cell r="G24">
            <v>3107.14</v>
          </cell>
          <cell r="H24">
            <v>3107.14</v>
          </cell>
          <cell r="I24">
            <v>0</v>
          </cell>
          <cell r="AY24">
            <v>379.21</v>
          </cell>
          <cell r="CK24">
            <v>0</v>
          </cell>
          <cell r="CL24">
            <v>0</v>
          </cell>
          <cell r="CM24">
            <v>0</v>
          </cell>
          <cell r="CU24" t="str">
            <v/>
          </cell>
        </row>
        <row r="25">
          <cell r="F25">
            <v>33494</v>
          </cell>
          <cell r="G25">
            <v>33494</v>
          </cell>
          <cell r="H25">
            <v>22433.4</v>
          </cell>
          <cell r="I25">
            <v>0</v>
          </cell>
          <cell r="AY25">
            <v>1642.47</v>
          </cell>
          <cell r="CK25">
            <v>0</v>
          </cell>
          <cell r="CL25">
            <v>0</v>
          </cell>
          <cell r="CM25">
            <v>0</v>
          </cell>
          <cell r="CU25" t="str">
            <v/>
          </cell>
        </row>
        <row r="26">
          <cell r="F26">
            <v>52813</v>
          </cell>
          <cell r="G26">
            <v>52813</v>
          </cell>
          <cell r="H26">
            <v>0</v>
          </cell>
          <cell r="I26">
            <v>0</v>
          </cell>
          <cell r="AY26">
            <v>0</v>
          </cell>
          <cell r="CK26">
            <v>0</v>
          </cell>
          <cell r="CL26">
            <v>0</v>
          </cell>
          <cell r="CM26">
            <v>0</v>
          </cell>
          <cell r="CU26" t="str">
            <v/>
          </cell>
        </row>
        <row r="27">
          <cell r="F27">
            <v>75000</v>
          </cell>
          <cell r="G27">
            <v>95352.49</v>
          </cell>
          <cell r="H27">
            <v>69472.14</v>
          </cell>
          <cell r="I27">
            <v>13217.95</v>
          </cell>
          <cell r="AY27">
            <v>189.94</v>
          </cell>
          <cell r="CK27">
            <v>0</v>
          </cell>
          <cell r="CL27">
            <v>0</v>
          </cell>
          <cell r="CM27">
            <v>0</v>
          </cell>
          <cell r="CU27" t="str">
            <v/>
          </cell>
        </row>
        <row r="28">
          <cell r="F28">
            <v>12000</v>
          </cell>
          <cell r="G28">
            <v>12000</v>
          </cell>
          <cell r="H28">
            <v>8998.14</v>
          </cell>
          <cell r="I28">
            <v>0</v>
          </cell>
          <cell r="AY28">
            <v>1499.14</v>
          </cell>
          <cell r="CK28">
            <v>0</v>
          </cell>
          <cell r="CL28">
            <v>0</v>
          </cell>
          <cell r="CM28">
            <v>0</v>
          </cell>
          <cell r="CU28" t="str">
            <v/>
          </cell>
        </row>
        <row r="29">
          <cell r="F29">
            <v>145000</v>
          </cell>
          <cell r="G29">
            <v>145000</v>
          </cell>
          <cell r="H29">
            <v>144998.73000000001</v>
          </cell>
          <cell r="I29">
            <v>1</v>
          </cell>
          <cell r="AY29">
            <v>0</v>
          </cell>
          <cell r="CK29">
            <v>0</v>
          </cell>
          <cell r="CL29">
            <v>0</v>
          </cell>
          <cell r="CM29">
            <v>0</v>
          </cell>
          <cell r="CU29" t="str">
            <v/>
          </cell>
        </row>
        <row r="30">
          <cell r="F30">
            <v>8000</v>
          </cell>
          <cell r="G30">
            <v>8000</v>
          </cell>
          <cell r="H30">
            <v>3103.1</v>
          </cell>
          <cell r="I30">
            <v>0</v>
          </cell>
          <cell r="AY30">
            <v>66.98</v>
          </cell>
          <cell r="CK30">
            <v>0</v>
          </cell>
          <cell r="CL30">
            <v>0</v>
          </cell>
          <cell r="CM30">
            <v>0</v>
          </cell>
          <cell r="CU30" t="str">
            <v/>
          </cell>
        </row>
        <row r="31">
          <cell r="F31">
            <v>19000</v>
          </cell>
          <cell r="G31">
            <v>19000</v>
          </cell>
          <cell r="H31">
            <v>2802</v>
          </cell>
          <cell r="I31">
            <v>0</v>
          </cell>
          <cell r="AY31">
            <v>0</v>
          </cell>
          <cell r="CK31">
            <v>0</v>
          </cell>
          <cell r="CL31">
            <v>0</v>
          </cell>
          <cell r="CM31">
            <v>0</v>
          </cell>
          <cell r="CU31" t="str">
            <v/>
          </cell>
        </row>
        <row r="32">
          <cell r="F32">
            <v>50000</v>
          </cell>
          <cell r="G32">
            <v>27683.119999999999</v>
          </cell>
          <cell r="H32">
            <v>20566.28</v>
          </cell>
          <cell r="I32">
            <v>6881</v>
          </cell>
          <cell r="AY32">
            <v>2000</v>
          </cell>
          <cell r="CK32">
            <v>0</v>
          </cell>
          <cell r="CL32">
            <v>0</v>
          </cell>
          <cell r="CM32">
            <v>0</v>
          </cell>
          <cell r="CU32" t="str">
            <v/>
          </cell>
        </row>
        <row r="33">
          <cell r="F33">
            <v>0</v>
          </cell>
          <cell r="G33">
            <v>48676</v>
          </cell>
          <cell r="H33">
            <v>48675.17</v>
          </cell>
          <cell r="I33">
            <v>0</v>
          </cell>
          <cell r="AY33">
            <v>0</v>
          </cell>
          <cell r="CK33">
            <v>0</v>
          </cell>
          <cell r="CL33">
            <v>0</v>
          </cell>
          <cell r="CM33">
            <v>0</v>
          </cell>
          <cell r="CU33" t="str">
            <v/>
          </cell>
        </row>
        <row r="34">
          <cell r="F34">
            <v>15000</v>
          </cell>
          <cell r="G34">
            <v>15000</v>
          </cell>
          <cell r="H34">
            <v>319</v>
          </cell>
          <cell r="I34">
            <v>0</v>
          </cell>
          <cell r="AY34">
            <v>0</v>
          </cell>
          <cell r="CK34">
            <v>0</v>
          </cell>
          <cell r="CL34">
            <v>0</v>
          </cell>
          <cell r="CM34">
            <v>0</v>
          </cell>
          <cell r="CU34" t="str">
            <v/>
          </cell>
        </row>
        <row r="35">
          <cell r="F35">
            <v>75000</v>
          </cell>
          <cell r="G35">
            <v>48640.88</v>
          </cell>
          <cell r="H35">
            <v>43008.1</v>
          </cell>
          <cell r="I35">
            <v>0</v>
          </cell>
          <cell r="AY35">
            <v>0</v>
          </cell>
          <cell r="CK35">
            <v>0</v>
          </cell>
          <cell r="CL35">
            <v>0</v>
          </cell>
          <cell r="CM35">
            <v>0</v>
          </cell>
          <cell r="CU35" t="str">
            <v/>
          </cell>
        </row>
        <row r="36">
          <cell r="F36">
            <v>17814</v>
          </cell>
          <cell r="G36">
            <v>17814</v>
          </cell>
          <cell r="H36">
            <v>11965.91</v>
          </cell>
          <cell r="I36">
            <v>0</v>
          </cell>
          <cell r="AY36">
            <v>0</v>
          </cell>
          <cell r="CK36">
            <v>0</v>
          </cell>
          <cell r="CL36">
            <v>0</v>
          </cell>
          <cell r="CM36">
            <v>0</v>
          </cell>
          <cell r="CU36" t="str">
            <v/>
          </cell>
        </row>
        <row r="37">
          <cell r="F37">
            <v>8000</v>
          </cell>
          <cell r="G37">
            <v>8000</v>
          </cell>
          <cell r="H37">
            <v>3549.82</v>
          </cell>
          <cell r="I37">
            <v>922.8</v>
          </cell>
          <cell r="AY37">
            <v>0</v>
          </cell>
          <cell r="CK37">
            <v>0</v>
          </cell>
          <cell r="CL37">
            <v>0</v>
          </cell>
          <cell r="CM37">
            <v>0</v>
          </cell>
          <cell r="CU37" t="str">
            <v/>
          </cell>
        </row>
        <row r="38">
          <cell r="F38">
            <v>14000</v>
          </cell>
          <cell r="G38">
            <v>14000</v>
          </cell>
          <cell r="H38">
            <v>0</v>
          </cell>
          <cell r="I38">
            <v>0</v>
          </cell>
          <cell r="AY38">
            <v>0</v>
          </cell>
          <cell r="CK38">
            <v>0</v>
          </cell>
          <cell r="CL38">
            <v>0</v>
          </cell>
          <cell r="CM38">
            <v>0</v>
          </cell>
          <cell r="CU38" t="str">
            <v/>
          </cell>
        </row>
        <row r="39">
          <cell r="F39">
            <v>13000</v>
          </cell>
          <cell r="G39">
            <v>13000</v>
          </cell>
          <cell r="H39">
            <v>7440</v>
          </cell>
          <cell r="I39">
            <v>0</v>
          </cell>
          <cell r="AY39">
            <v>0</v>
          </cell>
          <cell r="CK39">
            <v>0</v>
          </cell>
          <cell r="CL39">
            <v>0</v>
          </cell>
          <cell r="CM39">
            <v>0</v>
          </cell>
          <cell r="CU39" t="str">
            <v/>
          </cell>
        </row>
        <row r="40">
          <cell r="F40">
            <v>42761</v>
          </cell>
          <cell r="G40">
            <v>42761</v>
          </cell>
          <cell r="H40">
            <v>10076.82</v>
          </cell>
          <cell r="I40">
            <v>1055.02</v>
          </cell>
          <cell r="AY40">
            <v>1983.89</v>
          </cell>
          <cell r="CK40">
            <v>0</v>
          </cell>
          <cell r="CL40">
            <v>0</v>
          </cell>
          <cell r="CM40">
            <v>0</v>
          </cell>
          <cell r="CU40" t="str">
            <v/>
          </cell>
        </row>
        <row r="41">
          <cell r="F41">
            <v>3600</v>
          </cell>
          <cell r="G41">
            <v>3600</v>
          </cell>
          <cell r="H41">
            <v>3590</v>
          </cell>
          <cell r="I41">
            <v>0</v>
          </cell>
          <cell r="AY41">
            <v>0</v>
          </cell>
          <cell r="CK41">
            <v>0</v>
          </cell>
          <cell r="CL41">
            <v>0</v>
          </cell>
          <cell r="CM41">
            <v>0</v>
          </cell>
          <cell r="CU41" t="str">
            <v/>
          </cell>
        </row>
        <row r="42">
          <cell r="F42">
            <v>60638</v>
          </cell>
          <cell r="G42">
            <v>64351.65</v>
          </cell>
          <cell r="H42">
            <v>63857.69</v>
          </cell>
          <cell r="I42">
            <v>0</v>
          </cell>
          <cell r="AY42">
            <v>7093.01</v>
          </cell>
          <cell r="CK42">
            <v>0</v>
          </cell>
          <cell r="CL42">
            <v>0</v>
          </cell>
          <cell r="CM42">
            <v>0</v>
          </cell>
          <cell r="CU42" t="str">
            <v/>
          </cell>
        </row>
        <row r="43">
          <cell r="F43">
            <v>40000</v>
          </cell>
          <cell r="G43">
            <v>40000</v>
          </cell>
          <cell r="H43">
            <v>19182</v>
          </cell>
          <cell r="I43">
            <v>19182</v>
          </cell>
          <cell r="AY43">
            <v>0</v>
          </cell>
          <cell r="CK43">
            <v>0</v>
          </cell>
          <cell r="CL43">
            <v>0</v>
          </cell>
          <cell r="CM43">
            <v>0</v>
          </cell>
          <cell r="CU43" t="str">
            <v/>
          </cell>
        </row>
        <row r="44">
          <cell r="F44">
            <v>19983300</v>
          </cell>
          <cell r="G44">
            <v>19936359.989999998</v>
          </cell>
          <cell r="H44">
            <v>15754909.210000001</v>
          </cell>
          <cell r="I44">
            <v>0</v>
          </cell>
          <cell r="AY44">
            <v>1717972</v>
          </cell>
          <cell r="CK44">
            <v>0</v>
          </cell>
          <cell r="CL44">
            <v>0</v>
          </cell>
          <cell r="CM44">
            <v>0</v>
          </cell>
          <cell r="CU44">
            <v>1844899</v>
          </cell>
        </row>
        <row r="45">
          <cell r="F45">
            <v>650000</v>
          </cell>
          <cell r="G45">
            <v>940336.4</v>
          </cell>
          <cell r="H45">
            <v>859274.86</v>
          </cell>
          <cell r="I45">
            <v>58546.5</v>
          </cell>
          <cell r="AY45">
            <v>0</v>
          </cell>
          <cell r="CK45">
            <v>0</v>
          </cell>
          <cell r="CL45">
            <v>0</v>
          </cell>
          <cell r="CM45">
            <v>27020</v>
          </cell>
          <cell r="CU45" t="str">
            <v/>
          </cell>
        </row>
        <row r="46">
          <cell r="F46">
            <v>0</v>
          </cell>
          <cell r="G46">
            <v>118718.52</v>
          </cell>
          <cell r="H46">
            <v>97451.31</v>
          </cell>
          <cell r="I46">
            <v>0</v>
          </cell>
          <cell r="AY46">
            <v>7691.58</v>
          </cell>
          <cell r="CK46">
            <v>0</v>
          </cell>
          <cell r="CL46">
            <v>0</v>
          </cell>
          <cell r="CM46">
            <v>0</v>
          </cell>
          <cell r="CU46" t="str">
            <v/>
          </cell>
        </row>
        <row r="47">
          <cell r="F47">
            <v>213494</v>
          </cell>
          <cell r="G47">
            <v>213494</v>
          </cell>
          <cell r="H47">
            <v>204095.67</v>
          </cell>
          <cell r="I47">
            <v>0</v>
          </cell>
          <cell r="AY47">
            <v>21393</v>
          </cell>
          <cell r="CK47">
            <v>0</v>
          </cell>
          <cell r="CL47">
            <v>0</v>
          </cell>
          <cell r="CM47">
            <v>0</v>
          </cell>
          <cell r="CU47">
            <v>23696</v>
          </cell>
        </row>
        <row r="48">
          <cell r="F48">
            <v>1290526</v>
          </cell>
          <cell r="G48">
            <v>1290526</v>
          </cell>
          <cell r="H48">
            <v>684382.99</v>
          </cell>
          <cell r="I48">
            <v>0</v>
          </cell>
          <cell r="AY48">
            <v>0</v>
          </cell>
          <cell r="CK48">
            <v>0</v>
          </cell>
          <cell r="CL48">
            <v>0</v>
          </cell>
          <cell r="CM48">
            <v>0</v>
          </cell>
          <cell r="CU48">
            <v>0</v>
          </cell>
        </row>
        <row r="49">
          <cell r="F49">
            <v>3932350</v>
          </cell>
          <cell r="G49">
            <v>3932350</v>
          </cell>
          <cell r="H49">
            <v>87778.47</v>
          </cell>
          <cell r="I49">
            <v>0</v>
          </cell>
          <cell r="AY49">
            <v>0</v>
          </cell>
          <cell r="CK49">
            <v>0</v>
          </cell>
          <cell r="CL49">
            <v>0</v>
          </cell>
          <cell r="CM49">
            <v>0</v>
          </cell>
          <cell r="CU49">
            <v>0</v>
          </cell>
        </row>
        <row r="50">
          <cell r="F50">
            <v>610570</v>
          </cell>
          <cell r="G50">
            <v>610570</v>
          </cell>
          <cell r="H50">
            <v>484969.71</v>
          </cell>
          <cell r="I50">
            <v>0</v>
          </cell>
          <cell r="AY50">
            <v>59898.28</v>
          </cell>
          <cell r="CK50">
            <v>0</v>
          </cell>
          <cell r="CL50">
            <v>0</v>
          </cell>
          <cell r="CM50">
            <v>0</v>
          </cell>
          <cell r="CU50" t="str">
            <v/>
          </cell>
        </row>
        <row r="51">
          <cell r="F51">
            <v>143633</v>
          </cell>
          <cell r="G51">
            <v>143633</v>
          </cell>
          <cell r="H51">
            <v>93896.76</v>
          </cell>
          <cell r="I51">
            <v>0</v>
          </cell>
          <cell r="AY51">
            <v>0</v>
          </cell>
          <cell r="CK51">
            <v>0</v>
          </cell>
          <cell r="CL51">
            <v>0</v>
          </cell>
          <cell r="CM51">
            <v>0</v>
          </cell>
          <cell r="CU51" t="str">
            <v/>
          </cell>
        </row>
        <row r="52">
          <cell r="F52">
            <v>2323043</v>
          </cell>
          <cell r="G52">
            <v>2323043</v>
          </cell>
          <cell r="H52">
            <v>1774274.59</v>
          </cell>
          <cell r="I52">
            <v>0</v>
          </cell>
          <cell r="AY52">
            <v>196614.87</v>
          </cell>
          <cell r="CK52">
            <v>0</v>
          </cell>
          <cell r="CL52">
            <v>0</v>
          </cell>
          <cell r="CM52">
            <v>0</v>
          </cell>
          <cell r="CU52">
            <v>215105.64</v>
          </cell>
        </row>
        <row r="53">
          <cell r="F53">
            <v>397065</v>
          </cell>
          <cell r="G53">
            <v>397065</v>
          </cell>
          <cell r="H53">
            <v>311277.93</v>
          </cell>
          <cell r="I53">
            <v>0</v>
          </cell>
          <cell r="AY53">
            <v>34580.089999999997</v>
          </cell>
          <cell r="CK53">
            <v>0</v>
          </cell>
          <cell r="CL53">
            <v>0</v>
          </cell>
          <cell r="CM53">
            <v>0</v>
          </cell>
          <cell r="CU53">
            <v>37452.080000000002</v>
          </cell>
        </row>
        <row r="54">
          <cell r="F54">
            <v>488400</v>
          </cell>
          <cell r="G54">
            <v>488400</v>
          </cell>
          <cell r="H54">
            <v>381693</v>
          </cell>
          <cell r="I54">
            <v>0</v>
          </cell>
          <cell r="AY54">
            <v>42120</v>
          </cell>
          <cell r="CK54">
            <v>0</v>
          </cell>
          <cell r="CL54">
            <v>0</v>
          </cell>
          <cell r="CM54">
            <v>0</v>
          </cell>
          <cell r="CU54">
            <v>45045</v>
          </cell>
        </row>
        <row r="55">
          <cell r="F55">
            <v>448847</v>
          </cell>
          <cell r="G55">
            <v>495787.01</v>
          </cell>
          <cell r="H55">
            <v>495787.01</v>
          </cell>
          <cell r="I55">
            <v>0</v>
          </cell>
          <cell r="AY55">
            <v>0</v>
          </cell>
          <cell r="CK55">
            <v>0</v>
          </cell>
          <cell r="CL55">
            <v>0</v>
          </cell>
          <cell r="CM55">
            <v>0</v>
          </cell>
          <cell r="CU55">
            <v>0</v>
          </cell>
        </row>
        <row r="56">
          <cell r="F56">
            <v>3146825</v>
          </cell>
          <cell r="G56">
            <v>3146825</v>
          </cell>
          <cell r="H56">
            <v>2076954.73</v>
          </cell>
          <cell r="I56">
            <v>0</v>
          </cell>
          <cell r="AY56">
            <v>215400.95999999999</v>
          </cell>
          <cell r="CK56">
            <v>0</v>
          </cell>
          <cell r="CL56">
            <v>0</v>
          </cell>
          <cell r="CM56">
            <v>0</v>
          </cell>
          <cell r="CU56">
            <v>230678.87</v>
          </cell>
        </row>
        <row r="57">
          <cell r="F57">
            <v>2046186</v>
          </cell>
          <cell r="G57">
            <v>1702943.59</v>
          </cell>
          <cell r="H57">
            <v>0</v>
          </cell>
          <cell r="I57">
            <v>0</v>
          </cell>
          <cell r="AY57">
            <v>0</v>
          </cell>
          <cell r="CK57">
            <v>0</v>
          </cell>
          <cell r="CL57">
            <v>0</v>
          </cell>
          <cell r="CM57">
            <v>0</v>
          </cell>
          <cell r="CU57" t="str">
            <v/>
          </cell>
        </row>
        <row r="58">
          <cell r="F58">
            <v>50000</v>
          </cell>
          <cell r="G58">
            <v>50000</v>
          </cell>
          <cell r="H58">
            <v>27558.19</v>
          </cell>
          <cell r="I58">
            <v>1955.95</v>
          </cell>
          <cell r="AY58">
            <v>0</v>
          </cell>
          <cell r="CK58">
            <v>0</v>
          </cell>
          <cell r="CL58">
            <v>0</v>
          </cell>
          <cell r="CM58">
            <v>0</v>
          </cell>
          <cell r="CU58" t="str">
            <v/>
          </cell>
        </row>
        <row r="59">
          <cell r="F59">
            <v>184672</v>
          </cell>
          <cell r="G59">
            <v>184672</v>
          </cell>
          <cell r="H59">
            <v>101619.27</v>
          </cell>
          <cell r="I59">
            <v>0</v>
          </cell>
          <cell r="AY59">
            <v>6806</v>
          </cell>
          <cell r="CK59">
            <v>0</v>
          </cell>
          <cell r="CL59">
            <v>0</v>
          </cell>
          <cell r="CM59">
            <v>0</v>
          </cell>
          <cell r="CU59" t="str">
            <v/>
          </cell>
        </row>
        <row r="60">
          <cell r="F60">
            <v>550485</v>
          </cell>
          <cell r="G60">
            <v>562734.93999999994</v>
          </cell>
          <cell r="H60">
            <v>512464.73</v>
          </cell>
          <cell r="I60">
            <v>0</v>
          </cell>
          <cell r="AY60">
            <v>51927.19</v>
          </cell>
          <cell r="CK60">
            <v>0</v>
          </cell>
          <cell r="CL60">
            <v>0</v>
          </cell>
          <cell r="CM60">
            <v>0</v>
          </cell>
          <cell r="CU60" t="str">
            <v/>
          </cell>
        </row>
        <row r="61">
          <cell r="F61">
            <v>193614</v>
          </cell>
          <cell r="G61">
            <v>193614</v>
          </cell>
          <cell r="H61">
            <v>155228.16</v>
          </cell>
          <cell r="I61">
            <v>1932</v>
          </cell>
          <cell r="AY61">
            <v>7802.66</v>
          </cell>
          <cell r="CK61">
            <v>0</v>
          </cell>
          <cell r="CL61">
            <v>0</v>
          </cell>
          <cell r="CM61">
            <v>0</v>
          </cell>
          <cell r="CU61" t="str">
            <v/>
          </cell>
        </row>
        <row r="62">
          <cell r="F62">
            <v>50034</v>
          </cell>
          <cell r="G62">
            <v>50034</v>
          </cell>
          <cell r="H62">
            <v>40617.43</v>
          </cell>
          <cell r="I62">
            <v>0</v>
          </cell>
          <cell r="AY62">
            <v>5373.51</v>
          </cell>
          <cell r="CK62">
            <v>0</v>
          </cell>
          <cell r="CL62">
            <v>0</v>
          </cell>
          <cell r="CM62">
            <v>0</v>
          </cell>
          <cell r="CU62" t="str">
            <v/>
          </cell>
        </row>
        <row r="63">
          <cell r="F63">
            <v>7064</v>
          </cell>
          <cell r="G63">
            <v>7064</v>
          </cell>
          <cell r="H63">
            <v>5118</v>
          </cell>
          <cell r="I63">
            <v>0</v>
          </cell>
          <cell r="AY63">
            <v>514</v>
          </cell>
          <cell r="CK63">
            <v>0</v>
          </cell>
          <cell r="CL63">
            <v>0</v>
          </cell>
          <cell r="CM63">
            <v>0</v>
          </cell>
          <cell r="CU63" t="str">
            <v/>
          </cell>
        </row>
        <row r="64">
          <cell r="F64">
            <v>301639</v>
          </cell>
          <cell r="G64">
            <v>301639</v>
          </cell>
          <cell r="H64">
            <v>166906.13</v>
          </cell>
          <cell r="I64">
            <v>0</v>
          </cell>
          <cell r="AY64">
            <v>8921.7800000000007</v>
          </cell>
          <cell r="CK64">
            <v>0</v>
          </cell>
          <cell r="CL64">
            <v>0</v>
          </cell>
          <cell r="CM64">
            <v>0</v>
          </cell>
          <cell r="CU64" t="str">
            <v/>
          </cell>
        </row>
        <row r="65">
          <cell r="F65">
            <v>10764</v>
          </cell>
          <cell r="G65">
            <v>16264</v>
          </cell>
          <cell r="H65">
            <v>14597.11</v>
          </cell>
          <cell r="I65">
            <v>1341.98</v>
          </cell>
          <cell r="AY65">
            <v>200</v>
          </cell>
          <cell r="CK65">
            <v>0</v>
          </cell>
          <cell r="CL65">
            <v>0</v>
          </cell>
          <cell r="CM65">
            <v>0</v>
          </cell>
          <cell r="CU65" t="str">
            <v/>
          </cell>
        </row>
        <row r="66">
          <cell r="F66">
            <v>91383</v>
          </cell>
          <cell r="G66">
            <v>91383</v>
          </cell>
          <cell r="H66">
            <v>65830.7</v>
          </cell>
          <cell r="I66">
            <v>8497</v>
          </cell>
          <cell r="AY66">
            <v>6638.7</v>
          </cell>
          <cell r="CK66">
            <v>0</v>
          </cell>
          <cell r="CL66">
            <v>0</v>
          </cell>
          <cell r="CM66">
            <v>0</v>
          </cell>
          <cell r="CU66" t="str">
            <v/>
          </cell>
        </row>
        <row r="67">
          <cell r="F67">
            <v>38809</v>
          </cell>
          <cell r="G67">
            <v>35840</v>
          </cell>
          <cell r="H67">
            <v>16863.68</v>
          </cell>
          <cell r="I67">
            <v>2831.04</v>
          </cell>
          <cell r="AY67">
            <v>0</v>
          </cell>
          <cell r="CK67">
            <v>0</v>
          </cell>
          <cell r="CL67">
            <v>0</v>
          </cell>
          <cell r="CM67">
            <v>0</v>
          </cell>
          <cell r="CU67" t="str">
            <v/>
          </cell>
        </row>
        <row r="68">
          <cell r="F68">
            <v>10000</v>
          </cell>
          <cell r="G68">
            <v>10000</v>
          </cell>
          <cell r="H68">
            <v>3630</v>
          </cell>
          <cell r="I68">
            <v>0</v>
          </cell>
          <cell r="AY68">
            <v>0</v>
          </cell>
          <cell r="CK68">
            <v>0</v>
          </cell>
          <cell r="CL68">
            <v>0</v>
          </cell>
          <cell r="CM68">
            <v>0</v>
          </cell>
          <cell r="CU68" t="str">
            <v/>
          </cell>
        </row>
        <row r="69">
          <cell r="F69">
            <v>35000</v>
          </cell>
          <cell r="G69">
            <v>35000</v>
          </cell>
          <cell r="H69">
            <v>31268</v>
          </cell>
          <cell r="I69">
            <v>920</v>
          </cell>
          <cell r="AY69">
            <v>0</v>
          </cell>
          <cell r="CK69">
            <v>0</v>
          </cell>
          <cell r="CL69">
            <v>0</v>
          </cell>
          <cell r="CM69">
            <v>0</v>
          </cell>
          <cell r="CU69" t="str">
            <v/>
          </cell>
        </row>
        <row r="70">
          <cell r="F70">
            <v>140000</v>
          </cell>
          <cell r="G70">
            <v>140000</v>
          </cell>
          <cell r="H70">
            <v>54908.54</v>
          </cell>
          <cell r="I70">
            <v>0</v>
          </cell>
          <cell r="AY70">
            <v>0</v>
          </cell>
          <cell r="CK70">
            <v>0</v>
          </cell>
          <cell r="CL70">
            <v>0</v>
          </cell>
          <cell r="CM70">
            <v>0</v>
          </cell>
          <cell r="CU70" t="str">
            <v/>
          </cell>
        </row>
        <row r="71">
          <cell r="F71">
            <v>1000000</v>
          </cell>
          <cell r="G71">
            <v>1050000</v>
          </cell>
          <cell r="H71">
            <v>1050000</v>
          </cell>
          <cell r="I71">
            <v>0</v>
          </cell>
          <cell r="AY71">
            <v>0</v>
          </cell>
          <cell r="CK71">
            <v>0</v>
          </cell>
          <cell r="CL71">
            <v>0</v>
          </cell>
          <cell r="CM71">
            <v>0</v>
          </cell>
          <cell r="CU71" t="str">
            <v/>
          </cell>
        </row>
        <row r="72">
          <cell r="F72">
            <v>0</v>
          </cell>
          <cell r="G72">
            <v>6400</v>
          </cell>
          <cell r="H72">
            <v>6325</v>
          </cell>
          <cell r="I72">
            <v>0</v>
          </cell>
          <cell r="AY72">
            <v>0</v>
          </cell>
          <cell r="CK72">
            <v>0</v>
          </cell>
          <cell r="CL72">
            <v>0</v>
          </cell>
          <cell r="CM72">
            <v>0</v>
          </cell>
          <cell r="CU72" t="str">
            <v/>
          </cell>
        </row>
        <row r="73">
          <cell r="F73">
            <v>107414</v>
          </cell>
          <cell r="G73">
            <v>107414</v>
          </cell>
          <cell r="H73">
            <v>6210.93</v>
          </cell>
          <cell r="I73">
            <v>0</v>
          </cell>
          <cell r="AY73">
            <v>0</v>
          </cell>
          <cell r="CK73">
            <v>0</v>
          </cell>
          <cell r="CL73">
            <v>0</v>
          </cell>
          <cell r="CM73">
            <v>0</v>
          </cell>
          <cell r="CU73" t="str">
            <v/>
          </cell>
        </row>
        <row r="74">
          <cell r="F74">
            <v>31650</v>
          </cell>
          <cell r="G74">
            <v>31650</v>
          </cell>
          <cell r="H74">
            <v>30921.1</v>
          </cell>
          <cell r="I74">
            <v>0</v>
          </cell>
          <cell r="AY74">
            <v>2832.7</v>
          </cell>
          <cell r="CK74">
            <v>0</v>
          </cell>
          <cell r="CL74">
            <v>0</v>
          </cell>
          <cell r="CM74">
            <v>0</v>
          </cell>
          <cell r="CU74" t="str">
            <v/>
          </cell>
        </row>
        <row r="75">
          <cell r="F75">
            <v>1000</v>
          </cell>
          <cell r="G75">
            <v>1800</v>
          </cell>
          <cell r="H75">
            <v>870.71</v>
          </cell>
          <cell r="I75">
            <v>800</v>
          </cell>
          <cell r="AY75">
            <v>0</v>
          </cell>
          <cell r="CK75">
            <v>0</v>
          </cell>
          <cell r="CL75">
            <v>0</v>
          </cell>
          <cell r="CM75">
            <v>0</v>
          </cell>
          <cell r="CU75" t="str">
            <v/>
          </cell>
        </row>
        <row r="76">
          <cell r="F76">
            <v>8517</v>
          </cell>
          <cell r="G76">
            <v>25517</v>
          </cell>
          <cell r="H76">
            <v>23435.21</v>
          </cell>
          <cell r="I76">
            <v>467</v>
          </cell>
          <cell r="AY76">
            <v>0</v>
          </cell>
          <cell r="CK76">
            <v>0</v>
          </cell>
          <cell r="CL76">
            <v>0</v>
          </cell>
          <cell r="CM76">
            <v>0</v>
          </cell>
          <cell r="CU76" t="str">
            <v/>
          </cell>
        </row>
        <row r="77">
          <cell r="F77">
            <v>20000</v>
          </cell>
          <cell r="G77">
            <v>20000</v>
          </cell>
          <cell r="H77">
            <v>5301.5</v>
          </cell>
          <cell r="I77">
            <v>1</v>
          </cell>
          <cell r="AY77">
            <v>0</v>
          </cell>
          <cell r="CK77">
            <v>0</v>
          </cell>
          <cell r="CL77">
            <v>0</v>
          </cell>
          <cell r="CM77">
            <v>0</v>
          </cell>
          <cell r="CU77" t="str">
            <v/>
          </cell>
        </row>
        <row r="78">
          <cell r="F78">
            <v>15611</v>
          </cell>
          <cell r="G78">
            <v>15611</v>
          </cell>
          <cell r="H78">
            <v>3852.5</v>
          </cell>
          <cell r="I78">
            <v>0</v>
          </cell>
          <cell r="AY78">
            <v>0</v>
          </cell>
          <cell r="CK78">
            <v>0</v>
          </cell>
          <cell r="CL78">
            <v>0</v>
          </cell>
          <cell r="CM78">
            <v>0</v>
          </cell>
          <cell r="CU78" t="str">
            <v/>
          </cell>
        </row>
        <row r="79">
          <cell r="F79">
            <v>300000</v>
          </cell>
          <cell r="G79">
            <v>353643.7</v>
          </cell>
          <cell r="H79">
            <v>279945.44</v>
          </cell>
          <cell r="I79">
            <v>-22518.49</v>
          </cell>
          <cell r="AY79">
            <v>12862.74</v>
          </cell>
          <cell r="CK79">
            <v>0</v>
          </cell>
          <cell r="CL79">
            <v>0</v>
          </cell>
          <cell r="CM79">
            <v>0</v>
          </cell>
          <cell r="CU79" t="str">
            <v/>
          </cell>
        </row>
        <row r="80">
          <cell r="F80">
            <v>40000</v>
          </cell>
          <cell r="G80">
            <v>44800</v>
          </cell>
          <cell r="H80">
            <v>40246.31</v>
          </cell>
          <cell r="I80">
            <v>3411.62</v>
          </cell>
          <cell r="AY80">
            <v>0</v>
          </cell>
          <cell r="CK80">
            <v>0</v>
          </cell>
          <cell r="CL80">
            <v>0</v>
          </cell>
          <cell r="CM80">
            <v>0</v>
          </cell>
          <cell r="CU80" t="str">
            <v/>
          </cell>
        </row>
        <row r="81">
          <cell r="F81">
            <v>550000</v>
          </cell>
          <cell r="G81">
            <v>550000</v>
          </cell>
          <cell r="H81">
            <v>444736.71</v>
          </cell>
          <cell r="I81">
            <v>46675.199999999997</v>
          </cell>
          <cell r="AY81">
            <v>535</v>
          </cell>
          <cell r="CK81">
            <v>0</v>
          </cell>
          <cell r="CL81">
            <v>0</v>
          </cell>
          <cell r="CM81">
            <v>0</v>
          </cell>
          <cell r="CU81" t="str">
            <v/>
          </cell>
        </row>
        <row r="82">
          <cell r="F82">
            <v>35000</v>
          </cell>
          <cell r="G82">
            <v>29000</v>
          </cell>
          <cell r="H82">
            <v>5777.6</v>
          </cell>
          <cell r="I82">
            <v>0</v>
          </cell>
          <cell r="AY82">
            <v>0</v>
          </cell>
          <cell r="CK82">
            <v>0</v>
          </cell>
          <cell r="CL82">
            <v>0</v>
          </cell>
          <cell r="CM82">
            <v>0</v>
          </cell>
          <cell r="CU82" t="str">
            <v/>
          </cell>
        </row>
        <row r="83">
          <cell r="F83">
            <v>6102</v>
          </cell>
          <cell r="G83">
            <v>6102</v>
          </cell>
          <cell r="H83">
            <v>3273.73</v>
          </cell>
          <cell r="I83">
            <v>0</v>
          </cell>
          <cell r="AY83">
            <v>0</v>
          </cell>
          <cell r="CK83">
            <v>0</v>
          </cell>
          <cell r="CL83">
            <v>0</v>
          </cell>
          <cell r="CM83">
            <v>0</v>
          </cell>
          <cell r="CU83" t="str">
            <v/>
          </cell>
        </row>
        <row r="84">
          <cell r="F84">
            <v>5000</v>
          </cell>
          <cell r="G84">
            <v>2800</v>
          </cell>
          <cell r="H84">
            <v>0</v>
          </cell>
          <cell r="I84">
            <v>0</v>
          </cell>
          <cell r="AY84">
            <v>0</v>
          </cell>
          <cell r="CK84">
            <v>0</v>
          </cell>
          <cell r="CL84">
            <v>0</v>
          </cell>
          <cell r="CM84">
            <v>0</v>
          </cell>
          <cell r="CU84" t="str">
            <v/>
          </cell>
        </row>
        <row r="85">
          <cell r="F85">
            <v>50000</v>
          </cell>
          <cell r="G85">
            <v>5108</v>
          </cell>
          <cell r="H85">
            <v>0</v>
          </cell>
          <cell r="I85">
            <v>0</v>
          </cell>
          <cell r="AY85">
            <v>0</v>
          </cell>
          <cell r="CK85">
            <v>0</v>
          </cell>
          <cell r="CL85">
            <v>0</v>
          </cell>
          <cell r="CM85">
            <v>0</v>
          </cell>
          <cell r="CU85" t="str">
            <v/>
          </cell>
        </row>
        <row r="86">
          <cell r="F86">
            <v>30000</v>
          </cell>
          <cell r="G86">
            <v>30000</v>
          </cell>
          <cell r="H86">
            <v>364.8</v>
          </cell>
          <cell r="I86">
            <v>0</v>
          </cell>
          <cell r="AY86">
            <v>0</v>
          </cell>
          <cell r="CK86">
            <v>0</v>
          </cell>
          <cell r="CL86">
            <v>0</v>
          </cell>
          <cell r="CM86">
            <v>0</v>
          </cell>
          <cell r="CU86" t="str">
            <v/>
          </cell>
        </row>
        <row r="87">
          <cell r="F87">
            <v>18000</v>
          </cell>
          <cell r="G87">
            <v>18000</v>
          </cell>
          <cell r="H87">
            <v>13009.05</v>
          </cell>
          <cell r="I87">
            <v>2053</v>
          </cell>
          <cell r="AY87">
            <v>272</v>
          </cell>
          <cell r="CK87">
            <v>0</v>
          </cell>
          <cell r="CL87">
            <v>0</v>
          </cell>
          <cell r="CM87">
            <v>0</v>
          </cell>
          <cell r="CU87" t="str">
            <v/>
          </cell>
        </row>
        <row r="88">
          <cell r="F88">
            <v>125000</v>
          </cell>
          <cell r="G88">
            <v>125000</v>
          </cell>
          <cell r="H88">
            <v>87673.61</v>
          </cell>
          <cell r="I88">
            <v>28716.1</v>
          </cell>
          <cell r="AY88">
            <v>3014.26</v>
          </cell>
          <cell r="CK88">
            <v>0</v>
          </cell>
          <cell r="CL88">
            <v>0</v>
          </cell>
          <cell r="CM88">
            <v>0</v>
          </cell>
          <cell r="CU88" t="str">
            <v/>
          </cell>
        </row>
        <row r="89">
          <cell r="F89">
            <v>177000</v>
          </cell>
          <cell r="G89">
            <v>177000</v>
          </cell>
          <cell r="H89">
            <v>32423.17</v>
          </cell>
          <cell r="I89">
            <v>144576.82999999999</v>
          </cell>
          <cell r="AY89">
            <v>0</v>
          </cell>
          <cell r="CK89">
            <v>0</v>
          </cell>
          <cell r="CL89">
            <v>0</v>
          </cell>
          <cell r="CM89">
            <v>0</v>
          </cell>
          <cell r="CU89" t="str">
            <v/>
          </cell>
        </row>
        <row r="90">
          <cell r="F90">
            <v>17377</v>
          </cell>
          <cell r="G90">
            <v>17377</v>
          </cell>
          <cell r="H90">
            <v>10208.24</v>
          </cell>
          <cell r="I90">
            <v>2541</v>
          </cell>
          <cell r="AY90">
            <v>239</v>
          </cell>
          <cell r="CK90">
            <v>0</v>
          </cell>
          <cell r="CL90">
            <v>0</v>
          </cell>
          <cell r="CM90">
            <v>0</v>
          </cell>
          <cell r="CU90" t="str">
            <v/>
          </cell>
        </row>
        <row r="91">
          <cell r="F91">
            <v>240000</v>
          </cell>
          <cell r="G91">
            <v>240000</v>
          </cell>
          <cell r="H91">
            <v>116247.47</v>
          </cell>
          <cell r="I91">
            <v>76041.69</v>
          </cell>
          <cell r="AY91">
            <v>552</v>
          </cell>
          <cell r="CK91">
            <v>0</v>
          </cell>
          <cell r="CL91">
            <v>0</v>
          </cell>
          <cell r="CM91">
            <v>0</v>
          </cell>
          <cell r="CU91" t="str">
            <v/>
          </cell>
        </row>
        <row r="92">
          <cell r="F92">
            <v>250000</v>
          </cell>
          <cell r="G92">
            <v>250000</v>
          </cell>
          <cell r="H92">
            <v>57268.51</v>
          </cell>
          <cell r="I92">
            <v>175194</v>
          </cell>
          <cell r="AY92">
            <v>0</v>
          </cell>
          <cell r="CK92">
            <v>0</v>
          </cell>
          <cell r="CL92">
            <v>0</v>
          </cell>
          <cell r="CM92">
            <v>0</v>
          </cell>
          <cell r="CU92" t="str">
            <v/>
          </cell>
        </row>
        <row r="93">
          <cell r="F93">
            <v>80736</v>
          </cell>
          <cell r="G93">
            <v>70006</v>
          </cell>
          <cell r="H93">
            <v>47834.18</v>
          </cell>
          <cell r="I93">
            <v>708.55</v>
          </cell>
          <cell r="AY93">
            <v>2925.5</v>
          </cell>
          <cell r="CK93">
            <v>0</v>
          </cell>
          <cell r="CL93">
            <v>0</v>
          </cell>
          <cell r="CM93">
            <v>0</v>
          </cell>
          <cell r="CU93" t="str">
            <v/>
          </cell>
        </row>
        <row r="94">
          <cell r="F94">
            <v>30000</v>
          </cell>
          <cell r="G94">
            <v>27500</v>
          </cell>
          <cell r="H94">
            <v>16053.51</v>
          </cell>
          <cell r="I94">
            <v>6578</v>
          </cell>
          <cell r="AY94">
            <v>505.89</v>
          </cell>
          <cell r="CK94">
            <v>0</v>
          </cell>
          <cell r="CL94">
            <v>0</v>
          </cell>
          <cell r="CM94">
            <v>0</v>
          </cell>
          <cell r="CU94" t="str">
            <v/>
          </cell>
        </row>
        <row r="95">
          <cell r="F95">
            <v>0</v>
          </cell>
          <cell r="G95">
            <v>230</v>
          </cell>
          <cell r="H95">
            <v>230</v>
          </cell>
          <cell r="I95">
            <v>0</v>
          </cell>
          <cell r="AY95">
            <v>0</v>
          </cell>
          <cell r="CK95">
            <v>0</v>
          </cell>
          <cell r="CL95">
            <v>0</v>
          </cell>
          <cell r="CM95">
            <v>0</v>
          </cell>
          <cell r="CU95" t="str">
            <v/>
          </cell>
        </row>
        <row r="96">
          <cell r="F96">
            <v>90564</v>
          </cell>
          <cell r="G96">
            <v>90564</v>
          </cell>
          <cell r="H96">
            <v>63309.41</v>
          </cell>
          <cell r="I96">
            <v>352.2</v>
          </cell>
          <cell r="AY96">
            <v>1858.51</v>
          </cell>
          <cell r="CK96">
            <v>0</v>
          </cell>
          <cell r="CL96">
            <v>0</v>
          </cell>
          <cell r="CM96">
            <v>0</v>
          </cell>
          <cell r="CU96" t="str">
            <v/>
          </cell>
        </row>
        <row r="97">
          <cell r="F97">
            <v>95000</v>
          </cell>
          <cell r="G97">
            <v>107000</v>
          </cell>
          <cell r="H97">
            <v>90366.7</v>
          </cell>
          <cell r="I97">
            <v>8031.45</v>
          </cell>
          <cell r="AY97">
            <v>12559</v>
          </cell>
          <cell r="CK97">
            <v>0</v>
          </cell>
          <cell r="CL97">
            <v>0</v>
          </cell>
          <cell r="CM97">
            <v>0</v>
          </cell>
          <cell r="CU97" t="str">
            <v/>
          </cell>
        </row>
        <row r="98">
          <cell r="F98">
            <v>11218</v>
          </cell>
          <cell r="G98">
            <v>11218</v>
          </cell>
          <cell r="H98">
            <v>2696.89</v>
          </cell>
          <cell r="I98">
            <v>0</v>
          </cell>
          <cell r="AY98">
            <v>0</v>
          </cell>
          <cell r="CK98">
            <v>0</v>
          </cell>
          <cell r="CL98">
            <v>0</v>
          </cell>
          <cell r="CM98">
            <v>0</v>
          </cell>
          <cell r="CU98" t="str">
            <v/>
          </cell>
        </row>
        <row r="99">
          <cell r="F99">
            <v>120000</v>
          </cell>
          <cell r="G99">
            <v>112850</v>
          </cell>
          <cell r="H99">
            <v>87143.56</v>
          </cell>
          <cell r="I99">
            <v>10887.93</v>
          </cell>
          <cell r="AY99">
            <v>4830.87</v>
          </cell>
          <cell r="CK99">
            <v>0</v>
          </cell>
          <cell r="CL99">
            <v>0</v>
          </cell>
          <cell r="CM99">
            <v>0</v>
          </cell>
          <cell r="CU99" t="str">
            <v/>
          </cell>
        </row>
        <row r="100">
          <cell r="F100">
            <v>20000</v>
          </cell>
          <cell r="G100">
            <v>27892</v>
          </cell>
          <cell r="H100">
            <v>27190.37</v>
          </cell>
          <cell r="I100">
            <v>0</v>
          </cell>
          <cell r="AY100">
            <v>340.01</v>
          </cell>
          <cell r="CK100">
            <v>0</v>
          </cell>
          <cell r="CL100">
            <v>0</v>
          </cell>
          <cell r="CM100">
            <v>0</v>
          </cell>
          <cell r="CU100" t="str">
            <v/>
          </cell>
        </row>
        <row r="101">
          <cell r="F101">
            <v>22636</v>
          </cell>
          <cell r="G101">
            <v>22636</v>
          </cell>
          <cell r="H101">
            <v>13709.32</v>
          </cell>
          <cell r="I101">
            <v>959</v>
          </cell>
          <cell r="AY101">
            <v>1565.5</v>
          </cell>
          <cell r="CK101">
            <v>0</v>
          </cell>
          <cell r="CL101">
            <v>0</v>
          </cell>
          <cell r="CM101">
            <v>0</v>
          </cell>
          <cell r="CU101" t="str">
            <v/>
          </cell>
        </row>
        <row r="102">
          <cell r="F102">
            <v>5000</v>
          </cell>
          <cell r="G102">
            <v>7500</v>
          </cell>
          <cell r="H102">
            <v>5360.63</v>
          </cell>
          <cell r="I102">
            <v>194.8</v>
          </cell>
          <cell r="AY102">
            <v>0</v>
          </cell>
          <cell r="CK102">
            <v>0</v>
          </cell>
          <cell r="CL102">
            <v>0</v>
          </cell>
          <cell r="CM102">
            <v>0</v>
          </cell>
          <cell r="CU102" t="str">
            <v/>
          </cell>
        </row>
        <row r="103">
          <cell r="F103">
            <v>4000</v>
          </cell>
          <cell r="G103">
            <v>4000</v>
          </cell>
          <cell r="H103">
            <v>2291.1999999999998</v>
          </cell>
          <cell r="I103">
            <v>0</v>
          </cell>
          <cell r="AY103">
            <v>0</v>
          </cell>
          <cell r="CK103">
            <v>0</v>
          </cell>
          <cell r="CL103">
            <v>0</v>
          </cell>
          <cell r="CM103">
            <v>0</v>
          </cell>
          <cell r="CU103" t="str">
            <v/>
          </cell>
        </row>
        <row r="104">
          <cell r="F104">
            <v>10800</v>
          </cell>
          <cell r="G104">
            <v>35800</v>
          </cell>
          <cell r="H104">
            <v>33621.5</v>
          </cell>
          <cell r="I104">
            <v>1521.4</v>
          </cell>
          <cell r="AY104">
            <v>188.66</v>
          </cell>
          <cell r="CK104">
            <v>0</v>
          </cell>
          <cell r="CL104">
            <v>0</v>
          </cell>
          <cell r="CM104">
            <v>0</v>
          </cell>
          <cell r="CU104" t="str">
            <v/>
          </cell>
        </row>
        <row r="105">
          <cell r="F105">
            <v>1000</v>
          </cell>
          <cell r="G105">
            <v>1000</v>
          </cell>
          <cell r="H105">
            <v>0</v>
          </cell>
          <cell r="I105">
            <v>0</v>
          </cell>
          <cell r="AY105">
            <v>0</v>
          </cell>
          <cell r="CK105">
            <v>0</v>
          </cell>
          <cell r="CL105">
            <v>0</v>
          </cell>
          <cell r="CM105">
            <v>0</v>
          </cell>
          <cell r="CU105" t="str">
            <v/>
          </cell>
        </row>
        <row r="106">
          <cell r="F106">
            <v>858982</v>
          </cell>
          <cell r="G106">
            <v>855268.35</v>
          </cell>
          <cell r="H106">
            <v>583700.75</v>
          </cell>
          <cell r="I106">
            <v>51220.55</v>
          </cell>
          <cell r="AY106">
            <v>24699.51</v>
          </cell>
          <cell r="CK106">
            <v>0</v>
          </cell>
          <cell r="CL106">
            <v>0</v>
          </cell>
          <cell r="CM106">
            <v>0</v>
          </cell>
          <cell r="CU106" t="str">
            <v/>
          </cell>
        </row>
        <row r="107">
          <cell r="F107">
            <v>171000</v>
          </cell>
          <cell r="G107">
            <v>171000</v>
          </cell>
          <cell r="H107">
            <v>159498.9</v>
          </cell>
          <cell r="I107">
            <v>7618.5</v>
          </cell>
          <cell r="AY107">
            <v>0</v>
          </cell>
          <cell r="CK107">
            <v>0</v>
          </cell>
          <cell r="CL107">
            <v>0</v>
          </cell>
          <cell r="CM107">
            <v>0</v>
          </cell>
          <cell r="CU107" t="str">
            <v/>
          </cell>
        </row>
        <row r="109">
          <cell r="F109">
            <v>0</v>
          </cell>
          <cell r="G109">
            <v>37449</v>
          </cell>
          <cell r="H109">
            <v>37440.07</v>
          </cell>
          <cell r="I109">
            <v>2</v>
          </cell>
          <cell r="AY109">
            <v>0</v>
          </cell>
          <cell r="CK109">
            <v>0</v>
          </cell>
          <cell r="CL109">
            <v>0</v>
          </cell>
          <cell r="CM109">
            <v>0</v>
          </cell>
          <cell r="CU109" t="str">
            <v/>
          </cell>
        </row>
        <row r="110">
          <cell r="F110">
            <v>0</v>
          </cell>
          <cell r="G110">
            <v>3197</v>
          </cell>
          <cell r="H110">
            <v>0</v>
          </cell>
          <cell r="I110">
            <v>2098.75</v>
          </cell>
          <cell r="AY110">
            <v>0</v>
          </cell>
          <cell r="CK110">
            <v>0</v>
          </cell>
          <cell r="CL110">
            <v>0</v>
          </cell>
          <cell r="CM110">
            <v>0</v>
          </cell>
          <cell r="CU110" t="str">
            <v/>
          </cell>
        </row>
        <row r="111">
          <cell r="F111">
            <v>0</v>
          </cell>
          <cell r="G111">
            <v>72000</v>
          </cell>
          <cell r="H111">
            <v>71051.649999999994</v>
          </cell>
          <cell r="I111">
            <v>0</v>
          </cell>
          <cell r="AY111">
            <v>0</v>
          </cell>
          <cell r="CK111">
            <v>0</v>
          </cell>
          <cell r="CL111">
            <v>0</v>
          </cell>
          <cell r="CM111">
            <v>0</v>
          </cell>
          <cell r="CU111" t="str">
            <v/>
          </cell>
        </row>
        <row r="112">
          <cell r="F112">
            <v>0</v>
          </cell>
          <cell r="G112">
            <v>3870</v>
          </cell>
          <cell r="H112">
            <v>1840</v>
          </cell>
          <cell r="I112">
            <v>1870</v>
          </cell>
          <cell r="AY112">
            <v>0</v>
          </cell>
          <cell r="CK112">
            <v>0</v>
          </cell>
          <cell r="CL112">
            <v>0</v>
          </cell>
          <cell r="CM112">
            <v>0</v>
          </cell>
          <cell r="CU112" t="str">
            <v/>
          </cell>
        </row>
        <row r="113">
          <cell r="F113">
            <v>0</v>
          </cell>
          <cell r="G113">
            <v>2700</v>
          </cell>
          <cell r="H113">
            <v>2640</v>
          </cell>
          <cell r="I113">
            <v>0</v>
          </cell>
          <cell r="AY113">
            <v>0</v>
          </cell>
          <cell r="CK113">
            <v>0</v>
          </cell>
          <cell r="CL113">
            <v>0</v>
          </cell>
          <cell r="CM113">
            <v>0</v>
          </cell>
          <cell r="CU113" t="str">
            <v/>
          </cell>
        </row>
        <row r="115">
          <cell r="F115">
            <v>560000</v>
          </cell>
          <cell r="G115">
            <v>560000</v>
          </cell>
          <cell r="H115">
            <v>425091.17</v>
          </cell>
          <cell r="I115">
            <v>27500</v>
          </cell>
          <cell r="AY115">
            <v>43889.45</v>
          </cell>
          <cell r="CK115">
            <v>0</v>
          </cell>
          <cell r="CL115">
            <v>0</v>
          </cell>
          <cell r="CM115">
            <v>0</v>
          </cell>
          <cell r="CU115" t="str">
            <v/>
          </cell>
        </row>
        <row r="116">
          <cell r="F116">
            <v>440000</v>
          </cell>
          <cell r="G116">
            <v>440000</v>
          </cell>
          <cell r="H116">
            <v>300777.68</v>
          </cell>
          <cell r="I116">
            <v>39500</v>
          </cell>
          <cell r="AY116">
            <v>0</v>
          </cell>
          <cell r="CK116">
            <v>0</v>
          </cell>
          <cell r="CL116">
            <v>0</v>
          </cell>
          <cell r="CM116">
            <v>0</v>
          </cell>
          <cell r="CU116" t="str">
            <v/>
          </cell>
        </row>
        <row r="117">
          <cell r="F117">
            <v>9222672</v>
          </cell>
          <cell r="G117">
            <v>9222672</v>
          </cell>
          <cell r="H117">
            <v>6951273.5300000003</v>
          </cell>
          <cell r="I117">
            <v>0</v>
          </cell>
          <cell r="AY117">
            <v>779980.96</v>
          </cell>
          <cell r="CK117">
            <v>100000</v>
          </cell>
          <cell r="CL117">
            <v>100000</v>
          </cell>
          <cell r="CM117">
            <v>100000</v>
          </cell>
          <cell r="CU117">
            <v>811431</v>
          </cell>
        </row>
        <row r="118">
          <cell r="F118">
            <v>115000</v>
          </cell>
          <cell r="G118">
            <v>115000</v>
          </cell>
          <cell r="H118">
            <v>72450</v>
          </cell>
          <cell r="I118">
            <v>24150</v>
          </cell>
          <cell r="AY118">
            <v>0</v>
          </cell>
          <cell r="CK118">
            <v>0</v>
          </cell>
          <cell r="CL118">
            <v>0</v>
          </cell>
          <cell r="CM118">
            <v>0</v>
          </cell>
          <cell r="CU118" t="str">
            <v/>
          </cell>
        </row>
        <row r="119">
          <cell r="F119">
            <v>117365</v>
          </cell>
          <cell r="G119">
            <v>117365</v>
          </cell>
          <cell r="H119">
            <v>112942</v>
          </cell>
          <cell r="I119">
            <v>0</v>
          </cell>
          <cell r="AY119">
            <v>11731</v>
          </cell>
          <cell r="CK119">
            <v>0</v>
          </cell>
          <cell r="CL119">
            <v>0</v>
          </cell>
          <cell r="CM119">
            <v>0</v>
          </cell>
          <cell r="CU119">
            <v>11916</v>
          </cell>
        </row>
        <row r="120">
          <cell r="F120">
            <v>591406</v>
          </cell>
          <cell r="G120">
            <v>591406</v>
          </cell>
          <cell r="H120">
            <v>326049.84000000003</v>
          </cell>
          <cell r="I120">
            <v>0</v>
          </cell>
          <cell r="AY120">
            <v>1924.02</v>
          </cell>
          <cell r="CK120">
            <v>0</v>
          </cell>
          <cell r="CL120">
            <v>0</v>
          </cell>
          <cell r="CM120">
            <v>0</v>
          </cell>
          <cell r="CU120">
            <v>0</v>
          </cell>
        </row>
        <row r="121">
          <cell r="F121">
            <v>1817088</v>
          </cell>
          <cell r="G121">
            <v>1817088</v>
          </cell>
          <cell r="H121">
            <v>6235.19</v>
          </cell>
          <cell r="I121">
            <v>0</v>
          </cell>
          <cell r="AY121">
            <v>0</v>
          </cell>
          <cell r="CK121">
            <v>0</v>
          </cell>
          <cell r="CL121">
            <v>0</v>
          </cell>
          <cell r="CM121">
            <v>0</v>
          </cell>
          <cell r="CU121">
            <v>0</v>
          </cell>
        </row>
        <row r="122">
          <cell r="F122">
            <v>0</v>
          </cell>
          <cell r="G122">
            <v>38756.07</v>
          </cell>
          <cell r="H122">
            <v>38756.07</v>
          </cell>
          <cell r="I122">
            <v>0</v>
          </cell>
          <cell r="AY122">
            <v>0</v>
          </cell>
          <cell r="CK122">
            <v>0</v>
          </cell>
          <cell r="CL122">
            <v>0</v>
          </cell>
          <cell r="CM122">
            <v>0</v>
          </cell>
          <cell r="CU122" t="str">
            <v/>
          </cell>
        </row>
        <row r="123">
          <cell r="F123">
            <v>47592</v>
          </cell>
          <cell r="G123">
            <v>50456.44</v>
          </cell>
          <cell r="H123">
            <v>50456.44</v>
          </cell>
          <cell r="I123">
            <v>0</v>
          </cell>
          <cell r="AY123">
            <v>8168.37</v>
          </cell>
          <cell r="CK123">
            <v>0</v>
          </cell>
          <cell r="CL123">
            <v>0</v>
          </cell>
          <cell r="CM123">
            <v>0</v>
          </cell>
          <cell r="CU123" t="str">
            <v/>
          </cell>
        </row>
        <row r="124">
          <cell r="F124">
            <v>1144716</v>
          </cell>
          <cell r="G124">
            <v>1144716</v>
          </cell>
          <cell r="H124">
            <v>840658.05</v>
          </cell>
          <cell r="I124">
            <v>0</v>
          </cell>
          <cell r="AY124">
            <v>96180.22</v>
          </cell>
          <cell r="CK124">
            <v>0</v>
          </cell>
          <cell r="CL124">
            <v>0</v>
          </cell>
          <cell r="CM124">
            <v>0</v>
          </cell>
          <cell r="CU124">
            <v>100945.77</v>
          </cell>
        </row>
        <row r="125">
          <cell r="F125">
            <v>194468</v>
          </cell>
          <cell r="G125">
            <v>194468</v>
          </cell>
          <cell r="H125">
            <v>145382.17000000001</v>
          </cell>
          <cell r="I125">
            <v>0</v>
          </cell>
          <cell r="AY125">
            <v>16663.740000000002</v>
          </cell>
          <cell r="CK125">
            <v>0</v>
          </cell>
          <cell r="CL125">
            <v>0</v>
          </cell>
          <cell r="CM125">
            <v>0</v>
          </cell>
          <cell r="CU125">
            <v>17367.34</v>
          </cell>
        </row>
        <row r="126">
          <cell r="F126">
            <v>257400</v>
          </cell>
          <cell r="G126">
            <v>257400</v>
          </cell>
          <cell r="H126">
            <v>203385</v>
          </cell>
          <cell r="I126">
            <v>0</v>
          </cell>
          <cell r="AY126">
            <v>22912.5</v>
          </cell>
          <cell r="CK126">
            <v>0</v>
          </cell>
          <cell r="CL126">
            <v>0</v>
          </cell>
          <cell r="CM126">
            <v>0</v>
          </cell>
          <cell r="CU126">
            <v>23400</v>
          </cell>
        </row>
        <row r="127">
          <cell r="F127">
            <v>207573</v>
          </cell>
          <cell r="G127">
            <v>210178.17</v>
          </cell>
          <cell r="H127">
            <v>210178.17</v>
          </cell>
          <cell r="I127">
            <v>0</v>
          </cell>
          <cell r="AY127">
            <v>0</v>
          </cell>
          <cell r="CK127">
            <v>0</v>
          </cell>
          <cell r="CL127">
            <v>0</v>
          </cell>
          <cell r="CM127">
            <v>0</v>
          </cell>
          <cell r="CU127">
            <v>0</v>
          </cell>
        </row>
        <row r="128">
          <cell r="F128">
            <v>1487270</v>
          </cell>
          <cell r="G128">
            <v>1487270</v>
          </cell>
          <cell r="H128">
            <v>923879.05</v>
          </cell>
          <cell r="I128">
            <v>0</v>
          </cell>
          <cell r="AY128">
            <v>102574.13</v>
          </cell>
          <cell r="CK128">
            <v>0</v>
          </cell>
          <cell r="CL128">
            <v>0</v>
          </cell>
          <cell r="CM128">
            <v>0</v>
          </cell>
          <cell r="CU128">
            <v>102013.2</v>
          </cell>
        </row>
        <row r="129">
          <cell r="F129">
            <v>797496</v>
          </cell>
          <cell r="G129">
            <v>735737.46</v>
          </cell>
          <cell r="H129">
            <v>0</v>
          </cell>
          <cell r="I129">
            <v>0</v>
          </cell>
          <cell r="AY129">
            <v>0</v>
          </cell>
          <cell r="CK129">
            <v>0</v>
          </cell>
          <cell r="CL129">
            <v>0</v>
          </cell>
          <cell r="CM129">
            <v>0</v>
          </cell>
          <cell r="CU129" t="str">
            <v/>
          </cell>
        </row>
        <row r="130">
          <cell r="F130">
            <v>35000</v>
          </cell>
          <cell r="G130">
            <v>35000</v>
          </cell>
          <cell r="H130">
            <v>58.65</v>
          </cell>
          <cell r="I130">
            <v>0</v>
          </cell>
          <cell r="AY130">
            <v>58.65</v>
          </cell>
          <cell r="CK130">
            <v>0</v>
          </cell>
          <cell r="CL130">
            <v>0</v>
          </cell>
          <cell r="CM130">
            <v>0</v>
          </cell>
          <cell r="CU130" t="str">
            <v/>
          </cell>
        </row>
        <row r="131">
          <cell r="F131">
            <v>69093</v>
          </cell>
          <cell r="G131">
            <v>69093</v>
          </cell>
          <cell r="H131">
            <v>48569.42</v>
          </cell>
          <cell r="I131">
            <v>0</v>
          </cell>
          <cell r="AY131">
            <v>0</v>
          </cell>
          <cell r="CK131">
            <v>0</v>
          </cell>
          <cell r="CL131">
            <v>0</v>
          </cell>
          <cell r="CM131">
            <v>0</v>
          </cell>
          <cell r="CU131" t="str">
            <v/>
          </cell>
        </row>
        <row r="132">
          <cell r="F132">
            <v>11401</v>
          </cell>
          <cell r="G132">
            <v>11401</v>
          </cell>
          <cell r="H132">
            <v>6789.48</v>
          </cell>
          <cell r="I132">
            <v>0</v>
          </cell>
          <cell r="AY132">
            <v>1038.31</v>
          </cell>
          <cell r="CK132">
            <v>0</v>
          </cell>
          <cell r="CL132">
            <v>0</v>
          </cell>
          <cell r="CM132">
            <v>0</v>
          </cell>
          <cell r="CU132" t="str">
            <v/>
          </cell>
        </row>
        <row r="133">
          <cell r="F133">
            <v>15229</v>
          </cell>
          <cell r="G133">
            <v>15229</v>
          </cell>
          <cell r="H133">
            <v>12708.9</v>
          </cell>
          <cell r="I133">
            <v>835.5</v>
          </cell>
          <cell r="AY133">
            <v>2000.5</v>
          </cell>
          <cell r="CK133">
            <v>0</v>
          </cell>
          <cell r="CL133">
            <v>0</v>
          </cell>
          <cell r="CM133">
            <v>0</v>
          </cell>
          <cell r="CU133" t="str">
            <v/>
          </cell>
        </row>
        <row r="134">
          <cell r="F134">
            <v>191305</v>
          </cell>
          <cell r="G134">
            <v>177714.5</v>
          </cell>
          <cell r="H134">
            <v>105143.25</v>
          </cell>
          <cell r="I134">
            <v>0</v>
          </cell>
          <cell r="AY134">
            <v>8891.2199999999993</v>
          </cell>
          <cell r="CK134">
            <v>0</v>
          </cell>
          <cell r="CL134">
            <v>0</v>
          </cell>
          <cell r="CM134">
            <v>0</v>
          </cell>
          <cell r="CU134" t="str">
            <v/>
          </cell>
        </row>
        <row r="135">
          <cell r="F135">
            <v>0</v>
          </cell>
          <cell r="G135">
            <v>26205</v>
          </cell>
          <cell r="H135">
            <v>6450.06</v>
          </cell>
          <cell r="I135">
            <v>0</v>
          </cell>
          <cell r="AY135">
            <v>0</v>
          </cell>
          <cell r="CK135">
            <v>0</v>
          </cell>
          <cell r="CL135">
            <v>0</v>
          </cell>
          <cell r="CM135">
            <v>0</v>
          </cell>
          <cell r="CU135" t="str">
            <v/>
          </cell>
        </row>
        <row r="136">
          <cell r="F136">
            <v>0</v>
          </cell>
          <cell r="G136">
            <v>310800</v>
          </cell>
          <cell r="H136">
            <v>123413.73</v>
          </cell>
          <cell r="I136">
            <v>48902.16</v>
          </cell>
          <cell r="AY136">
            <v>0</v>
          </cell>
          <cell r="CK136">
            <v>0</v>
          </cell>
          <cell r="CL136">
            <v>0</v>
          </cell>
          <cell r="CM136">
            <v>0</v>
          </cell>
          <cell r="CU136" t="str">
            <v/>
          </cell>
        </row>
        <row r="137">
          <cell r="F137">
            <v>50000</v>
          </cell>
          <cell r="G137">
            <v>79500</v>
          </cell>
          <cell r="H137">
            <v>55200</v>
          </cell>
          <cell r="I137">
            <v>19132</v>
          </cell>
          <cell r="AY137">
            <v>0</v>
          </cell>
          <cell r="CK137">
            <v>0</v>
          </cell>
          <cell r="CL137">
            <v>0</v>
          </cell>
          <cell r="CM137">
            <v>0</v>
          </cell>
          <cell r="CU137" t="str">
            <v/>
          </cell>
        </row>
        <row r="138">
          <cell r="F138">
            <v>0</v>
          </cell>
          <cell r="G138">
            <v>15450</v>
          </cell>
          <cell r="H138">
            <v>15410</v>
          </cell>
          <cell r="I138">
            <v>0</v>
          </cell>
          <cell r="AY138">
            <v>0</v>
          </cell>
          <cell r="CK138">
            <v>0</v>
          </cell>
          <cell r="CL138">
            <v>0</v>
          </cell>
          <cell r="CM138">
            <v>0</v>
          </cell>
          <cell r="CU138" t="str">
            <v/>
          </cell>
        </row>
        <row r="139">
          <cell r="F139">
            <v>5740</v>
          </cell>
          <cell r="G139">
            <v>5740</v>
          </cell>
          <cell r="H139">
            <v>4378.3500000000004</v>
          </cell>
          <cell r="I139">
            <v>0</v>
          </cell>
          <cell r="AY139">
            <v>1136.5</v>
          </cell>
          <cell r="CK139">
            <v>0</v>
          </cell>
          <cell r="CL139">
            <v>0</v>
          </cell>
          <cell r="CM139">
            <v>0</v>
          </cell>
          <cell r="CU139" t="str">
            <v/>
          </cell>
        </row>
        <row r="140">
          <cell r="F140">
            <v>5000</v>
          </cell>
          <cell r="G140">
            <v>22200</v>
          </cell>
          <cell r="H140">
            <v>0</v>
          </cell>
          <cell r="I140">
            <v>18400.009999999998</v>
          </cell>
          <cell r="AY140">
            <v>0</v>
          </cell>
          <cell r="CK140">
            <v>0</v>
          </cell>
          <cell r="CL140">
            <v>0</v>
          </cell>
          <cell r="CM140">
            <v>0</v>
          </cell>
          <cell r="CU140" t="str">
            <v/>
          </cell>
        </row>
        <row r="141">
          <cell r="F141">
            <v>25000</v>
          </cell>
          <cell r="G141">
            <v>27000</v>
          </cell>
          <cell r="H141">
            <v>15913.92</v>
          </cell>
          <cell r="I141">
            <v>11004</v>
          </cell>
          <cell r="AY141">
            <v>0</v>
          </cell>
          <cell r="CK141">
            <v>0</v>
          </cell>
          <cell r="CL141">
            <v>0</v>
          </cell>
          <cell r="CM141">
            <v>0</v>
          </cell>
          <cell r="CU141" t="str">
            <v/>
          </cell>
        </row>
        <row r="142">
          <cell r="F142">
            <v>8000</v>
          </cell>
          <cell r="G142">
            <v>8000</v>
          </cell>
          <cell r="H142">
            <v>1046.29</v>
          </cell>
          <cell r="I142">
            <v>0</v>
          </cell>
          <cell r="AY142">
            <v>698.37</v>
          </cell>
          <cell r="CK142">
            <v>0</v>
          </cell>
          <cell r="CL142">
            <v>0</v>
          </cell>
          <cell r="CM142">
            <v>0</v>
          </cell>
          <cell r="CU142" t="str">
            <v/>
          </cell>
        </row>
        <row r="143">
          <cell r="F143">
            <v>50000</v>
          </cell>
          <cell r="G143">
            <v>50000</v>
          </cell>
          <cell r="H143">
            <v>2109</v>
          </cell>
          <cell r="I143">
            <v>0</v>
          </cell>
          <cell r="AY143">
            <v>0</v>
          </cell>
          <cell r="CK143">
            <v>0</v>
          </cell>
          <cell r="CL143">
            <v>0</v>
          </cell>
          <cell r="CM143">
            <v>0</v>
          </cell>
          <cell r="CU143" t="str">
            <v/>
          </cell>
        </row>
        <row r="144">
          <cell r="F144">
            <v>6700000</v>
          </cell>
          <cell r="G144">
            <v>8368995</v>
          </cell>
          <cell r="H144">
            <v>4148539.98</v>
          </cell>
          <cell r="I144">
            <v>861934.5</v>
          </cell>
          <cell r="AY144">
            <v>79441.429999999993</v>
          </cell>
          <cell r="CK144">
            <v>0</v>
          </cell>
          <cell r="CL144">
            <v>0</v>
          </cell>
          <cell r="CM144">
            <v>4000000</v>
          </cell>
          <cell r="CU144" t="str">
            <v/>
          </cell>
        </row>
        <row r="145">
          <cell r="F145">
            <v>1200000</v>
          </cell>
          <cell r="G145">
            <v>916600</v>
          </cell>
          <cell r="H145">
            <v>49954.42</v>
          </cell>
          <cell r="I145">
            <v>11040</v>
          </cell>
          <cell r="AY145">
            <v>6303.78</v>
          </cell>
          <cell r="CK145">
            <v>0</v>
          </cell>
          <cell r="CL145">
            <v>0</v>
          </cell>
          <cell r="CM145">
            <v>0</v>
          </cell>
          <cell r="CU145" t="str">
            <v/>
          </cell>
        </row>
        <row r="146">
          <cell r="F146">
            <v>0</v>
          </cell>
          <cell r="G146">
            <v>10700</v>
          </cell>
          <cell r="H146">
            <v>2578</v>
          </cell>
          <cell r="I146">
            <v>0</v>
          </cell>
          <cell r="AY146">
            <v>0</v>
          </cell>
          <cell r="CK146">
            <v>0</v>
          </cell>
          <cell r="CL146">
            <v>0</v>
          </cell>
          <cell r="CM146">
            <v>0</v>
          </cell>
          <cell r="CU146" t="str">
            <v/>
          </cell>
        </row>
        <row r="147">
          <cell r="F147">
            <v>29200</v>
          </cell>
          <cell r="G147">
            <v>29200</v>
          </cell>
          <cell r="H147">
            <v>0</v>
          </cell>
          <cell r="I147">
            <v>0</v>
          </cell>
          <cell r="AY147">
            <v>0</v>
          </cell>
          <cell r="CK147">
            <v>0</v>
          </cell>
          <cell r="CL147">
            <v>0</v>
          </cell>
          <cell r="CM147">
            <v>0</v>
          </cell>
          <cell r="CU147" t="str">
            <v/>
          </cell>
        </row>
        <row r="148">
          <cell r="F148">
            <v>15000</v>
          </cell>
          <cell r="G148">
            <v>15000</v>
          </cell>
          <cell r="H148">
            <v>6332</v>
          </cell>
          <cell r="I148">
            <v>390</v>
          </cell>
          <cell r="AY148">
            <v>916</v>
          </cell>
          <cell r="CK148">
            <v>0</v>
          </cell>
          <cell r="CL148">
            <v>0</v>
          </cell>
          <cell r="CM148">
            <v>0</v>
          </cell>
          <cell r="CU148" t="str">
            <v/>
          </cell>
        </row>
        <row r="149">
          <cell r="F149">
            <v>39000</v>
          </cell>
          <cell r="G149">
            <v>72000</v>
          </cell>
          <cell r="H149">
            <v>20375.61</v>
          </cell>
          <cell r="I149">
            <v>35987.199999999997</v>
          </cell>
          <cell r="AY149">
            <v>620</v>
          </cell>
          <cell r="CK149">
            <v>0</v>
          </cell>
          <cell r="CL149">
            <v>0</v>
          </cell>
          <cell r="CM149">
            <v>0</v>
          </cell>
          <cell r="CU149" t="str">
            <v/>
          </cell>
        </row>
        <row r="150">
          <cell r="F150">
            <v>10000</v>
          </cell>
          <cell r="G150">
            <v>50000</v>
          </cell>
          <cell r="H150">
            <v>0</v>
          </cell>
          <cell r="I150">
            <v>39193.519999999997</v>
          </cell>
          <cell r="AY150">
            <v>0</v>
          </cell>
          <cell r="CK150">
            <v>0</v>
          </cell>
          <cell r="CL150">
            <v>0</v>
          </cell>
          <cell r="CM150">
            <v>0</v>
          </cell>
          <cell r="CU150" t="str">
            <v/>
          </cell>
        </row>
        <row r="151">
          <cell r="F151">
            <v>65000</v>
          </cell>
          <cell r="G151">
            <v>65000</v>
          </cell>
          <cell r="H151">
            <v>34077.35</v>
          </cell>
          <cell r="I151">
            <v>493</v>
          </cell>
          <cell r="AY151">
            <v>0</v>
          </cell>
          <cell r="CK151">
            <v>0</v>
          </cell>
          <cell r="CL151">
            <v>0</v>
          </cell>
          <cell r="CM151">
            <v>0</v>
          </cell>
          <cell r="CU151" t="str">
            <v/>
          </cell>
        </row>
        <row r="152">
          <cell r="F152">
            <v>38000</v>
          </cell>
          <cell r="G152">
            <v>47500</v>
          </cell>
          <cell r="H152">
            <v>34713</v>
          </cell>
          <cell r="I152">
            <v>11278.9</v>
          </cell>
          <cell r="AY152">
            <v>688</v>
          </cell>
          <cell r="CK152">
            <v>0</v>
          </cell>
          <cell r="CL152">
            <v>0</v>
          </cell>
          <cell r="CM152">
            <v>0</v>
          </cell>
          <cell r="CU152" t="str">
            <v/>
          </cell>
        </row>
        <row r="153">
          <cell r="F153">
            <v>10000</v>
          </cell>
          <cell r="G153">
            <v>95000</v>
          </cell>
          <cell r="H153">
            <v>0</v>
          </cell>
          <cell r="I153">
            <v>76569</v>
          </cell>
          <cell r="AY153">
            <v>0</v>
          </cell>
          <cell r="CK153">
            <v>0</v>
          </cell>
          <cell r="CL153">
            <v>0</v>
          </cell>
          <cell r="CM153">
            <v>0</v>
          </cell>
          <cell r="CU153" t="str">
            <v/>
          </cell>
        </row>
        <row r="154">
          <cell r="F154">
            <v>40000</v>
          </cell>
          <cell r="G154">
            <v>40000</v>
          </cell>
          <cell r="H154">
            <v>32586.78</v>
          </cell>
          <cell r="I154">
            <v>1337.51</v>
          </cell>
          <cell r="AY154">
            <v>971.51</v>
          </cell>
          <cell r="CK154">
            <v>0</v>
          </cell>
          <cell r="CL154">
            <v>0</v>
          </cell>
          <cell r="CM154">
            <v>0</v>
          </cell>
          <cell r="CU154" t="str">
            <v/>
          </cell>
        </row>
        <row r="155">
          <cell r="F155">
            <v>25000</v>
          </cell>
          <cell r="G155">
            <v>25000</v>
          </cell>
          <cell r="H155">
            <v>19809.46</v>
          </cell>
          <cell r="I155">
            <v>327.10000000000002</v>
          </cell>
          <cell r="AY155">
            <v>644.9</v>
          </cell>
          <cell r="CK155">
            <v>0</v>
          </cell>
          <cell r="CL155">
            <v>0</v>
          </cell>
          <cell r="CM155">
            <v>0</v>
          </cell>
          <cell r="CU155" t="str">
            <v/>
          </cell>
        </row>
        <row r="156">
          <cell r="F156">
            <v>314779</v>
          </cell>
          <cell r="G156">
            <v>281179</v>
          </cell>
          <cell r="H156">
            <v>127316.96</v>
          </cell>
          <cell r="I156">
            <v>0</v>
          </cell>
          <cell r="AY156">
            <v>0</v>
          </cell>
          <cell r="CK156">
            <v>0</v>
          </cell>
          <cell r="CL156">
            <v>0</v>
          </cell>
          <cell r="CM156">
            <v>0</v>
          </cell>
          <cell r="CU156" t="str">
            <v/>
          </cell>
        </row>
        <row r="157">
          <cell r="F157">
            <v>200000</v>
          </cell>
          <cell r="G157">
            <v>200000</v>
          </cell>
          <cell r="H157">
            <v>137064</v>
          </cell>
          <cell r="I157">
            <v>0</v>
          </cell>
          <cell r="AY157">
            <v>23904</v>
          </cell>
          <cell r="CK157">
            <v>0</v>
          </cell>
          <cell r="CL157">
            <v>0</v>
          </cell>
          <cell r="CM157">
            <v>0</v>
          </cell>
          <cell r="CU157" t="str">
            <v/>
          </cell>
        </row>
        <row r="158">
          <cell r="F158">
            <v>99910</v>
          </cell>
          <cell r="G158">
            <v>99910</v>
          </cell>
          <cell r="H158">
            <v>57325.57</v>
          </cell>
          <cell r="I158">
            <v>14152.57</v>
          </cell>
          <cell r="AY158">
            <v>1454</v>
          </cell>
          <cell r="CK158">
            <v>0</v>
          </cell>
          <cell r="CL158">
            <v>0</v>
          </cell>
          <cell r="CM158">
            <v>0</v>
          </cell>
          <cell r="CU158" t="str">
            <v/>
          </cell>
        </row>
        <row r="159">
          <cell r="F159">
            <v>9000</v>
          </cell>
          <cell r="G159">
            <v>9000</v>
          </cell>
          <cell r="H159">
            <v>7301.68</v>
          </cell>
          <cell r="I159">
            <v>0</v>
          </cell>
          <cell r="AY159">
            <v>999.01</v>
          </cell>
          <cell r="CK159">
            <v>0</v>
          </cell>
          <cell r="CL159">
            <v>0</v>
          </cell>
          <cell r="CM159">
            <v>0</v>
          </cell>
          <cell r="CU159" t="str">
            <v/>
          </cell>
        </row>
        <row r="160">
          <cell r="F160">
            <v>45000</v>
          </cell>
          <cell r="G160">
            <v>29550</v>
          </cell>
          <cell r="H160">
            <v>0</v>
          </cell>
          <cell r="I160">
            <v>0</v>
          </cell>
          <cell r="AY160">
            <v>0</v>
          </cell>
          <cell r="CK160">
            <v>0</v>
          </cell>
          <cell r="CL160">
            <v>0</v>
          </cell>
          <cell r="CM160">
            <v>0</v>
          </cell>
          <cell r="CU160" t="str">
            <v/>
          </cell>
        </row>
        <row r="162">
          <cell r="F162">
            <v>2000</v>
          </cell>
          <cell r="G162">
            <v>2000</v>
          </cell>
          <cell r="H162">
            <v>1025.02</v>
          </cell>
          <cell r="I162">
            <v>0</v>
          </cell>
          <cell r="AY162">
            <v>0</v>
          </cell>
          <cell r="CK162">
            <v>0</v>
          </cell>
          <cell r="CL162">
            <v>0</v>
          </cell>
          <cell r="CM162">
            <v>0</v>
          </cell>
          <cell r="CU162" t="str">
            <v/>
          </cell>
        </row>
        <row r="163">
          <cell r="F163">
            <v>1000</v>
          </cell>
          <cell r="G163">
            <v>1000</v>
          </cell>
          <cell r="H163">
            <v>48.3</v>
          </cell>
          <cell r="I163">
            <v>0</v>
          </cell>
          <cell r="AY163">
            <v>0</v>
          </cell>
          <cell r="CK163">
            <v>0</v>
          </cell>
          <cell r="CL163">
            <v>0</v>
          </cell>
          <cell r="CM163">
            <v>0</v>
          </cell>
          <cell r="CU163" t="str">
            <v/>
          </cell>
        </row>
        <row r="164">
          <cell r="F164">
            <v>1000</v>
          </cell>
          <cell r="G164">
            <v>1000</v>
          </cell>
          <cell r="H164">
            <v>980</v>
          </cell>
          <cell r="I164">
            <v>0</v>
          </cell>
          <cell r="AY164">
            <v>0</v>
          </cell>
          <cell r="CK164">
            <v>0</v>
          </cell>
          <cell r="CL164">
            <v>0</v>
          </cell>
          <cell r="CM164">
            <v>0</v>
          </cell>
          <cell r="CU164" t="str">
            <v/>
          </cell>
        </row>
        <row r="165">
          <cell r="F165">
            <v>144397</v>
          </cell>
          <cell r="G165">
            <v>144397</v>
          </cell>
          <cell r="H165">
            <v>50858.82</v>
          </cell>
          <cell r="I165">
            <v>2619.7199999999998</v>
          </cell>
          <cell r="AY165">
            <v>1744.02</v>
          </cell>
          <cell r="CK165">
            <v>0</v>
          </cell>
          <cell r="CL165">
            <v>0</v>
          </cell>
          <cell r="CM165">
            <v>0</v>
          </cell>
          <cell r="CU165" t="str">
            <v/>
          </cell>
        </row>
        <row r="166">
          <cell r="F166">
            <v>0</v>
          </cell>
          <cell r="G166">
            <v>1025311.54</v>
          </cell>
          <cell r="H166">
            <v>973360.3</v>
          </cell>
          <cell r="I166">
            <v>31262.75</v>
          </cell>
          <cell r="AY166">
            <v>0</v>
          </cell>
          <cell r="CK166">
            <v>0</v>
          </cell>
          <cell r="CL166">
            <v>0</v>
          </cell>
          <cell r="CM166">
            <v>0</v>
          </cell>
          <cell r="CU166" t="str">
            <v/>
          </cell>
        </row>
        <row r="169">
          <cell r="F169">
            <v>1109856</v>
          </cell>
          <cell r="G169">
            <v>1109856</v>
          </cell>
          <cell r="H169">
            <v>844148.3</v>
          </cell>
          <cell r="I169">
            <v>0</v>
          </cell>
          <cell r="AY169">
            <v>96987</v>
          </cell>
          <cell r="CK169">
            <v>0</v>
          </cell>
          <cell r="CL169">
            <v>0</v>
          </cell>
          <cell r="CM169">
            <v>0</v>
          </cell>
          <cell r="CU169">
            <v>90444</v>
          </cell>
        </row>
        <row r="170">
          <cell r="F170">
            <v>56628</v>
          </cell>
          <cell r="G170">
            <v>56628</v>
          </cell>
          <cell r="H170">
            <v>49956.67</v>
          </cell>
          <cell r="I170">
            <v>0</v>
          </cell>
          <cell r="AY170">
            <v>5141</v>
          </cell>
          <cell r="CK170">
            <v>0</v>
          </cell>
          <cell r="CL170">
            <v>0</v>
          </cell>
          <cell r="CM170">
            <v>0</v>
          </cell>
          <cell r="CU170">
            <v>5326</v>
          </cell>
        </row>
        <row r="171">
          <cell r="F171">
            <v>87095</v>
          </cell>
          <cell r="G171">
            <v>87095</v>
          </cell>
          <cell r="H171">
            <v>38905.980000000003</v>
          </cell>
          <cell r="I171">
            <v>0</v>
          </cell>
          <cell r="AY171">
            <v>0</v>
          </cell>
          <cell r="CK171">
            <v>0</v>
          </cell>
          <cell r="CL171">
            <v>0</v>
          </cell>
          <cell r="CM171">
            <v>0</v>
          </cell>
          <cell r="CU171">
            <v>0</v>
          </cell>
        </row>
        <row r="172">
          <cell r="F172">
            <v>226816</v>
          </cell>
          <cell r="G172">
            <v>226816</v>
          </cell>
          <cell r="H172">
            <v>0</v>
          </cell>
          <cell r="I172">
            <v>0</v>
          </cell>
          <cell r="AY172">
            <v>0</v>
          </cell>
          <cell r="CK172">
            <v>0</v>
          </cell>
          <cell r="CL172">
            <v>0</v>
          </cell>
          <cell r="CM172">
            <v>0</v>
          </cell>
          <cell r="CU172">
            <v>0</v>
          </cell>
        </row>
        <row r="173">
          <cell r="F173">
            <v>147355</v>
          </cell>
          <cell r="G173">
            <v>164887.85999999999</v>
          </cell>
          <cell r="H173">
            <v>164887.85999999999</v>
          </cell>
          <cell r="I173">
            <v>0</v>
          </cell>
          <cell r="AY173">
            <v>37009.22</v>
          </cell>
          <cell r="CK173">
            <v>0</v>
          </cell>
          <cell r="CL173">
            <v>0</v>
          </cell>
          <cell r="CM173">
            <v>0</v>
          </cell>
          <cell r="CU173" t="str">
            <v/>
          </cell>
        </row>
        <row r="174">
          <cell r="F174">
            <v>7417</v>
          </cell>
          <cell r="G174">
            <v>21007.5</v>
          </cell>
          <cell r="H174">
            <v>21007.5</v>
          </cell>
          <cell r="I174">
            <v>0</v>
          </cell>
          <cell r="AY174">
            <v>0</v>
          </cell>
          <cell r="CK174">
            <v>0</v>
          </cell>
          <cell r="CL174">
            <v>0</v>
          </cell>
          <cell r="CM174">
            <v>0</v>
          </cell>
          <cell r="CU174" t="str">
            <v/>
          </cell>
        </row>
        <row r="175">
          <cell r="F175">
            <v>172279</v>
          </cell>
          <cell r="G175">
            <v>172279</v>
          </cell>
          <cell r="H175">
            <v>127646.5</v>
          </cell>
          <cell r="I175">
            <v>0</v>
          </cell>
          <cell r="AY175">
            <v>14945.37</v>
          </cell>
          <cell r="CK175">
            <v>0</v>
          </cell>
          <cell r="CL175">
            <v>0</v>
          </cell>
          <cell r="CM175">
            <v>0</v>
          </cell>
          <cell r="CU175">
            <v>13959.12</v>
          </cell>
        </row>
        <row r="176">
          <cell r="F176">
            <v>28666</v>
          </cell>
          <cell r="G176">
            <v>28666</v>
          </cell>
          <cell r="H176">
            <v>21789.89</v>
          </cell>
          <cell r="I176">
            <v>0</v>
          </cell>
          <cell r="AY176">
            <v>2545.16</v>
          </cell>
          <cell r="CK176">
            <v>0</v>
          </cell>
          <cell r="CL176">
            <v>0</v>
          </cell>
          <cell r="CM176">
            <v>0</v>
          </cell>
          <cell r="CU176">
            <v>2376.35</v>
          </cell>
        </row>
        <row r="177">
          <cell r="F177">
            <v>46200</v>
          </cell>
          <cell r="G177">
            <v>46200</v>
          </cell>
          <cell r="H177">
            <v>34222.5</v>
          </cell>
          <cell r="I177">
            <v>0</v>
          </cell>
          <cell r="AY177">
            <v>4095</v>
          </cell>
          <cell r="CK177">
            <v>0</v>
          </cell>
          <cell r="CL177">
            <v>0</v>
          </cell>
          <cell r="CM177">
            <v>0</v>
          </cell>
          <cell r="CU177">
            <v>3510</v>
          </cell>
        </row>
        <row r="178">
          <cell r="F178">
            <v>25922</v>
          </cell>
          <cell r="G178">
            <v>25922</v>
          </cell>
          <cell r="H178">
            <v>25637.33</v>
          </cell>
          <cell r="I178">
            <v>0</v>
          </cell>
          <cell r="AY178">
            <v>0</v>
          </cell>
          <cell r="CK178">
            <v>0</v>
          </cell>
          <cell r="CL178">
            <v>0</v>
          </cell>
          <cell r="CM178">
            <v>0</v>
          </cell>
          <cell r="CU178">
            <v>0</v>
          </cell>
        </row>
        <row r="179">
          <cell r="F179">
            <v>147368</v>
          </cell>
          <cell r="G179">
            <v>147368</v>
          </cell>
          <cell r="H179">
            <v>114154.95</v>
          </cell>
          <cell r="I179">
            <v>0</v>
          </cell>
          <cell r="AY179">
            <v>13935.46</v>
          </cell>
          <cell r="CK179">
            <v>0</v>
          </cell>
          <cell r="CL179">
            <v>0</v>
          </cell>
          <cell r="CM179">
            <v>0</v>
          </cell>
          <cell r="CU179">
            <v>10099.26</v>
          </cell>
        </row>
        <row r="180">
          <cell r="F180">
            <v>169488</v>
          </cell>
          <cell r="G180">
            <v>169991.6</v>
          </cell>
          <cell r="H180">
            <v>137631.75</v>
          </cell>
          <cell r="I180">
            <v>0</v>
          </cell>
          <cell r="AY180">
            <v>19293.38</v>
          </cell>
          <cell r="CK180">
            <v>0</v>
          </cell>
          <cell r="CL180">
            <v>0</v>
          </cell>
          <cell r="CM180">
            <v>0</v>
          </cell>
          <cell r="CU180" t="str">
            <v/>
          </cell>
        </row>
        <row r="181">
          <cell r="F181">
            <v>29555</v>
          </cell>
          <cell r="G181">
            <v>29555</v>
          </cell>
          <cell r="H181">
            <v>10661.58</v>
          </cell>
          <cell r="I181">
            <v>0</v>
          </cell>
          <cell r="AY181">
            <v>0</v>
          </cell>
          <cell r="CK181">
            <v>0</v>
          </cell>
          <cell r="CL181">
            <v>0</v>
          </cell>
          <cell r="CM181">
            <v>0</v>
          </cell>
          <cell r="CU181" t="str">
            <v/>
          </cell>
        </row>
        <row r="182">
          <cell r="F182">
            <v>1437</v>
          </cell>
          <cell r="G182">
            <v>1437</v>
          </cell>
          <cell r="H182">
            <v>846.38</v>
          </cell>
          <cell r="I182">
            <v>0</v>
          </cell>
          <cell r="AY182">
            <v>126.56</v>
          </cell>
          <cell r="CK182">
            <v>0</v>
          </cell>
          <cell r="CL182">
            <v>0</v>
          </cell>
          <cell r="CM182">
            <v>0</v>
          </cell>
          <cell r="CU182" t="str">
            <v/>
          </cell>
        </row>
        <row r="183">
          <cell r="F183">
            <v>32286</v>
          </cell>
          <cell r="G183">
            <v>32286</v>
          </cell>
          <cell r="H183">
            <v>26629.439999999999</v>
          </cell>
          <cell r="I183">
            <v>0</v>
          </cell>
          <cell r="AY183">
            <v>2710.64</v>
          </cell>
          <cell r="CK183">
            <v>0</v>
          </cell>
          <cell r="CL183">
            <v>0</v>
          </cell>
          <cell r="CM183">
            <v>0</v>
          </cell>
          <cell r="CU183" t="str">
            <v/>
          </cell>
        </row>
        <row r="184">
          <cell r="F184">
            <v>153432</v>
          </cell>
          <cell r="G184">
            <v>153432</v>
          </cell>
          <cell r="H184">
            <v>86813.4</v>
          </cell>
          <cell r="I184">
            <v>9338</v>
          </cell>
          <cell r="AY184">
            <v>10407.4</v>
          </cell>
          <cell r="CK184">
            <v>0</v>
          </cell>
          <cell r="CL184">
            <v>0</v>
          </cell>
          <cell r="CM184">
            <v>0</v>
          </cell>
          <cell r="CU184" t="str">
            <v/>
          </cell>
        </row>
        <row r="185">
          <cell r="F185">
            <v>200000</v>
          </cell>
          <cell r="G185">
            <v>179000</v>
          </cell>
          <cell r="H185">
            <v>119099.17</v>
          </cell>
          <cell r="I185">
            <v>0</v>
          </cell>
          <cell r="AY185">
            <v>0</v>
          </cell>
          <cell r="CK185">
            <v>0</v>
          </cell>
          <cell r="CL185">
            <v>0</v>
          </cell>
          <cell r="CM185">
            <v>0</v>
          </cell>
          <cell r="CU185" t="str">
            <v/>
          </cell>
        </row>
        <row r="186">
          <cell r="F186">
            <v>20000</v>
          </cell>
          <cell r="G186">
            <v>30000</v>
          </cell>
          <cell r="H186">
            <v>21454.97</v>
          </cell>
          <cell r="I186">
            <v>0</v>
          </cell>
          <cell r="AY186">
            <v>0</v>
          </cell>
          <cell r="CK186">
            <v>0</v>
          </cell>
          <cell r="CL186">
            <v>0</v>
          </cell>
          <cell r="CM186">
            <v>0</v>
          </cell>
          <cell r="CU186" t="str">
            <v/>
          </cell>
        </row>
        <row r="187">
          <cell r="F187">
            <v>19105</v>
          </cell>
          <cell r="G187">
            <v>19105</v>
          </cell>
          <cell r="H187">
            <v>0</v>
          </cell>
          <cell r="I187">
            <v>0</v>
          </cell>
          <cell r="AY187">
            <v>0</v>
          </cell>
          <cell r="CK187">
            <v>0</v>
          </cell>
          <cell r="CL187">
            <v>0</v>
          </cell>
          <cell r="CM187">
            <v>0</v>
          </cell>
          <cell r="CU187" t="str">
            <v/>
          </cell>
        </row>
        <row r="188">
          <cell r="F188">
            <v>20000</v>
          </cell>
          <cell r="G188">
            <v>20000</v>
          </cell>
          <cell r="H188">
            <v>2875</v>
          </cell>
          <cell r="I188">
            <v>4680</v>
          </cell>
          <cell r="AY188">
            <v>0</v>
          </cell>
          <cell r="CK188">
            <v>0</v>
          </cell>
          <cell r="CL188">
            <v>0</v>
          </cell>
          <cell r="CM188">
            <v>0</v>
          </cell>
          <cell r="CU188" t="str">
            <v/>
          </cell>
        </row>
        <row r="189">
          <cell r="F189">
            <v>10000</v>
          </cell>
          <cell r="G189">
            <v>10000</v>
          </cell>
          <cell r="H189">
            <v>7111.96</v>
          </cell>
          <cell r="I189">
            <v>2193.9499999999998</v>
          </cell>
          <cell r="AY189">
            <v>0</v>
          </cell>
          <cell r="CK189">
            <v>0</v>
          </cell>
          <cell r="CL189">
            <v>0</v>
          </cell>
          <cell r="CM189">
            <v>0</v>
          </cell>
          <cell r="CU189" t="str">
            <v/>
          </cell>
        </row>
        <row r="190">
          <cell r="F190">
            <v>155000</v>
          </cell>
          <cell r="G190">
            <v>155000</v>
          </cell>
          <cell r="H190">
            <v>72491.429999999993</v>
          </cell>
          <cell r="I190">
            <v>16287.89</v>
          </cell>
          <cell r="AY190">
            <v>0</v>
          </cell>
          <cell r="CK190">
            <v>0</v>
          </cell>
          <cell r="CL190">
            <v>0</v>
          </cell>
          <cell r="CM190">
            <v>0</v>
          </cell>
          <cell r="CU190" t="str">
            <v/>
          </cell>
        </row>
        <row r="191">
          <cell r="F191">
            <v>52000</v>
          </cell>
          <cell r="G191">
            <v>52000</v>
          </cell>
          <cell r="H191">
            <v>0</v>
          </cell>
          <cell r="I191">
            <v>0</v>
          </cell>
          <cell r="AY191">
            <v>0</v>
          </cell>
          <cell r="CK191">
            <v>0</v>
          </cell>
          <cell r="CL191">
            <v>0</v>
          </cell>
          <cell r="CM191">
            <v>0</v>
          </cell>
          <cell r="CU191" t="str">
            <v/>
          </cell>
        </row>
        <row r="192">
          <cell r="F192">
            <v>0</v>
          </cell>
          <cell r="G192">
            <v>40000</v>
          </cell>
          <cell r="H192">
            <v>34750</v>
          </cell>
          <cell r="I192">
            <v>0</v>
          </cell>
          <cell r="AY192">
            <v>0</v>
          </cell>
          <cell r="CK192">
            <v>0</v>
          </cell>
          <cell r="CL192">
            <v>0</v>
          </cell>
          <cell r="CM192">
            <v>0</v>
          </cell>
          <cell r="CU192" t="str">
            <v/>
          </cell>
        </row>
        <row r="193">
          <cell r="F193">
            <v>0</v>
          </cell>
          <cell r="G193">
            <v>9400</v>
          </cell>
          <cell r="H193">
            <v>3675.54</v>
          </cell>
          <cell r="I193">
            <v>2860</v>
          </cell>
          <cell r="AY193">
            <v>0</v>
          </cell>
          <cell r="CK193">
            <v>0</v>
          </cell>
          <cell r="CL193">
            <v>0</v>
          </cell>
          <cell r="CM193">
            <v>0</v>
          </cell>
          <cell r="CU193" t="str">
            <v/>
          </cell>
        </row>
        <row r="194">
          <cell r="F194">
            <v>0</v>
          </cell>
          <cell r="G194">
            <v>9600</v>
          </cell>
          <cell r="H194">
            <v>826</v>
          </cell>
          <cell r="I194">
            <v>0</v>
          </cell>
          <cell r="AY194">
            <v>0</v>
          </cell>
          <cell r="CK194">
            <v>0</v>
          </cell>
          <cell r="CL194">
            <v>0</v>
          </cell>
          <cell r="CM194">
            <v>0</v>
          </cell>
          <cell r="CU194" t="str">
            <v/>
          </cell>
        </row>
        <row r="195">
          <cell r="F195">
            <v>0</v>
          </cell>
          <cell r="G195">
            <v>19400</v>
          </cell>
          <cell r="H195">
            <v>1231.9000000000001</v>
          </cell>
          <cell r="I195">
            <v>9397.5</v>
          </cell>
          <cell r="AY195">
            <v>0</v>
          </cell>
          <cell r="CK195">
            <v>0</v>
          </cell>
          <cell r="CL195">
            <v>0</v>
          </cell>
          <cell r="CM195">
            <v>0</v>
          </cell>
          <cell r="CU195" t="str">
            <v/>
          </cell>
        </row>
        <row r="196">
          <cell r="F196">
            <v>120000</v>
          </cell>
          <cell r="G196">
            <v>120000</v>
          </cell>
          <cell r="H196">
            <v>98990.47</v>
          </cell>
          <cell r="I196">
            <v>778.26</v>
          </cell>
          <cell r="AY196">
            <v>9027.5</v>
          </cell>
          <cell r="CK196">
            <v>0</v>
          </cell>
          <cell r="CL196">
            <v>0</v>
          </cell>
          <cell r="CM196">
            <v>0</v>
          </cell>
          <cell r="CU196" t="str">
            <v/>
          </cell>
        </row>
        <row r="197">
          <cell r="F197">
            <v>19177</v>
          </cell>
          <cell r="G197">
            <v>19177</v>
          </cell>
          <cell r="H197">
            <v>14106.2</v>
          </cell>
          <cell r="I197">
            <v>0</v>
          </cell>
          <cell r="AY197">
            <v>0</v>
          </cell>
          <cell r="CK197">
            <v>0</v>
          </cell>
          <cell r="CL197">
            <v>0</v>
          </cell>
          <cell r="CM197">
            <v>0</v>
          </cell>
          <cell r="CU197" t="str">
            <v/>
          </cell>
        </row>
        <row r="198">
          <cell r="F198">
            <v>250000</v>
          </cell>
          <cell r="G198">
            <v>211600</v>
          </cell>
          <cell r="H198">
            <v>95103.76</v>
          </cell>
          <cell r="I198">
            <v>27672.76</v>
          </cell>
          <cell r="AY198">
            <v>0</v>
          </cell>
          <cell r="CK198">
            <v>0</v>
          </cell>
          <cell r="CL198">
            <v>0</v>
          </cell>
          <cell r="CM198">
            <v>0</v>
          </cell>
          <cell r="CU198" t="str">
            <v/>
          </cell>
        </row>
        <row r="199">
          <cell r="F199">
            <v>15000</v>
          </cell>
          <cell r="G199">
            <v>15000</v>
          </cell>
          <cell r="H199">
            <v>7553.79</v>
          </cell>
          <cell r="I199">
            <v>22.5</v>
          </cell>
          <cell r="AY199">
            <v>1757.8</v>
          </cell>
          <cell r="CK199">
            <v>0</v>
          </cell>
          <cell r="CL199">
            <v>0</v>
          </cell>
          <cell r="CM199">
            <v>0</v>
          </cell>
          <cell r="CU199" t="str">
            <v/>
          </cell>
        </row>
        <row r="200">
          <cell r="F200">
            <v>10000</v>
          </cell>
          <cell r="G200">
            <v>10000</v>
          </cell>
          <cell r="H200">
            <v>555</v>
          </cell>
          <cell r="I200">
            <v>0</v>
          </cell>
          <cell r="AY200">
            <v>0</v>
          </cell>
          <cell r="CK200">
            <v>0</v>
          </cell>
          <cell r="CL200">
            <v>0</v>
          </cell>
          <cell r="CM200">
            <v>0</v>
          </cell>
          <cell r="CU200" t="str">
            <v/>
          </cell>
        </row>
        <row r="201">
          <cell r="F201">
            <v>1000</v>
          </cell>
          <cell r="G201">
            <v>1000</v>
          </cell>
          <cell r="H201">
            <v>78.03</v>
          </cell>
          <cell r="I201">
            <v>0</v>
          </cell>
          <cell r="AY201">
            <v>0</v>
          </cell>
          <cell r="CK201">
            <v>0</v>
          </cell>
          <cell r="CL201">
            <v>0</v>
          </cell>
          <cell r="CM201">
            <v>0</v>
          </cell>
          <cell r="CU201" t="str">
            <v/>
          </cell>
        </row>
        <row r="202">
          <cell r="F202">
            <v>5000</v>
          </cell>
          <cell r="G202">
            <v>5000</v>
          </cell>
          <cell r="H202">
            <v>1255.1300000000001</v>
          </cell>
          <cell r="I202">
            <v>0</v>
          </cell>
          <cell r="AY202">
            <v>0</v>
          </cell>
          <cell r="CK202">
            <v>0</v>
          </cell>
          <cell r="CL202">
            <v>0</v>
          </cell>
          <cell r="CM202">
            <v>0</v>
          </cell>
          <cell r="CU202" t="str">
            <v/>
          </cell>
        </row>
        <row r="203">
          <cell r="F203">
            <v>81276</v>
          </cell>
          <cell r="G203">
            <v>81276</v>
          </cell>
          <cell r="H203">
            <v>58317.65</v>
          </cell>
          <cell r="I203">
            <v>2393.2800000000002</v>
          </cell>
          <cell r="AY203">
            <v>2299.2800000000002</v>
          </cell>
          <cell r="CK203">
            <v>0</v>
          </cell>
          <cell r="CL203">
            <v>0</v>
          </cell>
          <cell r="CM203">
            <v>0</v>
          </cell>
          <cell r="CU203" t="str">
            <v/>
          </cell>
        </row>
        <row r="204">
          <cell r="F204">
            <v>4602924</v>
          </cell>
          <cell r="G204">
            <v>4602924</v>
          </cell>
          <cell r="H204">
            <v>3519638.5</v>
          </cell>
          <cell r="I204">
            <v>0</v>
          </cell>
          <cell r="AY204">
            <v>407232.46</v>
          </cell>
          <cell r="CK204">
            <v>0</v>
          </cell>
          <cell r="CL204">
            <v>0</v>
          </cell>
          <cell r="CM204">
            <v>0</v>
          </cell>
          <cell r="CU204">
            <v>402757</v>
          </cell>
        </row>
        <row r="205">
          <cell r="F205">
            <v>1530000</v>
          </cell>
          <cell r="G205">
            <v>2273094.2000000002</v>
          </cell>
          <cell r="H205">
            <v>1362209.86</v>
          </cell>
          <cell r="I205">
            <v>734311.41</v>
          </cell>
          <cell r="AY205">
            <v>5500</v>
          </cell>
          <cell r="CK205">
            <v>0</v>
          </cell>
          <cell r="CL205">
            <v>0</v>
          </cell>
          <cell r="CM205">
            <v>200321</v>
          </cell>
          <cell r="CU205" t="str">
            <v/>
          </cell>
        </row>
        <row r="206">
          <cell r="F206">
            <v>18849</v>
          </cell>
          <cell r="G206">
            <v>18849</v>
          </cell>
          <cell r="H206">
            <v>0</v>
          </cell>
          <cell r="I206">
            <v>0</v>
          </cell>
          <cell r="AY206">
            <v>0</v>
          </cell>
          <cell r="CK206">
            <v>0</v>
          </cell>
          <cell r="CL206">
            <v>0</v>
          </cell>
          <cell r="CM206">
            <v>0</v>
          </cell>
          <cell r="CU206" t="str">
            <v/>
          </cell>
        </row>
        <row r="207">
          <cell r="F207">
            <v>0</v>
          </cell>
          <cell r="G207">
            <v>329552.74</v>
          </cell>
          <cell r="H207">
            <v>329552.74</v>
          </cell>
          <cell r="I207">
            <v>0</v>
          </cell>
          <cell r="AY207">
            <v>0</v>
          </cell>
          <cell r="CK207">
            <v>0</v>
          </cell>
          <cell r="CL207">
            <v>0</v>
          </cell>
          <cell r="CM207">
            <v>0</v>
          </cell>
          <cell r="CU207">
            <v>51443.68</v>
          </cell>
        </row>
        <row r="208">
          <cell r="F208">
            <v>91465</v>
          </cell>
          <cell r="G208">
            <v>91465</v>
          </cell>
          <cell r="H208">
            <v>66693.67</v>
          </cell>
          <cell r="I208">
            <v>0</v>
          </cell>
          <cell r="AY208">
            <v>8112</v>
          </cell>
          <cell r="CK208">
            <v>0</v>
          </cell>
          <cell r="CL208">
            <v>0</v>
          </cell>
          <cell r="CM208">
            <v>0</v>
          </cell>
          <cell r="CU208">
            <v>7000</v>
          </cell>
        </row>
        <row r="209">
          <cell r="F209">
            <v>291717</v>
          </cell>
          <cell r="G209">
            <v>291717</v>
          </cell>
          <cell r="H209">
            <v>138400.84</v>
          </cell>
          <cell r="I209">
            <v>0</v>
          </cell>
          <cell r="AY209">
            <v>0</v>
          </cell>
          <cell r="CK209">
            <v>0</v>
          </cell>
          <cell r="CL209">
            <v>0</v>
          </cell>
          <cell r="CM209">
            <v>0</v>
          </cell>
          <cell r="CU209">
            <v>0</v>
          </cell>
        </row>
        <row r="210">
          <cell r="F210">
            <v>913038</v>
          </cell>
          <cell r="G210">
            <v>913038</v>
          </cell>
          <cell r="H210">
            <v>0</v>
          </cell>
          <cell r="I210">
            <v>0</v>
          </cell>
          <cell r="AY210">
            <v>0</v>
          </cell>
          <cell r="CK210">
            <v>0</v>
          </cell>
          <cell r="CL210">
            <v>0</v>
          </cell>
          <cell r="CM210">
            <v>0</v>
          </cell>
          <cell r="CU210">
            <v>0</v>
          </cell>
        </row>
        <row r="211">
          <cell r="F211">
            <v>461848</v>
          </cell>
          <cell r="G211">
            <v>461848</v>
          </cell>
          <cell r="H211">
            <v>330832.23</v>
          </cell>
          <cell r="I211">
            <v>0</v>
          </cell>
          <cell r="AY211">
            <v>40046.29</v>
          </cell>
          <cell r="CK211">
            <v>0</v>
          </cell>
          <cell r="CL211">
            <v>0</v>
          </cell>
          <cell r="CM211">
            <v>0</v>
          </cell>
          <cell r="CU211">
            <v>40347.15</v>
          </cell>
        </row>
        <row r="212">
          <cell r="F212">
            <v>77872</v>
          </cell>
          <cell r="G212">
            <v>77872</v>
          </cell>
          <cell r="H212">
            <v>57365.93</v>
          </cell>
          <cell r="I212">
            <v>0</v>
          </cell>
          <cell r="AY212">
            <v>6915.71</v>
          </cell>
          <cell r="CK212">
            <v>0</v>
          </cell>
          <cell r="CL212">
            <v>0</v>
          </cell>
          <cell r="CM212">
            <v>0</v>
          </cell>
          <cell r="CU212">
            <v>6886.97</v>
          </cell>
        </row>
        <row r="213">
          <cell r="F213">
            <v>112200</v>
          </cell>
          <cell r="G213">
            <v>112200</v>
          </cell>
          <cell r="H213">
            <v>78975</v>
          </cell>
          <cell r="I213">
            <v>0</v>
          </cell>
          <cell r="AY213">
            <v>9945</v>
          </cell>
          <cell r="CK213">
            <v>0</v>
          </cell>
          <cell r="CL213">
            <v>0</v>
          </cell>
          <cell r="CM213">
            <v>0</v>
          </cell>
          <cell r="CU213">
            <v>9945</v>
          </cell>
        </row>
        <row r="214">
          <cell r="F214">
            <v>104347</v>
          </cell>
          <cell r="G214">
            <v>103034.81</v>
          </cell>
          <cell r="H214">
            <v>102970.58</v>
          </cell>
          <cell r="I214">
            <v>0</v>
          </cell>
          <cell r="AY214">
            <v>0</v>
          </cell>
          <cell r="CK214">
            <v>0</v>
          </cell>
          <cell r="CL214">
            <v>0</v>
          </cell>
          <cell r="CM214">
            <v>0</v>
          </cell>
          <cell r="CU214">
            <v>0</v>
          </cell>
        </row>
        <row r="215">
          <cell r="F215">
            <v>871747</v>
          </cell>
          <cell r="G215">
            <v>871747</v>
          </cell>
          <cell r="H215">
            <v>525253.07999999996</v>
          </cell>
          <cell r="I215">
            <v>0</v>
          </cell>
          <cell r="AY215">
            <v>56906.2</v>
          </cell>
          <cell r="CK215">
            <v>0</v>
          </cell>
          <cell r="CL215">
            <v>0</v>
          </cell>
          <cell r="CM215">
            <v>0</v>
          </cell>
          <cell r="CU215">
            <v>57522.38</v>
          </cell>
        </row>
        <row r="216">
          <cell r="F216">
            <v>11146388</v>
          </cell>
          <cell r="G216">
            <v>4184399.57</v>
          </cell>
          <cell r="H216">
            <v>0</v>
          </cell>
          <cell r="I216">
            <v>0</v>
          </cell>
          <cell r="AY216">
            <v>0</v>
          </cell>
          <cell r="CK216">
            <v>0</v>
          </cell>
          <cell r="CL216">
            <v>0</v>
          </cell>
          <cell r="CM216">
            <v>0</v>
          </cell>
          <cell r="CU216" t="str">
            <v/>
          </cell>
        </row>
        <row r="217">
          <cell r="F217">
            <v>7950000</v>
          </cell>
          <cell r="G217">
            <v>4334433.58</v>
          </cell>
          <cell r="H217">
            <v>0</v>
          </cell>
          <cell r="I217">
            <v>0</v>
          </cell>
          <cell r="AY217">
            <v>0</v>
          </cell>
          <cell r="CK217">
            <v>0</v>
          </cell>
          <cell r="CL217">
            <v>0</v>
          </cell>
          <cell r="CM217">
            <v>0</v>
          </cell>
          <cell r="CU217" t="str">
            <v/>
          </cell>
        </row>
        <row r="218">
          <cell r="F218">
            <v>23095</v>
          </cell>
          <cell r="G218">
            <v>23095</v>
          </cell>
          <cell r="H218">
            <v>2885.81</v>
          </cell>
          <cell r="I218">
            <v>200</v>
          </cell>
          <cell r="AY218">
            <v>200</v>
          </cell>
          <cell r="CK218">
            <v>0</v>
          </cell>
          <cell r="CL218">
            <v>0</v>
          </cell>
          <cell r="CM218">
            <v>0</v>
          </cell>
          <cell r="CU218" t="str">
            <v/>
          </cell>
        </row>
        <row r="219">
          <cell r="F219">
            <v>41250</v>
          </cell>
          <cell r="G219">
            <v>40249.99</v>
          </cell>
          <cell r="H219">
            <v>24475.09</v>
          </cell>
          <cell r="I219">
            <v>0</v>
          </cell>
          <cell r="AY219">
            <v>0</v>
          </cell>
          <cell r="CK219">
            <v>0</v>
          </cell>
          <cell r="CL219">
            <v>0</v>
          </cell>
          <cell r="CM219">
            <v>0</v>
          </cell>
          <cell r="CU219" t="str">
            <v/>
          </cell>
        </row>
        <row r="220">
          <cell r="F220">
            <v>47105</v>
          </cell>
          <cell r="G220">
            <v>47105</v>
          </cell>
          <cell r="H220">
            <v>38558.1</v>
          </cell>
          <cell r="I220">
            <v>0</v>
          </cell>
          <cell r="AY220">
            <v>3034.94</v>
          </cell>
          <cell r="CK220">
            <v>0</v>
          </cell>
          <cell r="CL220">
            <v>0</v>
          </cell>
          <cell r="CM220">
            <v>0</v>
          </cell>
          <cell r="CU220" t="str">
            <v/>
          </cell>
        </row>
        <row r="221">
          <cell r="F221">
            <v>2234</v>
          </cell>
          <cell r="G221">
            <v>2234</v>
          </cell>
          <cell r="H221">
            <v>1480.64</v>
          </cell>
          <cell r="I221">
            <v>0</v>
          </cell>
          <cell r="AY221">
            <v>164.53</v>
          </cell>
          <cell r="CK221">
            <v>0</v>
          </cell>
          <cell r="CL221">
            <v>0</v>
          </cell>
          <cell r="CM221">
            <v>0</v>
          </cell>
          <cell r="CU221" t="str">
            <v/>
          </cell>
        </row>
        <row r="222">
          <cell r="F222">
            <v>9640</v>
          </cell>
          <cell r="G222">
            <v>9640</v>
          </cell>
          <cell r="H222">
            <v>8033.82</v>
          </cell>
          <cell r="I222">
            <v>0</v>
          </cell>
          <cell r="AY222">
            <v>449.5</v>
          </cell>
          <cell r="CK222">
            <v>0</v>
          </cell>
          <cell r="CL222">
            <v>0</v>
          </cell>
          <cell r="CM222">
            <v>0</v>
          </cell>
          <cell r="CU222" t="str">
            <v/>
          </cell>
        </row>
        <row r="223">
          <cell r="F223">
            <v>54373</v>
          </cell>
          <cell r="G223">
            <v>54373</v>
          </cell>
          <cell r="H223">
            <v>36158.28</v>
          </cell>
          <cell r="I223">
            <v>0</v>
          </cell>
          <cell r="AY223">
            <v>947.52</v>
          </cell>
          <cell r="CK223">
            <v>0</v>
          </cell>
          <cell r="CL223">
            <v>0</v>
          </cell>
          <cell r="CM223">
            <v>0</v>
          </cell>
          <cell r="CU223" t="str">
            <v/>
          </cell>
        </row>
        <row r="224">
          <cell r="F224">
            <v>44006</v>
          </cell>
          <cell r="G224">
            <v>44006</v>
          </cell>
          <cell r="H224">
            <v>33491.75</v>
          </cell>
          <cell r="I224">
            <v>4235</v>
          </cell>
          <cell r="AY224">
            <v>3846.75</v>
          </cell>
          <cell r="CK224">
            <v>0</v>
          </cell>
          <cell r="CL224">
            <v>0</v>
          </cell>
          <cell r="CM224">
            <v>0</v>
          </cell>
          <cell r="CU224" t="str">
            <v/>
          </cell>
        </row>
        <row r="225">
          <cell r="F225">
            <v>0</v>
          </cell>
          <cell r="G225">
            <v>15949</v>
          </cell>
          <cell r="H225">
            <v>15948.54</v>
          </cell>
          <cell r="I225">
            <v>0</v>
          </cell>
          <cell r="AY225">
            <v>0</v>
          </cell>
          <cell r="CK225">
            <v>0</v>
          </cell>
          <cell r="CL225">
            <v>0</v>
          </cell>
          <cell r="CM225">
            <v>0</v>
          </cell>
          <cell r="CU225" t="str">
            <v/>
          </cell>
        </row>
        <row r="226">
          <cell r="F226">
            <v>50000</v>
          </cell>
          <cell r="G226">
            <v>1713725</v>
          </cell>
          <cell r="H226">
            <v>0</v>
          </cell>
          <cell r="I226">
            <v>1600000</v>
          </cell>
          <cell r="AY226">
            <v>0</v>
          </cell>
          <cell r="CK226">
            <v>1000000</v>
          </cell>
          <cell r="CL226">
            <v>1000000</v>
          </cell>
          <cell r="CM226">
            <v>1000000</v>
          </cell>
          <cell r="CU226" t="str">
            <v/>
          </cell>
        </row>
        <row r="227">
          <cell r="F227">
            <v>90000</v>
          </cell>
          <cell r="G227">
            <v>69000</v>
          </cell>
          <cell r="H227">
            <v>56771.54</v>
          </cell>
          <cell r="I227">
            <v>3116.75</v>
          </cell>
          <cell r="AY227">
            <v>0</v>
          </cell>
          <cell r="CK227">
            <v>0</v>
          </cell>
          <cell r="CL227">
            <v>0</v>
          </cell>
          <cell r="CM227">
            <v>0</v>
          </cell>
          <cell r="CU227" t="str">
            <v/>
          </cell>
        </row>
        <row r="228">
          <cell r="F228">
            <v>79647</v>
          </cell>
          <cell r="G228">
            <v>79647</v>
          </cell>
          <cell r="H228">
            <v>34236.22</v>
          </cell>
          <cell r="I228">
            <v>33133.589999999997</v>
          </cell>
          <cell r="AY228">
            <v>0</v>
          </cell>
          <cell r="CK228">
            <v>0</v>
          </cell>
          <cell r="CL228">
            <v>0</v>
          </cell>
          <cell r="CM228">
            <v>0</v>
          </cell>
          <cell r="CU228" t="str">
            <v/>
          </cell>
        </row>
        <row r="229">
          <cell r="F229">
            <v>280820</v>
          </cell>
          <cell r="G229">
            <v>213820</v>
          </cell>
          <cell r="H229">
            <v>73600</v>
          </cell>
          <cell r="I229">
            <v>13800</v>
          </cell>
          <cell r="AY229">
            <v>0</v>
          </cell>
          <cell r="CK229">
            <v>0</v>
          </cell>
          <cell r="CL229">
            <v>0</v>
          </cell>
          <cell r="CM229">
            <v>0</v>
          </cell>
          <cell r="CU229" t="str">
            <v/>
          </cell>
        </row>
        <row r="230">
          <cell r="F230">
            <v>10000</v>
          </cell>
          <cell r="G230">
            <v>10000</v>
          </cell>
          <cell r="H230">
            <v>320</v>
          </cell>
          <cell r="I230">
            <v>0</v>
          </cell>
          <cell r="AY230">
            <v>0</v>
          </cell>
          <cell r="CK230">
            <v>0</v>
          </cell>
          <cell r="CL230">
            <v>0</v>
          </cell>
          <cell r="CM230">
            <v>0</v>
          </cell>
          <cell r="CU230" t="str">
            <v/>
          </cell>
        </row>
        <row r="231">
          <cell r="F231">
            <v>1000000</v>
          </cell>
          <cell r="G231">
            <v>3000000</v>
          </cell>
          <cell r="H231">
            <v>1000000</v>
          </cell>
          <cell r="I231">
            <v>2000000</v>
          </cell>
          <cell r="AY231">
            <v>0</v>
          </cell>
          <cell r="CK231">
            <v>0</v>
          </cell>
          <cell r="CL231">
            <v>0</v>
          </cell>
          <cell r="CM231">
            <v>0</v>
          </cell>
          <cell r="CU231" t="str">
            <v/>
          </cell>
        </row>
        <row r="232">
          <cell r="F232">
            <v>65924</v>
          </cell>
          <cell r="G232">
            <v>63924</v>
          </cell>
          <cell r="H232">
            <v>44765.99</v>
          </cell>
          <cell r="I232">
            <v>0</v>
          </cell>
          <cell r="AY232">
            <v>0</v>
          </cell>
          <cell r="CK232">
            <v>0</v>
          </cell>
          <cell r="CL232">
            <v>0</v>
          </cell>
          <cell r="CM232">
            <v>0</v>
          </cell>
          <cell r="CU232" t="str">
            <v/>
          </cell>
        </row>
        <row r="233">
          <cell r="F233">
            <v>231000</v>
          </cell>
          <cell r="G233">
            <v>231000</v>
          </cell>
          <cell r="H233">
            <v>9688.91</v>
          </cell>
          <cell r="I233">
            <v>0</v>
          </cell>
          <cell r="AY233">
            <v>0</v>
          </cell>
          <cell r="CK233">
            <v>0</v>
          </cell>
          <cell r="CL233">
            <v>0</v>
          </cell>
          <cell r="CM233">
            <v>0</v>
          </cell>
          <cell r="CU233" t="str">
            <v/>
          </cell>
        </row>
        <row r="234">
          <cell r="F234">
            <v>0</v>
          </cell>
          <cell r="G234">
            <v>1000</v>
          </cell>
          <cell r="H234">
            <v>0</v>
          </cell>
          <cell r="I234">
            <v>0</v>
          </cell>
          <cell r="AY234">
            <v>0</v>
          </cell>
          <cell r="CK234">
            <v>0</v>
          </cell>
          <cell r="CL234">
            <v>0</v>
          </cell>
          <cell r="CM234">
            <v>0</v>
          </cell>
          <cell r="CU234" t="str">
            <v/>
          </cell>
        </row>
        <row r="235">
          <cell r="F235">
            <v>0</v>
          </cell>
          <cell r="G235">
            <v>26653</v>
          </cell>
          <cell r="H235">
            <v>26652.91</v>
          </cell>
          <cell r="I235">
            <v>0</v>
          </cell>
          <cell r="AY235">
            <v>0</v>
          </cell>
          <cell r="CK235">
            <v>0</v>
          </cell>
          <cell r="CL235">
            <v>0</v>
          </cell>
          <cell r="CM235">
            <v>0</v>
          </cell>
          <cell r="CU235" t="str">
            <v/>
          </cell>
        </row>
        <row r="236">
          <cell r="F236">
            <v>40151</v>
          </cell>
          <cell r="G236">
            <v>38111</v>
          </cell>
          <cell r="H236">
            <v>11975.41</v>
          </cell>
          <cell r="I236">
            <v>7500</v>
          </cell>
          <cell r="AY236">
            <v>0</v>
          </cell>
          <cell r="CK236">
            <v>0</v>
          </cell>
          <cell r="CL236">
            <v>0</v>
          </cell>
          <cell r="CM236">
            <v>0</v>
          </cell>
          <cell r="CU236" t="str">
            <v/>
          </cell>
        </row>
        <row r="237">
          <cell r="F237">
            <v>0</v>
          </cell>
          <cell r="G237">
            <v>18893</v>
          </cell>
          <cell r="H237">
            <v>16061.95</v>
          </cell>
          <cell r="I237">
            <v>0</v>
          </cell>
          <cell r="AY237">
            <v>0</v>
          </cell>
          <cell r="CK237">
            <v>0</v>
          </cell>
          <cell r="CL237">
            <v>0</v>
          </cell>
          <cell r="CM237">
            <v>0</v>
          </cell>
          <cell r="CU237" t="str">
            <v/>
          </cell>
        </row>
        <row r="238">
          <cell r="F238">
            <v>50000</v>
          </cell>
          <cell r="G238">
            <v>50000</v>
          </cell>
          <cell r="H238">
            <v>35208.42</v>
          </cell>
          <cell r="I238">
            <v>5015.7700000000004</v>
          </cell>
          <cell r="AY238">
            <v>2888.05</v>
          </cell>
          <cell r="CK238">
            <v>0</v>
          </cell>
          <cell r="CL238">
            <v>0</v>
          </cell>
          <cell r="CM238">
            <v>0</v>
          </cell>
          <cell r="CU238" t="str">
            <v/>
          </cell>
        </row>
        <row r="239">
          <cell r="F239">
            <v>14000</v>
          </cell>
          <cell r="G239">
            <v>14000</v>
          </cell>
          <cell r="H239">
            <v>5929.67</v>
          </cell>
          <cell r="I239">
            <v>0</v>
          </cell>
          <cell r="AY239">
            <v>132.80000000000001</v>
          </cell>
          <cell r="CK239">
            <v>0</v>
          </cell>
          <cell r="CL239">
            <v>0</v>
          </cell>
          <cell r="CM239">
            <v>0</v>
          </cell>
          <cell r="CU239" t="str">
            <v/>
          </cell>
        </row>
        <row r="240">
          <cell r="F240">
            <v>1000</v>
          </cell>
          <cell r="G240">
            <v>1000</v>
          </cell>
          <cell r="H240">
            <v>0</v>
          </cell>
          <cell r="I240">
            <v>0</v>
          </cell>
          <cell r="AY240">
            <v>0</v>
          </cell>
          <cell r="CK240">
            <v>0</v>
          </cell>
          <cell r="CL240">
            <v>0</v>
          </cell>
          <cell r="CM240">
            <v>0</v>
          </cell>
          <cell r="CU240" t="str">
            <v/>
          </cell>
        </row>
        <row r="241">
          <cell r="F241">
            <v>4000</v>
          </cell>
          <cell r="G241">
            <v>4000</v>
          </cell>
          <cell r="H241">
            <v>2935.8</v>
          </cell>
          <cell r="I241">
            <v>0</v>
          </cell>
          <cell r="AY241">
            <v>0</v>
          </cell>
          <cell r="CK241">
            <v>0</v>
          </cell>
          <cell r="CL241">
            <v>0</v>
          </cell>
          <cell r="CM241">
            <v>0</v>
          </cell>
          <cell r="CU241" t="str">
            <v/>
          </cell>
        </row>
        <row r="242">
          <cell r="F242">
            <v>3000</v>
          </cell>
          <cell r="G242">
            <v>3000</v>
          </cell>
          <cell r="H242">
            <v>111.55</v>
          </cell>
          <cell r="I242">
            <v>0</v>
          </cell>
          <cell r="AY242">
            <v>0</v>
          </cell>
          <cell r="CK242">
            <v>0</v>
          </cell>
          <cell r="CL242">
            <v>0</v>
          </cell>
          <cell r="CM242">
            <v>0</v>
          </cell>
          <cell r="CU242" t="str">
            <v/>
          </cell>
        </row>
        <row r="243">
          <cell r="F243">
            <v>173121</v>
          </cell>
          <cell r="G243">
            <v>169257.46</v>
          </cell>
          <cell r="H243">
            <v>98039.48</v>
          </cell>
          <cell r="I243">
            <v>3784.09</v>
          </cell>
          <cell r="AY243">
            <v>3330.42</v>
          </cell>
          <cell r="CK243">
            <v>0</v>
          </cell>
          <cell r="CL243">
            <v>0</v>
          </cell>
          <cell r="CM243">
            <v>0</v>
          </cell>
          <cell r="CU243" t="str">
            <v/>
          </cell>
        </row>
        <row r="245">
          <cell r="F245">
            <v>0</v>
          </cell>
          <cell r="G245">
            <v>822000</v>
          </cell>
          <cell r="H245">
            <v>818590</v>
          </cell>
          <cell r="I245">
            <v>2000</v>
          </cell>
          <cell r="AY245">
            <v>0</v>
          </cell>
          <cell r="CK245">
            <v>0</v>
          </cell>
          <cell r="CL245">
            <v>0</v>
          </cell>
          <cell r="CM245">
            <v>0</v>
          </cell>
          <cell r="CU245" t="str">
            <v/>
          </cell>
        </row>
        <row r="246">
          <cell r="F246">
            <v>850000</v>
          </cell>
          <cell r="G246">
            <v>473200</v>
          </cell>
          <cell r="H246">
            <v>422028</v>
          </cell>
          <cell r="I246">
            <v>18515</v>
          </cell>
          <cell r="AY246">
            <v>62000</v>
          </cell>
          <cell r="CK246">
            <v>0</v>
          </cell>
          <cell r="CL246">
            <v>0</v>
          </cell>
          <cell r="CM246">
            <v>0</v>
          </cell>
          <cell r="CU246" t="str">
            <v/>
          </cell>
        </row>
        <row r="247">
          <cell r="F247">
            <v>0</v>
          </cell>
          <cell r="G247">
            <v>2028654</v>
          </cell>
          <cell r="H247">
            <v>247292.57</v>
          </cell>
          <cell r="I247">
            <v>589572.64</v>
          </cell>
          <cell r="AY247">
            <v>0</v>
          </cell>
          <cell r="CK247">
            <v>0</v>
          </cell>
          <cell r="CL247">
            <v>0</v>
          </cell>
          <cell r="CM247">
            <v>0</v>
          </cell>
          <cell r="CU247" t="str">
            <v/>
          </cell>
        </row>
        <row r="248">
          <cell r="F248">
            <v>698184</v>
          </cell>
          <cell r="G248">
            <v>698184</v>
          </cell>
          <cell r="H248">
            <v>569625.4</v>
          </cell>
          <cell r="I248">
            <v>0</v>
          </cell>
          <cell r="AY248">
            <v>71895.06</v>
          </cell>
          <cell r="CK248">
            <v>0</v>
          </cell>
          <cell r="CL248">
            <v>0</v>
          </cell>
          <cell r="CM248">
            <v>0</v>
          </cell>
          <cell r="CU248">
            <v>61091</v>
          </cell>
        </row>
        <row r="249">
          <cell r="F249">
            <v>26881</v>
          </cell>
          <cell r="G249">
            <v>26881</v>
          </cell>
          <cell r="H249">
            <v>26388</v>
          </cell>
          <cell r="I249">
            <v>0</v>
          </cell>
          <cell r="AY249">
            <v>2764</v>
          </cell>
          <cell r="CK249">
            <v>0</v>
          </cell>
          <cell r="CL249">
            <v>0</v>
          </cell>
          <cell r="CM249">
            <v>0</v>
          </cell>
          <cell r="CU249">
            <v>2764</v>
          </cell>
        </row>
        <row r="250">
          <cell r="F250">
            <v>48609</v>
          </cell>
          <cell r="G250">
            <v>48609</v>
          </cell>
          <cell r="H250">
            <v>24545.119999999999</v>
          </cell>
          <cell r="I250">
            <v>0</v>
          </cell>
          <cell r="AY250">
            <v>0</v>
          </cell>
          <cell r="CK250">
            <v>0</v>
          </cell>
          <cell r="CL250">
            <v>0</v>
          </cell>
          <cell r="CM250">
            <v>0</v>
          </cell>
          <cell r="CU250">
            <v>0</v>
          </cell>
        </row>
        <row r="251">
          <cell r="F251">
            <v>141899</v>
          </cell>
          <cell r="G251">
            <v>141899</v>
          </cell>
          <cell r="H251">
            <v>0</v>
          </cell>
          <cell r="I251">
            <v>0</v>
          </cell>
          <cell r="AY251">
            <v>0</v>
          </cell>
          <cell r="CK251">
            <v>0</v>
          </cell>
          <cell r="CL251">
            <v>0</v>
          </cell>
          <cell r="CM251">
            <v>0</v>
          </cell>
          <cell r="CU251">
            <v>0</v>
          </cell>
        </row>
        <row r="252">
          <cell r="F252">
            <v>112106</v>
          </cell>
          <cell r="G252">
            <v>112106</v>
          </cell>
          <cell r="H252">
            <v>87187.22</v>
          </cell>
          <cell r="I252">
            <v>0</v>
          </cell>
          <cell r="AY252">
            <v>9807.81</v>
          </cell>
          <cell r="CK252">
            <v>0</v>
          </cell>
          <cell r="CL252">
            <v>0</v>
          </cell>
          <cell r="CM252">
            <v>0</v>
          </cell>
          <cell r="CU252">
            <v>9918.0400000000009</v>
          </cell>
        </row>
        <row r="253">
          <cell r="F253">
            <v>18369</v>
          </cell>
          <cell r="G253">
            <v>18369</v>
          </cell>
          <cell r="H253">
            <v>14610.17</v>
          </cell>
          <cell r="I253">
            <v>0</v>
          </cell>
          <cell r="AY253">
            <v>1648.06</v>
          </cell>
          <cell r="CK253">
            <v>0</v>
          </cell>
          <cell r="CL253">
            <v>0</v>
          </cell>
          <cell r="CM253">
            <v>0</v>
          </cell>
          <cell r="CU253">
            <v>1648.67</v>
          </cell>
        </row>
        <row r="254">
          <cell r="F254">
            <v>33000</v>
          </cell>
          <cell r="G254">
            <v>33000</v>
          </cell>
          <cell r="H254">
            <v>26325</v>
          </cell>
          <cell r="I254">
            <v>0</v>
          </cell>
          <cell r="AY254">
            <v>2925</v>
          </cell>
          <cell r="CK254">
            <v>0</v>
          </cell>
          <cell r="CL254">
            <v>0</v>
          </cell>
          <cell r="CM254">
            <v>0</v>
          </cell>
          <cell r="CU254">
            <v>2925</v>
          </cell>
        </row>
        <row r="255">
          <cell r="F255">
            <v>16217</v>
          </cell>
          <cell r="G255">
            <v>17171.939999999999</v>
          </cell>
          <cell r="H255">
            <v>17171.939999999999</v>
          </cell>
          <cell r="I255">
            <v>0</v>
          </cell>
          <cell r="AY255">
            <v>0</v>
          </cell>
          <cell r="CK255">
            <v>0</v>
          </cell>
          <cell r="CL255">
            <v>0</v>
          </cell>
          <cell r="CM255">
            <v>0</v>
          </cell>
          <cell r="CU255">
            <v>0</v>
          </cell>
        </row>
        <row r="256">
          <cell r="F256">
            <v>83243</v>
          </cell>
          <cell r="G256">
            <v>83243</v>
          </cell>
          <cell r="H256">
            <v>61273.73</v>
          </cell>
          <cell r="I256">
            <v>0</v>
          </cell>
          <cell r="AY256">
            <v>7541</v>
          </cell>
          <cell r="CK256">
            <v>0</v>
          </cell>
          <cell r="CL256">
            <v>0</v>
          </cell>
          <cell r="CM256">
            <v>0</v>
          </cell>
          <cell r="CU256">
            <v>5858</v>
          </cell>
        </row>
        <row r="257">
          <cell r="F257">
            <v>14762</v>
          </cell>
          <cell r="G257">
            <v>14762</v>
          </cell>
          <cell r="H257">
            <v>11657.1</v>
          </cell>
          <cell r="I257">
            <v>0</v>
          </cell>
          <cell r="AY257">
            <v>917.54</v>
          </cell>
          <cell r="CK257">
            <v>0</v>
          </cell>
          <cell r="CL257">
            <v>0</v>
          </cell>
          <cell r="CM257">
            <v>0</v>
          </cell>
          <cell r="CU257" t="str">
            <v/>
          </cell>
        </row>
        <row r="258">
          <cell r="F258">
            <v>827</v>
          </cell>
          <cell r="G258">
            <v>827</v>
          </cell>
          <cell r="H258">
            <v>548.19000000000005</v>
          </cell>
          <cell r="I258">
            <v>0</v>
          </cell>
          <cell r="AY258">
            <v>60.92</v>
          </cell>
          <cell r="CK258">
            <v>0</v>
          </cell>
          <cell r="CL258">
            <v>0</v>
          </cell>
          <cell r="CM258">
            <v>0</v>
          </cell>
          <cell r="CU258" t="str">
            <v/>
          </cell>
        </row>
        <row r="259">
          <cell r="F259">
            <v>16407</v>
          </cell>
          <cell r="G259">
            <v>16407</v>
          </cell>
          <cell r="H259">
            <v>9582.59</v>
          </cell>
          <cell r="I259">
            <v>0</v>
          </cell>
          <cell r="AY259">
            <v>160.87</v>
          </cell>
          <cell r="CK259">
            <v>0</v>
          </cell>
          <cell r="CL259">
            <v>0</v>
          </cell>
          <cell r="CM259">
            <v>0</v>
          </cell>
          <cell r="CU259" t="str">
            <v/>
          </cell>
        </row>
        <row r="260">
          <cell r="F260">
            <v>11002</v>
          </cell>
          <cell r="G260">
            <v>4002</v>
          </cell>
          <cell r="H260">
            <v>0</v>
          </cell>
          <cell r="I260">
            <v>0</v>
          </cell>
          <cell r="AY260">
            <v>0</v>
          </cell>
          <cell r="CK260">
            <v>0</v>
          </cell>
          <cell r="CL260">
            <v>0</v>
          </cell>
          <cell r="CM260">
            <v>0</v>
          </cell>
          <cell r="CU260" t="str">
            <v/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CK261">
            <v>0</v>
          </cell>
          <cell r="CL261">
            <v>0</v>
          </cell>
          <cell r="CM261">
            <v>0</v>
          </cell>
        </row>
        <row r="262">
          <cell r="F262">
            <v>1345116</v>
          </cell>
          <cell r="G262">
            <v>1345116</v>
          </cell>
          <cell r="H262">
            <v>1059273</v>
          </cell>
          <cell r="I262">
            <v>0</v>
          </cell>
          <cell r="AY262">
            <v>117697</v>
          </cell>
          <cell r="CK262">
            <v>0</v>
          </cell>
          <cell r="CL262">
            <v>0</v>
          </cell>
          <cell r="CM262">
            <v>0</v>
          </cell>
          <cell r="CU262">
            <v>117697</v>
          </cell>
        </row>
        <row r="263">
          <cell r="F263">
            <v>78465</v>
          </cell>
          <cell r="G263">
            <v>78465</v>
          </cell>
          <cell r="H263">
            <v>41194.01</v>
          </cell>
          <cell r="I263">
            <v>0</v>
          </cell>
          <cell r="AY263">
            <v>0</v>
          </cell>
          <cell r="CK263">
            <v>0</v>
          </cell>
          <cell r="CL263">
            <v>0</v>
          </cell>
          <cell r="CM263">
            <v>0</v>
          </cell>
          <cell r="CU263">
            <v>0</v>
          </cell>
        </row>
        <row r="264">
          <cell r="F264">
            <v>261550</v>
          </cell>
          <cell r="G264">
            <v>261550</v>
          </cell>
          <cell r="H264">
            <v>0</v>
          </cell>
          <cell r="I264">
            <v>0</v>
          </cell>
          <cell r="AY264">
            <v>0</v>
          </cell>
          <cell r="CK264">
            <v>0</v>
          </cell>
          <cell r="CL264">
            <v>0</v>
          </cell>
          <cell r="CM264">
            <v>0</v>
          </cell>
          <cell r="CU264">
            <v>0</v>
          </cell>
        </row>
        <row r="265">
          <cell r="F265">
            <v>123472</v>
          </cell>
          <cell r="G265">
            <v>123472</v>
          </cell>
          <cell r="H265">
            <v>94718.99</v>
          </cell>
          <cell r="I265">
            <v>0</v>
          </cell>
          <cell r="AY265">
            <v>10678.57</v>
          </cell>
          <cell r="CK265">
            <v>0</v>
          </cell>
          <cell r="CL265">
            <v>0</v>
          </cell>
          <cell r="CM265">
            <v>0</v>
          </cell>
          <cell r="CU265">
            <v>10800.3</v>
          </cell>
        </row>
        <row r="266">
          <cell r="F266">
            <v>21094</v>
          </cell>
          <cell r="G266">
            <v>21094</v>
          </cell>
          <cell r="H266">
            <v>16556.919999999998</v>
          </cell>
          <cell r="I266">
            <v>0</v>
          </cell>
          <cell r="AY266">
            <v>1873.23</v>
          </cell>
          <cell r="CK266">
            <v>0</v>
          </cell>
          <cell r="CL266">
            <v>0</v>
          </cell>
          <cell r="CM266">
            <v>0</v>
          </cell>
          <cell r="CU266">
            <v>1873.23</v>
          </cell>
        </row>
        <row r="267">
          <cell r="F267">
            <v>26400</v>
          </cell>
          <cell r="G267">
            <v>26400</v>
          </cell>
          <cell r="H267">
            <v>21060</v>
          </cell>
          <cell r="I267">
            <v>0</v>
          </cell>
          <cell r="AY267">
            <v>2340</v>
          </cell>
          <cell r="CK267">
            <v>0</v>
          </cell>
          <cell r="CL267">
            <v>0</v>
          </cell>
          <cell r="CM267">
            <v>0</v>
          </cell>
          <cell r="CU267">
            <v>2340</v>
          </cell>
        </row>
        <row r="268">
          <cell r="F268">
            <v>29891</v>
          </cell>
          <cell r="G268">
            <v>31385.919999999998</v>
          </cell>
          <cell r="H268">
            <v>31385.919999999998</v>
          </cell>
          <cell r="I268">
            <v>0</v>
          </cell>
          <cell r="AY268">
            <v>0</v>
          </cell>
          <cell r="CK268">
            <v>0</v>
          </cell>
          <cell r="CL268">
            <v>0</v>
          </cell>
          <cell r="CM268">
            <v>0</v>
          </cell>
          <cell r="CU268">
            <v>0</v>
          </cell>
        </row>
        <row r="269">
          <cell r="F269">
            <v>188587</v>
          </cell>
          <cell r="G269">
            <v>188587</v>
          </cell>
          <cell r="H269">
            <v>140611.14000000001</v>
          </cell>
          <cell r="I269">
            <v>0</v>
          </cell>
          <cell r="AY269">
            <v>14936.6</v>
          </cell>
          <cell r="CK269">
            <v>0</v>
          </cell>
          <cell r="CL269">
            <v>0</v>
          </cell>
          <cell r="CM269">
            <v>0</v>
          </cell>
          <cell r="CU269">
            <v>14936.84</v>
          </cell>
        </row>
        <row r="270">
          <cell r="F270">
            <v>19396</v>
          </cell>
          <cell r="G270">
            <v>19396</v>
          </cell>
          <cell r="H270">
            <v>12324.55</v>
          </cell>
          <cell r="I270">
            <v>0</v>
          </cell>
          <cell r="AY270">
            <v>0</v>
          </cell>
          <cell r="CK270">
            <v>0</v>
          </cell>
          <cell r="CL270">
            <v>0</v>
          </cell>
          <cell r="CM270">
            <v>0</v>
          </cell>
          <cell r="CU270" t="str">
            <v/>
          </cell>
        </row>
        <row r="271">
          <cell r="F271">
            <v>2714</v>
          </cell>
          <cell r="G271">
            <v>2714</v>
          </cell>
          <cell r="H271">
            <v>1521.15</v>
          </cell>
          <cell r="I271">
            <v>0</v>
          </cell>
          <cell r="AY271">
            <v>0</v>
          </cell>
          <cell r="CK271">
            <v>0</v>
          </cell>
          <cell r="CL271">
            <v>0</v>
          </cell>
          <cell r="CM271">
            <v>0</v>
          </cell>
          <cell r="CU271" t="str">
            <v/>
          </cell>
        </row>
        <row r="272">
          <cell r="F272">
            <v>11002</v>
          </cell>
          <cell r="G272">
            <v>11002</v>
          </cell>
          <cell r="H272">
            <v>6698.35</v>
          </cell>
          <cell r="I272">
            <v>847</v>
          </cell>
          <cell r="AY272">
            <v>769.35</v>
          </cell>
          <cell r="CK272">
            <v>0</v>
          </cell>
          <cell r="CL272">
            <v>0</v>
          </cell>
          <cell r="CM272">
            <v>0</v>
          </cell>
          <cell r="CU272" t="str">
            <v/>
          </cell>
        </row>
        <row r="273">
          <cell r="F273">
            <v>0</v>
          </cell>
          <cell r="G273">
            <v>19018.16</v>
          </cell>
          <cell r="H273">
            <v>8150.62</v>
          </cell>
          <cell r="I273">
            <v>2716.87</v>
          </cell>
          <cell r="AY273">
            <v>0</v>
          </cell>
          <cell r="CK273">
            <v>0</v>
          </cell>
          <cell r="CL273">
            <v>0</v>
          </cell>
          <cell r="CM273">
            <v>0</v>
          </cell>
          <cell r="CU273" t="str">
            <v/>
          </cell>
        </row>
        <row r="274">
          <cell r="F274">
            <v>2000</v>
          </cell>
          <cell r="G274">
            <v>2000</v>
          </cell>
          <cell r="H274">
            <v>1980</v>
          </cell>
          <cell r="I274">
            <v>0</v>
          </cell>
          <cell r="AY274">
            <v>330</v>
          </cell>
          <cell r="CK274">
            <v>0</v>
          </cell>
          <cell r="CL274">
            <v>0</v>
          </cell>
          <cell r="CM274">
            <v>0</v>
          </cell>
          <cell r="CU274" t="str">
            <v/>
          </cell>
        </row>
        <row r="275">
          <cell r="F275">
            <v>2000</v>
          </cell>
          <cell r="G275">
            <v>4250</v>
          </cell>
          <cell r="H275">
            <v>3662.66</v>
          </cell>
          <cell r="I275">
            <v>0</v>
          </cell>
          <cell r="AY275">
            <v>0</v>
          </cell>
          <cell r="CK275">
            <v>0</v>
          </cell>
          <cell r="CL275">
            <v>0</v>
          </cell>
          <cell r="CM275">
            <v>0</v>
          </cell>
          <cell r="CU275" t="str">
            <v/>
          </cell>
        </row>
        <row r="276">
          <cell r="F276">
            <v>2000</v>
          </cell>
          <cell r="G276">
            <v>0</v>
          </cell>
          <cell r="H276">
            <v>0</v>
          </cell>
          <cell r="I276">
            <v>0</v>
          </cell>
          <cell r="AY276">
            <v>0</v>
          </cell>
          <cell r="CK276">
            <v>0</v>
          </cell>
          <cell r="CL276">
            <v>0</v>
          </cell>
          <cell r="CM276">
            <v>0</v>
          </cell>
          <cell r="CU276" t="str">
            <v/>
          </cell>
        </row>
        <row r="277">
          <cell r="F277">
            <v>2000</v>
          </cell>
          <cell r="G277">
            <v>2000</v>
          </cell>
          <cell r="H277">
            <v>755</v>
          </cell>
          <cell r="I277">
            <v>0</v>
          </cell>
          <cell r="AY277">
            <v>0</v>
          </cell>
          <cell r="CK277">
            <v>0</v>
          </cell>
          <cell r="CL277">
            <v>0</v>
          </cell>
          <cell r="CM277">
            <v>0</v>
          </cell>
          <cell r="CU277" t="str">
            <v/>
          </cell>
        </row>
        <row r="278">
          <cell r="F278">
            <v>1170</v>
          </cell>
          <cell r="G278">
            <v>920</v>
          </cell>
          <cell r="H278">
            <v>0</v>
          </cell>
          <cell r="I278">
            <v>0</v>
          </cell>
          <cell r="AY278">
            <v>0</v>
          </cell>
          <cell r="CK278">
            <v>0</v>
          </cell>
          <cell r="CL278">
            <v>0</v>
          </cell>
          <cell r="CM278">
            <v>0</v>
          </cell>
          <cell r="CU278" t="str">
            <v/>
          </cell>
        </row>
        <row r="279">
          <cell r="F279">
            <v>580</v>
          </cell>
          <cell r="G279">
            <v>580</v>
          </cell>
          <cell r="H279">
            <v>109.19</v>
          </cell>
          <cell r="I279">
            <v>0</v>
          </cell>
          <cell r="AY279">
            <v>0</v>
          </cell>
          <cell r="CK279">
            <v>0</v>
          </cell>
          <cell r="CL279">
            <v>0</v>
          </cell>
          <cell r="CM279">
            <v>0</v>
          </cell>
          <cell r="CU279" t="str">
            <v/>
          </cell>
        </row>
        <row r="280">
          <cell r="F280">
            <v>6395</v>
          </cell>
          <cell r="G280">
            <v>6395</v>
          </cell>
          <cell r="H280">
            <v>4579</v>
          </cell>
          <cell r="I280">
            <v>0</v>
          </cell>
          <cell r="AY280">
            <v>0</v>
          </cell>
          <cell r="CK280">
            <v>0</v>
          </cell>
          <cell r="CL280">
            <v>0</v>
          </cell>
          <cell r="CM280">
            <v>0</v>
          </cell>
          <cell r="CU280" t="str">
            <v/>
          </cell>
        </row>
        <row r="281">
          <cell r="F281">
            <v>500</v>
          </cell>
          <cell r="G281">
            <v>500</v>
          </cell>
          <cell r="H281">
            <v>0</v>
          </cell>
          <cell r="I281">
            <v>0</v>
          </cell>
          <cell r="AY281">
            <v>0</v>
          </cell>
          <cell r="CK281">
            <v>0</v>
          </cell>
          <cell r="CL281">
            <v>0</v>
          </cell>
          <cell r="CM281">
            <v>0</v>
          </cell>
          <cell r="CU281" t="str">
            <v/>
          </cell>
        </row>
        <row r="282"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CK282">
            <v>0</v>
          </cell>
          <cell r="CL282">
            <v>0</v>
          </cell>
          <cell r="CM282">
            <v>0</v>
          </cell>
        </row>
        <row r="283">
          <cell r="F283">
            <v>4459212</v>
          </cell>
          <cell r="G283">
            <v>4459212</v>
          </cell>
          <cell r="H283">
            <v>3151577.63</v>
          </cell>
          <cell r="I283">
            <v>0</v>
          </cell>
          <cell r="AY283">
            <v>341557.36</v>
          </cell>
          <cell r="CK283">
            <v>0</v>
          </cell>
          <cell r="CL283">
            <v>0</v>
          </cell>
          <cell r="CM283">
            <v>0</v>
          </cell>
          <cell r="CU283">
            <v>377556</v>
          </cell>
        </row>
        <row r="285">
          <cell r="F285">
            <v>250072</v>
          </cell>
          <cell r="G285">
            <v>287866.09000000003</v>
          </cell>
          <cell r="H285">
            <v>287866.09000000003</v>
          </cell>
          <cell r="I285">
            <v>0</v>
          </cell>
          <cell r="AY285">
            <v>30085.63</v>
          </cell>
          <cell r="CK285">
            <v>0</v>
          </cell>
          <cell r="CL285">
            <v>0</v>
          </cell>
          <cell r="CM285">
            <v>0</v>
          </cell>
          <cell r="CU285">
            <v>36093.31</v>
          </cell>
        </row>
        <row r="286">
          <cell r="F286">
            <v>102574</v>
          </cell>
          <cell r="G286">
            <v>103899.8</v>
          </cell>
          <cell r="H286">
            <v>91443.57</v>
          </cell>
          <cell r="I286">
            <v>0</v>
          </cell>
          <cell r="AY286">
            <v>9499</v>
          </cell>
          <cell r="CK286">
            <v>0</v>
          </cell>
          <cell r="CL286">
            <v>0</v>
          </cell>
          <cell r="CM286">
            <v>0</v>
          </cell>
          <cell r="CU286">
            <v>9499</v>
          </cell>
        </row>
        <row r="287">
          <cell r="F287">
            <v>299673</v>
          </cell>
          <cell r="G287">
            <v>299673</v>
          </cell>
          <cell r="H287">
            <v>134545.84</v>
          </cell>
          <cell r="I287">
            <v>0</v>
          </cell>
          <cell r="AY287">
            <v>0</v>
          </cell>
          <cell r="CK287">
            <v>0</v>
          </cell>
          <cell r="CL287">
            <v>0</v>
          </cell>
          <cell r="CM287">
            <v>0</v>
          </cell>
          <cell r="CU287">
            <v>0</v>
          </cell>
        </row>
        <row r="288">
          <cell r="F288">
            <v>860459</v>
          </cell>
          <cell r="G288">
            <v>860459</v>
          </cell>
          <cell r="H288">
            <v>2765.38</v>
          </cell>
          <cell r="I288">
            <v>0</v>
          </cell>
          <cell r="AY288">
            <v>0</v>
          </cell>
          <cell r="CK288">
            <v>0</v>
          </cell>
          <cell r="CL288">
            <v>0</v>
          </cell>
          <cell r="CM288">
            <v>0</v>
          </cell>
          <cell r="CU288">
            <v>0</v>
          </cell>
        </row>
        <row r="289">
          <cell r="F289">
            <v>0</v>
          </cell>
          <cell r="G289">
            <v>149923.49</v>
          </cell>
          <cell r="H289">
            <v>149923.49</v>
          </cell>
          <cell r="I289">
            <v>0</v>
          </cell>
          <cell r="AY289">
            <v>0</v>
          </cell>
          <cell r="CK289">
            <v>0</v>
          </cell>
          <cell r="CL289">
            <v>0</v>
          </cell>
          <cell r="CM289">
            <v>0</v>
          </cell>
          <cell r="CU289" t="str">
            <v/>
          </cell>
        </row>
        <row r="290">
          <cell r="F290">
            <v>489613</v>
          </cell>
          <cell r="G290">
            <v>489613</v>
          </cell>
          <cell r="H290">
            <v>322286.71999999997</v>
          </cell>
          <cell r="I290">
            <v>0</v>
          </cell>
          <cell r="AY290">
            <v>0</v>
          </cell>
          <cell r="CK290">
            <v>0</v>
          </cell>
          <cell r="CL290">
            <v>0</v>
          </cell>
          <cell r="CM290">
            <v>0</v>
          </cell>
          <cell r="CU290" t="str">
            <v/>
          </cell>
        </row>
        <row r="291">
          <cell r="F291">
            <v>620249</v>
          </cell>
          <cell r="G291">
            <v>620249</v>
          </cell>
          <cell r="H291">
            <v>434159.63</v>
          </cell>
          <cell r="I291">
            <v>0</v>
          </cell>
          <cell r="AY291">
            <v>47815.23</v>
          </cell>
          <cell r="CK291">
            <v>0</v>
          </cell>
          <cell r="CL291">
            <v>0</v>
          </cell>
          <cell r="CM291">
            <v>0</v>
          </cell>
          <cell r="CU291">
            <v>54668.08</v>
          </cell>
        </row>
        <row r="292">
          <cell r="F292">
            <v>104642</v>
          </cell>
          <cell r="G292">
            <v>104642</v>
          </cell>
          <cell r="H292">
            <v>75051.929999999993</v>
          </cell>
          <cell r="I292">
            <v>0</v>
          </cell>
          <cell r="AY292">
            <v>8304.2800000000007</v>
          </cell>
          <cell r="CK292">
            <v>0</v>
          </cell>
          <cell r="CL292">
            <v>0</v>
          </cell>
          <cell r="CM292">
            <v>0</v>
          </cell>
          <cell r="CU292">
            <v>9333.27</v>
          </cell>
        </row>
        <row r="293">
          <cell r="F293">
            <v>145200</v>
          </cell>
          <cell r="G293">
            <v>145200</v>
          </cell>
          <cell r="H293">
            <v>105510.6</v>
          </cell>
          <cell r="I293">
            <v>0</v>
          </cell>
          <cell r="AY293">
            <v>11380.2</v>
          </cell>
          <cell r="CK293">
            <v>0</v>
          </cell>
          <cell r="CL293">
            <v>0</v>
          </cell>
          <cell r="CM293">
            <v>0</v>
          </cell>
          <cell r="CU293">
            <v>13455</v>
          </cell>
        </row>
        <row r="294">
          <cell r="F294">
            <v>98338</v>
          </cell>
          <cell r="G294">
            <v>98338</v>
          </cell>
          <cell r="H294">
            <v>97055.37</v>
          </cell>
          <cell r="I294">
            <v>0</v>
          </cell>
          <cell r="AY294">
            <v>0</v>
          </cell>
          <cell r="CK294">
            <v>0</v>
          </cell>
          <cell r="CL294">
            <v>0</v>
          </cell>
          <cell r="CM294">
            <v>0</v>
          </cell>
          <cell r="CU294">
            <v>0</v>
          </cell>
        </row>
        <row r="295">
          <cell r="F295">
            <v>562809</v>
          </cell>
          <cell r="G295">
            <v>562809</v>
          </cell>
          <cell r="H295">
            <v>359347.41</v>
          </cell>
          <cell r="I295">
            <v>0</v>
          </cell>
          <cell r="AY295">
            <v>36901.919999999998</v>
          </cell>
          <cell r="CK295">
            <v>0</v>
          </cell>
          <cell r="CL295">
            <v>0</v>
          </cell>
          <cell r="CM295">
            <v>0</v>
          </cell>
          <cell r="CU295">
            <v>39859.660000000003</v>
          </cell>
        </row>
        <row r="296">
          <cell r="F296">
            <v>3202</v>
          </cell>
          <cell r="G296">
            <v>3202</v>
          </cell>
          <cell r="H296">
            <v>2052.79</v>
          </cell>
          <cell r="I296">
            <v>0</v>
          </cell>
          <cell r="AY296">
            <v>0</v>
          </cell>
          <cell r="CK296">
            <v>0</v>
          </cell>
          <cell r="CL296">
            <v>0</v>
          </cell>
          <cell r="CM296">
            <v>0</v>
          </cell>
          <cell r="CU296" t="str">
            <v/>
          </cell>
        </row>
        <row r="297">
          <cell r="F297">
            <v>437828</v>
          </cell>
          <cell r="G297">
            <v>437828</v>
          </cell>
          <cell r="H297">
            <v>323646.45</v>
          </cell>
          <cell r="I297">
            <v>0</v>
          </cell>
          <cell r="AY297">
            <v>32615.31</v>
          </cell>
          <cell r="CK297">
            <v>0</v>
          </cell>
          <cell r="CL297">
            <v>0</v>
          </cell>
          <cell r="CM297">
            <v>0</v>
          </cell>
          <cell r="CU297" t="str">
            <v/>
          </cell>
        </row>
        <row r="298">
          <cell r="F298">
            <v>20653</v>
          </cell>
          <cell r="G298">
            <v>16693.439999999999</v>
          </cell>
          <cell r="H298">
            <v>16693.439999999999</v>
          </cell>
          <cell r="I298">
            <v>0</v>
          </cell>
          <cell r="AY298">
            <v>1376.94</v>
          </cell>
          <cell r="CK298">
            <v>0</v>
          </cell>
          <cell r="CL298">
            <v>0</v>
          </cell>
          <cell r="CM298">
            <v>0</v>
          </cell>
          <cell r="CU298" t="str">
            <v/>
          </cell>
        </row>
        <row r="299">
          <cell r="F299">
            <v>28216</v>
          </cell>
          <cell r="G299">
            <v>28216</v>
          </cell>
          <cell r="H299">
            <v>16824.560000000001</v>
          </cell>
          <cell r="I299">
            <v>0</v>
          </cell>
          <cell r="AY299">
            <v>1999.44</v>
          </cell>
          <cell r="CK299">
            <v>0</v>
          </cell>
          <cell r="CL299">
            <v>0</v>
          </cell>
          <cell r="CM299">
            <v>0</v>
          </cell>
          <cell r="CU299" t="str">
            <v/>
          </cell>
        </row>
        <row r="300">
          <cell r="F300">
            <v>87446</v>
          </cell>
          <cell r="G300">
            <v>92311.360000000001</v>
          </cell>
          <cell r="H300">
            <v>88615.03</v>
          </cell>
          <cell r="I300">
            <v>0</v>
          </cell>
          <cell r="AY300">
            <v>3890.78</v>
          </cell>
          <cell r="CK300">
            <v>0</v>
          </cell>
          <cell r="CL300">
            <v>0</v>
          </cell>
          <cell r="CM300">
            <v>0</v>
          </cell>
          <cell r="CU300" t="str">
            <v/>
          </cell>
        </row>
        <row r="301">
          <cell r="F301">
            <v>14489</v>
          </cell>
          <cell r="G301">
            <v>14489</v>
          </cell>
          <cell r="H301">
            <v>10100.07</v>
          </cell>
          <cell r="I301">
            <v>400</v>
          </cell>
          <cell r="AY301">
            <v>400</v>
          </cell>
          <cell r="CK301">
            <v>0</v>
          </cell>
          <cell r="CL301">
            <v>0</v>
          </cell>
          <cell r="CM301">
            <v>0</v>
          </cell>
          <cell r="CU301" t="str">
            <v/>
          </cell>
        </row>
        <row r="302">
          <cell r="F302">
            <v>73133</v>
          </cell>
          <cell r="G302">
            <v>73133</v>
          </cell>
          <cell r="H302">
            <v>43390.1</v>
          </cell>
          <cell r="I302">
            <v>5482</v>
          </cell>
          <cell r="AY302">
            <v>4616.1000000000004</v>
          </cell>
          <cell r="CK302">
            <v>0</v>
          </cell>
          <cell r="CL302">
            <v>0</v>
          </cell>
          <cell r="CM302">
            <v>0</v>
          </cell>
          <cell r="CU302" t="str">
            <v/>
          </cell>
        </row>
        <row r="303">
          <cell r="F303">
            <v>0</v>
          </cell>
          <cell r="G303">
            <v>86824.07</v>
          </cell>
          <cell r="H303">
            <v>54265</v>
          </cell>
          <cell r="I303">
            <v>0</v>
          </cell>
          <cell r="AY303">
            <v>0</v>
          </cell>
          <cell r="CK303">
            <v>80000</v>
          </cell>
          <cell r="CL303">
            <v>80000</v>
          </cell>
          <cell r="CM303">
            <v>80000</v>
          </cell>
          <cell r="CU303" t="str">
            <v/>
          </cell>
        </row>
        <row r="304">
          <cell r="F304">
            <v>125012</v>
          </cell>
          <cell r="G304">
            <v>118112</v>
          </cell>
          <cell r="H304">
            <v>17768.29</v>
          </cell>
          <cell r="I304">
            <v>9251.2800000000007</v>
          </cell>
          <cell r="AY304">
            <v>0</v>
          </cell>
          <cell r="CK304">
            <v>0</v>
          </cell>
          <cell r="CL304">
            <v>0</v>
          </cell>
          <cell r="CM304">
            <v>0</v>
          </cell>
          <cell r="CU304" t="str">
            <v/>
          </cell>
        </row>
        <row r="305">
          <cell r="F305">
            <v>2552</v>
          </cell>
          <cell r="G305">
            <v>2552</v>
          </cell>
          <cell r="H305">
            <v>453.17</v>
          </cell>
          <cell r="I305">
            <v>0</v>
          </cell>
          <cell r="AY305">
            <v>0</v>
          </cell>
          <cell r="CK305">
            <v>0</v>
          </cell>
          <cell r="CL305">
            <v>0</v>
          </cell>
          <cell r="CM305">
            <v>0</v>
          </cell>
          <cell r="CU305" t="str">
            <v/>
          </cell>
        </row>
        <row r="306">
          <cell r="F306">
            <v>107622</v>
          </cell>
          <cell r="G306">
            <v>107622</v>
          </cell>
          <cell r="H306">
            <v>47377.93</v>
          </cell>
          <cell r="I306">
            <v>0</v>
          </cell>
          <cell r="AY306">
            <v>0</v>
          </cell>
          <cell r="CK306">
            <v>0</v>
          </cell>
          <cell r="CL306">
            <v>0</v>
          </cell>
          <cell r="CM306">
            <v>0</v>
          </cell>
          <cell r="CU306" t="str">
            <v/>
          </cell>
        </row>
        <row r="307">
          <cell r="F307">
            <v>50000</v>
          </cell>
          <cell r="G307">
            <v>50000</v>
          </cell>
          <cell r="H307">
            <v>38400</v>
          </cell>
          <cell r="I307">
            <v>0</v>
          </cell>
          <cell r="AY307">
            <v>0</v>
          </cell>
          <cell r="CK307">
            <v>0</v>
          </cell>
          <cell r="CL307">
            <v>0</v>
          </cell>
          <cell r="CM307">
            <v>0</v>
          </cell>
          <cell r="CU307" t="str">
            <v/>
          </cell>
        </row>
        <row r="308">
          <cell r="F308">
            <v>0</v>
          </cell>
          <cell r="G308">
            <v>598</v>
          </cell>
          <cell r="H308">
            <v>598</v>
          </cell>
          <cell r="I308">
            <v>0</v>
          </cell>
          <cell r="AY308">
            <v>0</v>
          </cell>
          <cell r="CK308">
            <v>0</v>
          </cell>
          <cell r="CL308">
            <v>0</v>
          </cell>
          <cell r="CM308">
            <v>0</v>
          </cell>
          <cell r="CU308" t="str">
            <v/>
          </cell>
        </row>
        <row r="309">
          <cell r="F309">
            <v>26185</v>
          </cell>
          <cell r="G309">
            <v>26185</v>
          </cell>
          <cell r="H309">
            <v>4737.37</v>
          </cell>
          <cell r="I309">
            <v>0</v>
          </cell>
          <cell r="AY309">
            <v>0</v>
          </cell>
          <cell r="CK309">
            <v>0</v>
          </cell>
          <cell r="CL309">
            <v>0</v>
          </cell>
          <cell r="CM309">
            <v>0</v>
          </cell>
          <cell r="CU309" t="str">
            <v/>
          </cell>
        </row>
        <row r="310">
          <cell r="F310">
            <v>6000</v>
          </cell>
          <cell r="G310">
            <v>6000</v>
          </cell>
          <cell r="H310">
            <v>0</v>
          </cell>
          <cell r="I310">
            <v>0</v>
          </cell>
          <cell r="AY310">
            <v>0</v>
          </cell>
          <cell r="CK310">
            <v>0</v>
          </cell>
          <cell r="CL310">
            <v>0</v>
          </cell>
          <cell r="CM310">
            <v>0</v>
          </cell>
          <cell r="CU310" t="str">
            <v/>
          </cell>
        </row>
        <row r="311">
          <cell r="F311">
            <v>4000</v>
          </cell>
          <cell r="G311">
            <v>3402</v>
          </cell>
          <cell r="H311">
            <v>1061.17</v>
          </cell>
          <cell r="I311">
            <v>0</v>
          </cell>
          <cell r="AY311">
            <v>0</v>
          </cell>
          <cell r="CK311">
            <v>0</v>
          </cell>
          <cell r="CL311">
            <v>0</v>
          </cell>
          <cell r="CM311">
            <v>0</v>
          </cell>
          <cell r="CU311" t="str">
            <v/>
          </cell>
        </row>
        <row r="312">
          <cell r="F312">
            <v>15000</v>
          </cell>
          <cell r="G312">
            <v>15000</v>
          </cell>
          <cell r="H312">
            <v>388.89</v>
          </cell>
          <cell r="I312">
            <v>1</v>
          </cell>
          <cell r="AY312">
            <v>0</v>
          </cell>
          <cell r="CK312">
            <v>0</v>
          </cell>
          <cell r="CL312">
            <v>0</v>
          </cell>
          <cell r="CM312">
            <v>0</v>
          </cell>
          <cell r="CU312" t="str">
            <v/>
          </cell>
        </row>
        <row r="313">
          <cell r="F313">
            <v>13500</v>
          </cell>
          <cell r="G313">
            <v>13500</v>
          </cell>
          <cell r="H313">
            <v>7618.5</v>
          </cell>
          <cell r="I313">
            <v>0</v>
          </cell>
          <cell r="AY313">
            <v>0</v>
          </cell>
          <cell r="CK313">
            <v>0</v>
          </cell>
          <cell r="CL313">
            <v>0</v>
          </cell>
          <cell r="CM313">
            <v>0</v>
          </cell>
          <cell r="CU313" t="str">
            <v/>
          </cell>
        </row>
        <row r="314">
          <cell r="F314">
            <v>5000</v>
          </cell>
          <cell r="G314">
            <v>5000</v>
          </cell>
          <cell r="H314">
            <v>1075.25</v>
          </cell>
          <cell r="I314">
            <v>1</v>
          </cell>
          <cell r="AY314">
            <v>0</v>
          </cell>
          <cell r="CK314">
            <v>0</v>
          </cell>
          <cell r="CL314">
            <v>0</v>
          </cell>
          <cell r="CM314">
            <v>0</v>
          </cell>
          <cell r="CU314" t="str">
            <v/>
          </cell>
        </row>
        <row r="315">
          <cell r="F315">
            <v>120000</v>
          </cell>
          <cell r="G315">
            <v>108350.5</v>
          </cell>
          <cell r="H315">
            <v>108103.45</v>
          </cell>
          <cell r="I315">
            <v>2</v>
          </cell>
          <cell r="AY315">
            <v>0</v>
          </cell>
          <cell r="CK315">
            <v>0</v>
          </cell>
          <cell r="CL315">
            <v>0</v>
          </cell>
          <cell r="CM315">
            <v>0</v>
          </cell>
          <cell r="CU315" t="str">
            <v/>
          </cell>
        </row>
        <row r="316">
          <cell r="F316">
            <v>54360</v>
          </cell>
          <cell r="G316">
            <v>54360</v>
          </cell>
          <cell r="H316">
            <v>14470</v>
          </cell>
          <cell r="I316">
            <v>2131</v>
          </cell>
          <cell r="AY316">
            <v>1495</v>
          </cell>
          <cell r="CK316">
            <v>0</v>
          </cell>
          <cell r="CL316">
            <v>0</v>
          </cell>
          <cell r="CM316">
            <v>0</v>
          </cell>
          <cell r="CU316" t="str">
            <v/>
          </cell>
        </row>
        <row r="317">
          <cell r="F317">
            <v>198764</v>
          </cell>
          <cell r="G317">
            <v>198764</v>
          </cell>
          <cell r="H317">
            <v>70174.73</v>
          </cell>
          <cell r="I317">
            <v>18349.77</v>
          </cell>
          <cell r="AY317">
            <v>0</v>
          </cell>
          <cell r="CK317">
            <v>0</v>
          </cell>
          <cell r="CL317">
            <v>0</v>
          </cell>
          <cell r="CM317">
            <v>0</v>
          </cell>
          <cell r="CU317" t="str">
            <v/>
          </cell>
        </row>
        <row r="318">
          <cell r="F318">
            <v>6034</v>
          </cell>
          <cell r="G318">
            <v>6034</v>
          </cell>
          <cell r="H318">
            <v>1206.8699999999999</v>
          </cell>
          <cell r="I318">
            <v>0</v>
          </cell>
          <cell r="AY318">
            <v>215.42</v>
          </cell>
          <cell r="CK318">
            <v>0</v>
          </cell>
          <cell r="CL318">
            <v>0</v>
          </cell>
          <cell r="CM318">
            <v>0</v>
          </cell>
          <cell r="CU318" t="str">
            <v/>
          </cell>
        </row>
        <row r="319">
          <cell r="F319">
            <v>950000</v>
          </cell>
          <cell r="G319">
            <v>950000</v>
          </cell>
          <cell r="H319">
            <v>950000</v>
          </cell>
          <cell r="I319">
            <v>0</v>
          </cell>
          <cell r="AY319">
            <v>0</v>
          </cell>
          <cell r="CK319">
            <v>0</v>
          </cell>
          <cell r="CL319">
            <v>0</v>
          </cell>
          <cell r="CM319">
            <v>0</v>
          </cell>
          <cell r="CU319" t="str">
            <v/>
          </cell>
        </row>
        <row r="320">
          <cell r="F320">
            <v>69306</v>
          </cell>
          <cell r="G320">
            <v>67306</v>
          </cell>
          <cell r="H320">
            <v>22638.31</v>
          </cell>
          <cell r="I320">
            <v>0</v>
          </cell>
          <cell r="AY320">
            <v>0</v>
          </cell>
          <cell r="CK320">
            <v>0</v>
          </cell>
          <cell r="CL320">
            <v>0</v>
          </cell>
          <cell r="CM320">
            <v>0</v>
          </cell>
          <cell r="CU320" t="str">
            <v/>
          </cell>
        </row>
        <row r="321">
          <cell r="F321">
            <v>1878</v>
          </cell>
          <cell r="G321">
            <v>1878</v>
          </cell>
          <cell r="H321">
            <v>500</v>
          </cell>
          <cell r="I321">
            <v>0</v>
          </cell>
          <cell r="AY321">
            <v>0</v>
          </cell>
          <cell r="CK321">
            <v>0</v>
          </cell>
          <cell r="CL321">
            <v>0</v>
          </cell>
          <cell r="CM321">
            <v>0</v>
          </cell>
          <cell r="CU321" t="str">
            <v/>
          </cell>
        </row>
        <row r="322">
          <cell r="F322">
            <v>49265</v>
          </cell>
          <cell r="G322">
            <v>48265</v>
          </cell>
          <cell r="H322">
            <v>12335.5</v>
          </cell>
          <cell r="I322">
            <v>579</v>
          </cell>
          <cell r="AY322">
            <v>228</v>
          </cell>
          <cell r="CK322">
            <v>0</v>
          </cell>
          <cell r="CL322">
            <v>0</v>
          </cell>
          <cell r="CM322">
            <v>0</v>
          </cell>
          <cell r="CU322" t="str">
            <v/>
          </cell>
        </row>
        <row r="323">
          <cell r="F323">
            <v>20000</v>
          </cell>
          <cell r="G323">
            <v>19000</v>
          </cell>
          <cell r="H323">
            <v>2112.9</v>
          </cell>
          <cell r="I323">
            <v>596</v>
          </cell>
          <cell r="AY323">
            <v>0</v>
          </cell>
          <cell r="CK323">
            <v>0</v>
          </cell>
          <cell r="CL323">
            <v>0</v>
          </cell>
          <cell r="CM323">
            <v>0</v>
          </cell>
          <cell r="CU323" t="str">
            <v/>
          </cell>
        </row>
        <row r="324">
          <cell r="F324">
            <v>23144</v>
          </cell>
          <cell r="G324">
            <v>23144</v>
          </cell>
          <cell r="H324">
            <v>19726.07</v>
          </cell>
          <cell r="I324">
            <v>0</v>
          </cell>
          <cell r="AY324">
            <v>1870.5</v>
          </cell>
          <cell r="CK324">
            <v>0</v>
          </cell>
          <cell r="CL324">
            <v>0</v>
          </cell>
          <cell r="CM324">
            <v>0</v>
          </cell>
          <cell r="CU324" t="str">
            <v/>
          </cell>
        </row>
        <row r="325">
          <cell r="F325">
            <v>66006</v>
          </cell>
          <cell r="G325">
            <v>58706</v>
          </cell>
          <cell r="H325">
            <v>26567.96</v>
          </cell>
          <cell r="I325">
            <v>2548.41</v>
          </cell>
          <cell r="AY325">
            <v>539.9</v>
          </cell>
          <cell r="CK325">
            <v>0</v>
          </cell>
          <cell r="CL325">
            <v>0</v>
          </cell>
          <cell r="CM325">
            <v>0</v>
          </cell>
          <cell r="CU325" t="str">
            <v/>
          </cell>
        </row>
        <row r="326">
          <cell r="F326">
            <v>15000</v>
          </cell>
          <cell r="G326">
            <v>11500</v>
          </cell>
          <cell r="H326">
            <v>3683.98</v>
          </cell>
          <cell r="I326">
            <v>2747.6</v>
          </cell>
          <cell r="AY326">
            <v>0</v>
          </cell>
          <cell r="CK326">
            <v>0</v>
          </cell>
          <cell r="CL326">
            <v>0</v>
          </cell>
          <cell r="CM326">
            <v>0</v>
          </cell>
          <cell r="CU326" t="str">
            <v/>
          </cell>
        </row>
        <row r="327">
          <cell r="F327">
            <v>260000</v>
          </cell>
          <cell r="G327">
            <v>260000</v>
          </cell>
          <cell r="H327">
            <v>155555.38</v>
          </cell>
          <cell r="I327">
            <v>8227.11</v>
          </cell>
          <cell r="AY327">
            <v>0</v>
          </cell>
          <cell r="CK327">
            <v>0</v>
          </cell>
          <cell r="CL327">
            <v>0</v>
          </cell>
          <cell r="CM327">
            <v>0</v>
          </cell>
          <cell r="CU327" t="str">
            <v/>
          </cell>
        </row>
        <row r="328">
          <cell r="F328">
            <v>55000</v>
          </cell>
          <cell r="G328">
            <v>55000</v>
          </cell>
          <cell r="H328">
            <v>50008</v>
          </cell>
          <cell r="I328">
            <v>340</v>
          </cell>
          <cell r="AY328">
            <v>0</v>
          </cell>
          <cell r="CK328">
            <v>0</v>
          </cell>
          <cell r="CL328">
            <v>0</v>
          </cell>
          <cell r="CM328">
            <v>0</v>
          </cell>
          <cell r="CU328" t="str">
            <v/>
          </cell>
        </row>
        <row r="329">
          <cell r="F329">
            <v>41000</v>
          </cell>
          <cell r="G329">
            <v>21000</v>
          </cell>
          <cell r="H329">
            <v>10046.950000000001</v>
          </cell>
          <cell r="I329">
            <v>1533.3</v>
          </cell>
          <cell r="AY329">
            <v>1411.4</v>
          </cell>
          <cell r="CK329">
            <v>0</v>
          </cell>
          <cell r="CL329">
            <v>0</v>
          </cell>
          <cell r="CM329">
            <v>0</v>
          </cell>
          <cell r="CU329" t="str">
            <v/>
          </cell>
        </row>
        <row r="330">
          <cell r="F330">
            <v>27000</v>
          </cell>
          <cell r="G330">
            <v>53731</v>
          </cell>
          <cell r="H330">
            <v>37357.96</v>
          </cell>
          <cell r="I330">
            <v>4840.8</v>
          </cell>
          <cell r="AY330">
            <v>2232.1999999999998</v>
          </cell>
          <cell r="CK330">
            <v>0</v>
          </cell>
          <cell r="CL330">
            <v>0</v>
          </cell>
          <cell r="CM330">
            <v>0</v>
          </cell>
          <cell r="CU330" t="str">
            <v/>
          </cell>
        </row>
        <row r="331">
          <cell r="F331">
            <v>10799</v>
          </cell>
          <cell r="G331">
            <v>6799</v>
          </cell>
          <cell r="H331">
            <v>1542.02</v>
          </cell>
          <cell r="I331">
            <v>0</v>
          </cell>
          <cell r="AY331">
            <v>0</v>
          </cell>
          <cell r="CK331">
            <v>0</v>
          </cell>
          <cell r="CL331">
            <v>0</v>
          </cell>
          <cell r="CM331">
            <v>0</v>
          </cell>
          <cell r="CU331" t="str">
            <v/>
          </cell>
        </row>
        <row r="332">
          <cell r="F332">
            <v>10000</v>
          </cell>
          <cell r="G332">
            <v>10000</v>
          </cell>
          <cell r="H332">
            <v>3687.07</v>
          </cell>
          <cell r="I332">
            <v>0</v>
          </cell>
          <cell r="AY332">
            <v>0</v>
          </cell>
          <cell r="CK332">
            <v>0</v>
          </cell>
          <cell r="CL332">
            <v>0</v>
          </cell>
          <cell r="CM332">
            <v>0</v>
          </cell>
          <cell r="CU332" t="str">
            <v/>
          </cell>
        </row>
        <row r="333">
          <cell r="F333">
            <v>3000</v>
          </cell>
          <cell r="G333">
            <v>3000</v>
          </cell>
          <cell r="H333">
            <v>662.02</v>
          </cell>
          <cell r="I333">
            <v>0</v>
          </cell>
          <cell r="AY333">
            <v>0</v>
          </cell>
          <cell r="CK333">
            <v>0</v>
          </cell>
          <cell r="CL333">
            <v>0</v>
          </cell>
          <cell r="CM333">
            <v>0</v>
          </cell>
          <cell r="CU333" t="str">
            <v/>
          </cell>
        </row>
        <row r="334">
          <cell r="F334">
            <v>5000</v>
          </cell>
          <cell r="G334">
            <v>5000</v>
          </cell>
          <cell r="H334">
            <v>1088.03</v>
          </cell>
          <cell r="I334">
            <v>0</v>
          </cell>
          <cell r="AY334">
            <v>0</v>
          </cell>
          <cell r="CK334">
            <v>0</v>
          </cell>
          <cell r="CL334">
            <v>0</v>
          </cell>
          <cell r="CM334">
            <v>0</v>
          </cell>
          <cell r="CU334" t="str">
            <v/>
          </cell>
        </row>
        <row r="335">
          <cell r="F335">
            <v>82965</v>
          </cell>
          <cell r="G335">
            <v>89529.74</v>
          </cell>
          <cell r="H335">
            <v>87389.66</v>
          </cell>
          <cell r="I335">
            <v>0</v>
          </cell>
          <cell r="AY335">
            <v>1810.04</v>
          </cell>
          <cell r="CK335">
            <v>0</v>
          </cell>
          <cell r="CL335">
            <v>0</v>
          </cell>
          <cell r="CM335">
            <v>0</v>
          </cell>
          <cell r="CU335" t="str">
            <v/>
          </cell>
        </row>
        <row r="336">
          <cell r="F336">
            <v>1851</v>
          </cell>
          <cell r="G336">
            <v>1671</v>
          </cell>
          <cell r="H336">
            <v>0</v>
          </cell>
          <cell r="I336">
            <v>0</v>
          </cell>
          <cell r="AY336">
            <v>0</v>
          </cell>
          <cell r="CK336">
            <v>0</v>
          </cell>
          <cell r="CL336">
            <v>0</v>
          </cell>
          <cell r="CM336">
            <v>0</v>
          </cell>
          <cell r="CU336" t="str">
            <v/>
          </cell>
        </row>
        <row r="337">
          <cell r="F337">
            <v>88000</v>
          </cell>
          <cell r="G337">
            <v>85000</v>
          </cell>
          <cell r="H337">
            <v>79534</v>
          </cell>
          <cell r="I337">
            <v>0</v>
          </cell>
          <cell r="AY337">
            <v>0</v>
          </cell>
          <cell r="CK337">
            <v>0</v>
          </cell>
          <cell r="CL337">
            <v>0</v>
          </cell>
          <cell r="CM337">
            <v>0</v>
          </cell>
          <cell r="CU337" t="str">
            <v/>
          </cell>
        </row>
        <row r="338">
          <cell r="F338">
            <v>0</v>
          </cell>
          <cell r="G338">
            <v>300</v>
          </cell>
          <cell r="H338">
            <v>296.02</v>
          </cell>
          <cell r="I338">
            <v>0</v>
          </cell>
          <cell r="AY338">
            <v>0</v>
          </cell>
          <cell r="CK338">
            <v>0</v>
          </cell>
          <cell r="CL338">
            <v>0</v>
          </cell>
          <cell r="CM338">
            <v>0</v>
          </cell>
          <cell r="CU338" t="str">
            <v/>
          </cell>
        </row>
        <row r="340">
          <cell r="F340">
            <v>1797216</v>
          </cell>
          <cell r="G340">
            <v>1797216</v>
          </cell>
          <cell r="H340">
            <v>1435609.64</v>
          </cell>
          <cell r="I340">
            <v>0</v>
          </cell>
          <cell r="AY340">
            <v>159416.20000000001</v>
          </cell>
          <cell r="CK340">
            <v>0</v>
          </cell>
          <cell r="CL340">
            <v>0</v>
          </cell>
          <cell r="CM340">
            <v>0</v>
          </cell>
          <cell r="CU340">
            <v>157256</v>
          </cell>
        </row>
        <row r="341">
          <cell r="F341">
            <v>0</v>
          </cell>
          <cell r="G341">
            <v>303525</v>
          </cell>
          <cell r="H341">
            <v>212525</v>
          </cell>
          <cell r="I341">
            <v>91000</v>
          </cell>
          <cell r="AY341">
            <v>0</v>
          </cell>
          <cell r="CK341">
            <v>0</v>
          </cell>
          <cell r="CL341">
            <v>0</v>
          </cell>
          <cell r="CM341">
            <v>0</v>
          </cell>
          <cell r="CU341" t="str">
            <v/>
          </cell>
        </row>
        <row r="343">
          <cell r="F343">
            <v>26701</v>
          </cell>
          <cell r="G343">
            <v>26701</v>
          </cell>
          <cell r="H343">
            <v>24876</v>
          </cell>
          <cell r="I343">
            <v>0</v>
          </cell>
          <cell r="AY343">
            <v>2764</v>
          </cell>
          <cell r="CK343">
            <v>0</v>
          </cell>
          <cell r="CL343">
            <v>0</v>
          </cell>
          <cell r="CM343">
            <v>0</v>
          </cell>
          <cell r="CU343">
            <v>2764</v>
          </cell>
        </row>
        <row r="344">
          <cell r="F344">
            <v>115738</v>
          </cell>
          <cell r="G344">
            <v>115738</v>
          </cell>
          <cell r="H344">
            <v>58140.6</v>
          </cell>
          <cell r="I344">
            <v>0</v>
          </cell>
          <cell r="AY344">
            <v>0</v>
          </cell>
          <cell r="CK344">
            <v>0</v>
          </cell>
          <cell r="CL344">
            <v>0</v>
          </cell>
          <cell r="CM344">
            <v>0</v>
          </cell>
          <cell r="CU344">
            <v>0</v>
          </cell>
        </row>
        <row r="345">
          <cell r="F345">
            <v>355600</v>
          </cell>
          <cell r="G345">
            <v>355600</v>
          </cell>
          <cell r="H345">
            <v>0</v>
          </cell>
          <cell r="I345">
            <v>0</v>
          </cell>
          <cell r="AY345">
            <v>0</v>
          </cell>
          <cell r="CK345">
            <v>0</v>
          </cell>
          <cell r="CL345">
            <v>0</v>
          </cell>
          <cell r="CM345">
            <v>0</v>
          </cell>
          <cell r="CU345">
            <v>0</v>
          </cell>
        </row>
        <row r="346">
          <cell r="F346">
            <v>194217</v>
          </cell>
          <cell r="G346">
            <v>194217</v>
          </cell>
          <cell r="H346">
            <v>149395.38</v>
          </cell>
          <cell r="I346">
            <v>0</v>
          </cell>
          <cell r="AY346">
            <v>16841.939999999999</v>
          </cell>
          <cell r="CK346">
            <v>0</v>
          </cell>
          <cell r="CL346">
            <v>0</v>
          </cell>
          <cell r="CM346">
            <v>0</v>
          </cell>
          <cell r="CU346">
            <v>17034.990000000002</v>
          </cell>
        </row>
        <row r="347">
          <cell r="F347">
            <v>33283</v>
          </cell>
          <cell r="G347">
            <v>33283</v>
          </cell>
          <cell r="H347">
            <v>26262.18</v>
          </cell>
          <cell r="I347">
            <v>0</v>
          </cell>
          <cell r="AY347">
            <v>2971.27</v>
          </cell>
          <cell r="CK347">
            <v>0</v>
          </cell>
          <cell r="CL347">
            <v>0</v>
          </cell>
          <cell r="CM347">
            <v>0</v>
          </cell>
          <cell r="CU347">
            <v>2971.27</v>
          </cell>
        </row>
        <row r="348">
          <cell r="F348">
            <v>39600</v>
          </cell>
          <cell r="G348">
            <v>39600</v>
          </cell>
          <cell r="H348">
            <v>31590</v>
          </cell>
          <cell r="I348">
            <v>0</v>
          </cell>
          <cell r="AY348">
            <v>3510</v>
          </cell>
          <cell r="CK348">
            <v>0</v>
          </cell>
          <cell r="CL348">
            <v>0</v>
          </cell>
          <cell r="CM348">
            <v>0</v>
          </cell>
          <cell r="CU348">
            <v>3510</v>
          </cell>
        </row>
        <row r="349">
          <cell r="F349">
            <v>40503</v>
          </cell>
          <cell r="G349">
            <v>42671.94</v>
          </cell>
          <cell r="H349">
            <v>42671.94</v>
          </cell>
          <cell r="I349">
            <v>0</v>
          </cell>
          <cell r="AY349">
            <v>0</v>
          </cell>
          <cell r="CK349">
            <v>0</v>
          </cell>
          <cell r="CL349">
            <v>0</v>
          </cell>
          <cell r="CM349">
            <v>0</v>
          </cell>
          <cell r="CU349">
            <v>0</v>
          </cell>
        </row>
        <row r="350">
          <cell r="F350">
            <v>248166</v>
          </cell>
          <cell r="G350">
            <v>248166</v>
          </cell>
          <cell r="H350">
            <v>185516.66</v>
          </cell>
          <cell r="I350">
            <v>0</v>
          </cell>
          <cell r="AY350">
            <v>19555.650000000001</v>
          </cell>
          <cell r="CK350">
            <v>0</v>
          </cell>
          <cell r="CL350">
            <v>0</v>
          </cell>
          <cell r="CM350">
            <v>0</v>
          </cell>
          <cell r="CU350">
            <v>19384.14</v>
          </cell>
        </row>
        <row r="351">
          <cell r="F351">
            <v>2257</v>
          </cell>
          <cell r="G351">
            <v>2257</v>
          </cell>
          <cell r="H351">
            <v>1583.51</v>
          </cell>
          <cell r="I351">
            <v>0</v>
          </cell>
          <cell r="AY351">
            <v>153.5</v>
          </cell>
          <cell r="CK351">
            <v>0</v>
          </cell>
          <cell r="CL351">
            <v>0</v>
          </cell>
          <cell r="CM351">
            <v>0</v>
          </cell>
          <cell r="CU351" t="str">
            <v/>
          </cell>
        </row>
        <row r="352">
          <cell r="F352">
            <v>23283</v>
          </cell>
          <cell r="G352">
            <v>29908.92</v>
          </cell>
          <cell r="H352">
            <v>29908.92</v>
          </cell>
          <cell r="I352">
            <v>0</v>
          </cell>
          <cell r="AY352">
            <v>0</v>
          </cell>
          <cell r="CK352">
            <v>0</v>
          </cell>
          <cell r="CL352">
            <v>0</v>
          </cell>
          <cell r="CM352">
            <v>0</v>
          </cell>
          <cell r="CU352" t="str">
            <v/>
          </cell>
        </row>
        <row r="353">
          <cell r="F353">
            <v>3299</v>
          </cell>
          <cell r="G353">
            <v>3299</v>
          </cell>
          <cell r="H353">
            <v>1486.7</v>
          </cell>
          <cell r="I353">
            <v>0</v>
          </cell>
          <cell r="AY353">
            <v>226.47</v>
          </cell>
          <cell r="CK353">
            <v>0</v>
          </cell>
          <cell r="CL353">
            <v>0</v>
          </cell>
          <cell r="CM353">
            <v>0</v>
          </cell>
          <cell r="CU353" t="str">
            <v/>
          </cell>
        </row>
        <row r="354">
          <cell r="F354">
            <v>3433</v>
          </cell>
          <cell r="G354">
            <v>3433</v>
          </cell>
          <cell r="H354">
            <v>2200</v>
          </cell>
          <cell r="I354">
            <v>0</v>
          </cell>
          <cell r="AY354">
            <v>0</v>
          </cell>
          <cell r="CK354">
            <v>0</v>
          </cell>
          <cell r="CL354">
            <v>0</v>
          </cell>
          <cell r="CM354">
            <v>0</v>
          </cell>
          <cell r="CU354" t="str">
            <v/>
          </cell>
        </row>
        <row r="355">
          <cell r="F355">
            <v>18566</v>
          </cell>
          <cell r="G355">
            <v>18566</v>
          </cell>
          <cell r="H355">
            <v>13597.29</v>
          </cell>
          <cell r="I355">
            <v>0</v>
          </cell>
          <cell r="AY355">
            <v>374.82</v>
          </cell>
          <cell r="CK355">
            <v>0</v>
          </cell>
          <cell r="CL355">
            <v>0</v>
          </cell>
          <cell r="CM355">
            <v>0</v>
          </cell>
          <cell r="CU355" t="str">
            <v/>
          </cell>
        </row>
        <row r="356">
          <cell r="F356">
            <v>0</v>
          </cell>
          <cell r="G356">
            <v>7000.07</v>
          </cell>
          <cell r="H356">
            <v>7000.07</v>
          </cell>
          <cell r="I356">
            <v>0</v>
          </cell>
          <cell r="AY356">
            <v>0</v>
          </cell>
          <cell r="CK356">
            <v>0</v>
          </cell>
          <cell r="CL356">
            <v>0</v>
          </cell>
          <cell r="CM356">
            <v>0</v>
          </cell>
          <cell r="CU356" t="str">
            <v/>
          </cell>
        </row>
        <row r="357">
          <cell r="F357">
            <v>34690</v>
          </cell>
          <cell r="G357">
            <v>34690</v>
          </cell>
          <cell r="H357">
            <v>22400</v>
          </cell>
          <cell r="I357">
            <v>2950</v>
          </cell>
          <cell r="AY357">
            <v>2550</v>
          </cell>
          <cell r="CK357">
            <v>0</v>
          </cell>
          <cell r="CL357">
            <v>0</v>
          </cell>
          <cell r="CM357">
            <v>0</v>
          </cell>
          <cell r="CU357" t="str">
            <v/>
          </cell>
        </row>
        <row r="359">
          <cell r="F359">
            <v>9000</v>
          </cell>
          <cell r="G359">
            <v>9000</v>
          </cell>
          <cell r="H359">
            <v>4223.8599999999997</v>
          </cell>
          <cell r="I359">
            <v>1036.54</v>
          </cell>
          <cell r="AY359">
            <v>0</v>
          </cell>
          <cell r="CK359">
            <v>0</v>
          </cell>
          <cell r="CL359">
            <v>0</v>
          </cell>
          <cell r="CM359">
            <v>0</v>
          </cell>
          <cell r="CU359" t="str">
            <v/>
          </cell>
        </row>
        <row r="360">
          <cell r="F360">
            <v>5000</v>
          </cell>
          <cell r="G360">
            <v>5000</v>
          </cell>
          <cell r="H360">
            <v>784.08</v>
          </cell>
          <cell r="I360">
            <v>0</v>
          </cell>
          <cell r="AY360">
            <v>0</v>
          </cell>
          <cell r="CK360">
            <v>0</v>
          </cell>
          <cell r="CL360">
            <v>0</v>
          </cell>
          <cell r="CM360">
            <v>0</v>
          </cell>
          <cell r="CU360" t="str">
            <v/>
          </cell>
        </row>
        <row r="361">
          <cell r="F361">
            <v>1000</v>
          </cell>
          <cell r="G361">
            <v>1000</v>
          </cell>
          <cell r="H361">
            <v>800</v>
          </cell>
          <cell r="I361">
            <v>0</v>
          </cell>
          <cell r="AY361">
            <v>400</v>
          </cell>
          <cell r="CK361">
            <v>0</v>
          </cell>
          <cell r="CL361">
            <v>0</v>
          </cell>
          <cell r="CM361">
            <v>0</v>
          </cell>
          <cell r="CU361" t="str">
            <v/>
          </cell>
        </row>
        <row r="362">
          <cell r="F362">
            <v>30000</v>
          </cell>
          <cell r="G362">
            <v>25000</v>
          </cell>
          <cell r="H362">
            <v>16530.36</v>
          </cell>
          <cell r="I362">
            <v>4394.9799999999996</v>
          </cell>
          <cell r="AY362">
            <v>1367.8</v>
          </cell>
          <cell r="CK362">
            <v>0</v>
          </cell>
          <cell r="CL362">
            <v>0</v>
          </cell>
          <cell r="CM362">
            <v>0</v>
          </cell>
          <cell r="CU362" t="str">
            <v/>
          </cell>
        </row>
        <row r="363">
          <cell r="F363">
            <v>1758</v>
          </cell>
          <cell r="G363">
            <v>1758</v>
          </cell>
          <cell r="H363">
            <v>960</v>
          </cell>
          <cell r="I363">
            <v>45</v>
          </cell>
          <cell r="AY363">
            <v>50</v>
          </cell>
          <cell r="CK363">
            <v>0</v>
          </cell>
          <cell r="CL363">
            <v>0</v>
          </cell>
          <cell r="CM363">
            <v>0</v>
          </cell>
          <cell r="CU363" t="str">
            <v/>
          </cell>
        </row>
        <row r="364">
          <cell r="F364">
            <v>34000</v>
          </cell>
          <cell r="G364">
            <v>34000</v>
          </cell>
          <cell r="H364">
            <v>10349.16</v>
          </cell>
          <cell r="I364">
            <v>6044.61</v>
          </cell>
          <cell r="AY364">
            <v>149.81</v>
          </cell>
          <cell r="CK364">
            <v>0</v>
          </cell>
          <cell r="CL364">
            <v>0</v>
          </cell>
          <cell r="CM364">
            <v>0</v>
          </cell>
          <cell r="CU364" t="str">
            <v/>
          </cell>
        </row>
        <row r="365">
          <cell r="F365">
            <v>5000</v>
          </cell>
          <cell r="G365">
            <v>5000</v>
          </cell>
          <cell r="H365">
            <v>3055.51</v>
          </cell>
          <cell r="I365">
            <v>0</v>
          </cell>
          <cell r="AY365">
            <v>0</v>
          </cell>
          <cell r="CK365">
            <v>0</v>
          </cell>
          <cell r="CL365">
            <v>0</v>
          </cell>
          <cell r="CM365">
            <v>0</v>
          </cell>
          <cell r="CU365" t="str">
            <v/>
          </cell>
        </row>
        <row r="366">
          <cell r="F366">
            <v>5000</v>
          </cell>
          <cell r="G366">
            <v>3000</v>
          </cell>
          <cell r="H366">
            <v>0</v>
          </cell>
          <cell r="I366">
            <v>0</v>
          </cell>
          <cell r="AY366">
            <v>0</v>
          </cell>
          <cell r="CK366">
            <v>0</v>
          </cell>
          <cell r="CL366">
            <v>0</v>
          </cell>
          <cell r="CM366">
            <v>0</v>
          </cell>
          <cell r="CU366" t="str">
            <v/>
          </cell>
        </row>
        <row r="367">
          <cell r="F367">
            <v>2725</v>
          </cell>
          <cell r="G367">
            <v>725</v>
          </cell>
          <cell r="H367">
            <v>0</v>
          </cell>
          <cell r="I367">
            <v>0</v>
          </cell>
          <cell r="AY367">
            <v>0</v>
          </cell>
          <cell r="CK367">
            <v>0</v>
          </cell>
          <cell r="CL367">
            <v>0</v>
          </cell>
          <cell r="CM367">
            <v>0</v>
          </cell>
          <cell r="CU367" t="str">
            <v/>
          </cell>
        </row>
        <row r="368">
          <cell r="F368">
            <v>5000</v>
          </cell>
          <cell r="G368">
            <v>4500</v>
          </cell>
          <cell r="H368">
            <v>1958</v>
          </cell>
          <cell r="I368">
            <v>0</v>
          </cell>
          <cell r="AY368">
            <v>0</v>
          </cell>
          <cell r="CK368">
            <v>0</v>
          </cell>
          <cell r="CL368">
            <v>0</v>
          </cell>
          <cell r="CM368">
            <v>0</v>
          </cell>
          <cell r="CU368" t="str">
            <v/>
          </cell>
        </row>
        <row r="369">
          <cell r="F369">
            <v>0</v>
          </cell>
          <cell r="G369">
            <v>10071</v>
          </cell>
          <cell r="H369">
            <v>10070.299999999999</v>
          </cell>
          <cell r="I369">
            <v>0</v>
          </cell>
          <cell r="AY369">
            <v>0</v>
          </cell>
          <cell r="CK369">
            <v>0</v>
          </cell>
          <cell r="CL369">
            <v>0</v>
          </cell>
          <cell r="CM369">
            <v>0</v>
          </cell>
          <cell r="CU369" t="str">
            <v/>
          </cell>
        </row>
        <row r="370">
          <cell r="F370">
            <v>4604</v>
          </cell>
          <cell r="G370">
            <v>2604</v>
          </cell>
          <cell r="H370">
            <v>115</v>
          </cell>
          <cell r="I370">
            <v>0</v>
          </cell>
          <cell r="AY370">
            <v>0</v>
          </cell>
          <cell r="CK370">
            <v>0</v>
          </cell>
          <cell r="CL370">
            <v>0</v>
          </cell>
          <cell r="CM370">
            <v>0</v>
          </cell>
          <cell r="CU370" t="str">
            <v/>
          </cell>
        </row>
        <row r="371">
          <cell r="F371">
            <v>4000</v>
          </cell>
          <cell r="G371">
            <v>4000</v>
          </cell>
          <cell r="H371">
            <v>3777</v>
          </cell>
          <cell r="I371">
            <v>0</v>
          </cell>
          <cell r="AY371">
            <v>0</v>
          </cell>
          <cell r="CK371">
            <v>0</v>
          </cell>
          <cell r="CL371">
            <v>0</v>
          </cell>
          <cell r="CM371">
            <v>0</v>
          </cell>
          <cell r="CU371" t="str">
            <v/>
          </cell>
        </row>
        <row r="372">
          <cell r="F372">
            <v>0</v>
          </cell>
          <cell r="G372">
            <v>7329</v>
          </cell>
          <cell r="H372">
            <v>3400.25</v>
          </cell>
          <cell r="I372">
            <v>0</v>
          </cell>
          <cell r="AY372">
            <v>0</v>
          </cell>
          <cell r="CK372">
            <v>0</v>
          </cell>
          <cell r="CL372">
            <v>0</v>
          </cell>
          <cell r="CM372">
            <v>0</v>
          </cell>
          <cell r="CU372" t="str">
            <v/>
          </cell>
        </row>
        <row r="373">
          <cell r="F373">
            <v>9348</v>
          </cell>
          <cell r="G373">
            <v>13348</v>
          </cell>
          <cell r="H373">
            <v>9054.8700000000008</v>
          </cell>
          <cell r="I373">
            <v>3399.54</v>
          </cell>
          <cell r="AY373">
            <v>0</v>
          </cell>
          <cell r="CK373">
            <v>0</v>
          </cell>
          <cell r="CL373">
            <v>0</v>
          </cell>
          <cell r="CM373">
            <v>0</v>
          </cell>
          <cell r="CU373" t="str">
            <v/>
          </cell>
        </row>
        <row r="374">
          <cell r="F374">
            <v>14612</v>
          </cell>
          <cell r="G374">
            <v>8611.94</v>
          </cell>
          <cell r="H374">
            <v>6797.07</v>
          </cell>
          <cell r="I374">
            <v>564.01</v>
          </cell>
          <cell r="AY374">
            <v>313.8</v>
          </cell>
          <cell r="CK374">
            <v>0</v>
          </cell>
          <cell r="CL374">
            <v>0</v>
          </cell>
          <cell r="CM374">
            <v>0</v>
          </cell>
          <cell r="CU374" t="str">
            <v/>
          </cell>
        </row>
        <row r="375">
          <cell r="F375">
            <v>6869</v>
          </cell>
          <cell r="G375">
            <v>6869</v>
          </cell>
          <cell r="H375">
            <v>2633.69</v>
          </cell>
          <cell r="I375">
            <v>2162.1999999999998</v>
          </cell>
          <cell r="AY375">
            <v>132.96</v>
          </cell>
          <cell r="CK375">
            <v>0</v>
          </cell>
          <cell r="CL375">
            <v>0</v>
          </cell>
          <cell r="CM375">
            <v>0</v>
          </cell>
          <cell r="CU375" t="str">
            <v/>
          </cell>
        </row>
        <row r="376">
          <cell r="F376">
            <v>1500</v>
          </cell>
          <cell r="G376">
            <v>1500</v>
          </cell>
          <cell r="H376">
            <v>400.85</v>
          </cell>
          <cell r="I376">
            <v>0</v>
          </cell>
          <cell r="AY376">
            <v>221.8</v>
          </cell>
          <cell r="CK376">
            <v>0</v>
          </cell>
          <cell r="CL376">
            <v>0</v>
          </cell>
          <cell r="CM376">
            <v>0</v>
          </cell>
          <cell r="CU376" t="str">
            <v/>
          </cell>
        </row>
        <row r="377">
          <cell r="F377">
            <v>7843</v>
          </cell>
          <cell r="G377">
            <v>7843</v>
          </cell>
          <cell r="H377">
            <v>4645</v>
          </cell>
          <cell r="I377">
            <v>0</v>
          </cell>
          <cell r="AY377">
            <v>0</v>
          </cell>
          <cell r="CK377">
            <v>0</v>
          </cell>
          <cell r="CL377">
            <v>0</v>
          </cell>
          <cell r="CM377">
            <v>0</v>
          </cell>
          <cell r="CU377" t="str">
            <v/>
          </cell>
        </row>
        <row r="378">
          <cell r="F378">
            <v>12734</v>
          </cell>
          <cell r="G378">
            <v>4734</v>
          </cell>
          <cell r="H378">
            <v>2470.9</v>
          </cell>
          <cell r="I378">
            <v>0</v>
          </cell>
          <cell r="AY378">
            <v>440</v>
          </cell>
          <cell r="CK378">
            <v>0</v>
          </cell>
          <cell r="CL378">
            <v>0</v>
          </cell>
          <cell r="CM378">
            <v>0</v>
          </cell>
          <cell r="CU378" t="str">
            <v/>
          </cell>
        </row>
        <row r="379">
          <cell r="F379">
            <v>0</v>
          </cell>
          <cell r="G379">
            <v>10000</v>
          </cell>
          <cell r="H379">
            <v>5456.72</v>
          </cell>
          <cell r="I379">
            <v>536</v>
          </cell>
          <cell r="AY379">
            <v>0</v>
          </cell>
          <cell r="CK379">
            <v>0</v>
          </cell>
          <cell r="CL379">
            <v>0</v>
          </cell>
          <cell r="CM379">
            <v>0</v>
          </cell>
          <cell r="CU379" t="str">
            <v/>
          </cell>
        </row>
        <row r="380">
          <cell r="F380">
            <v>2000</v>
          </cell>
          <cell r="G380">
            <v>2000</v>
          </cell>
          <cell r="H380">
            <v>456.01</v>
          </cell>
          <cell r="I380">
            <v>0</v>
          </cell>
          <cell r="AY380">
            <v>97</v>
          </cell>
          <cell r="CK380">
            <v>0</v>
          </cell>
          <cell r="CL380">
            <v>0</v>
          </cell>
          <cell r="CM380">
            <v>0</v>
          </cell>
          <cell r="CU380" t="str">
            <v/>
          </cell>
        </row>
        <row r="381">
          <cell r="F381">
            <v>1000</v>
          </cell>
          <cell r="G381">
            <v>1000</v>
          </cell>
          <cell r="H381">
            <v>179</v>
          </cell>
          <cell r="I381">
            <v>0</v>
          </cell>
          <cell r="AY381">
            <v>0</v>
          </cell>
          <cell r="CK381">
            <v>0</v>
          </cell>
          <cell r="CL381">
            <v>0</v>
          </cell>
          <cell r="CM381">
            <v>0</v>
          </cell>
          <cell r="CU381" t="str">
            <v/>
          </cell>
        </row>
        <row r="382">
          <cell r="F382">
            <v>1000</v>
          </cell>
          <cell r="G382">
            <v>1000</v>
          </cell>
          <cell r="H382">
            <v>0</v>
          </cell>
          <cell r="I382">
            <v>0</v>
          </cell>
          <cell r="AY382">
            <v>0</v>
          </cell>
          <cell r="CK382">
            <v>0</v>
          </cell>
          <cell r="CL382">
            <v>0</v>
          </cell>
          <cell r="CM382">
            <v>0</v>
          </cell>
          <cell r="CU382" t="str">
            <v/>
          </cell>
        </row>
        <row r="383">
          <cell r="F383">
            <v>2500</v>
          </cell>
          <cell r="G383">
            <v>2500</v>
          </cell>
          <cell r="H383">
            <v>249.2</v>
          </cell>
          <cell r="I383">
            <v>0</v>
          </cell>
          <cell r="AY383">
            <v>0</v>
          </cell>
          <cell r="CK383">
            <v>0</v>
          </cell>
          <cell r="CL383">
            <v>0</v>
          </cell>
          <cell r="CM383">
            <v>0</v>
          </cell>
          <cell r="CU383" t="str">
            <v/>
          </cell>
        </row>
        <row r="385">
          <cell r="F385">
            <v>1236</v>
          </cell>
          <cell r="G385">
            <v>1236</v>
          </cell>
          <cell r="H385">
            <v>0</v>
          </cell>
          <cell r="I385">
            <v>0</v>
          </cell>
          <cell r="AY385">
            <v>0</v>
          </cell>
          <cell r="CK385">
            <v>0</v>
          </cell>
          <cell r="CL385">
            <v>0</v>
          </cell>
          <cell r="CM385">
            <v>0</v>
          </cell>
          <cell r="CU385" t="str">
            <v/>
          </cell>
        </row>
        <row r="386">
          <cell r="F386">
            <v>50547</v>
          </cell>
          <cell r="G386">
            <v>47009.18</v>
          </cell>
          <cell r="H386">
            <v>37516.53</v>
          </cell>
          <cell r="I386">
            <v>5098.82</v>
          </cell>
          <cell r="AY386">
            <v>512.46</v>
          </cell>
          <cell r="CK386">
            <v>0</v>
          </cell>
          <cell r="CL386">
            <v>0</v>
          </cell>
          <cell r="CM386">
            <v>0</v>
          </cell>
          <cell r="CU386" t="str">
            <v/>
          </cell>
        </row>
        <row r="387">
          <cell r="F387">
            <v>606048</v>
          </cell>
          <cell r="G387">
            <v>606048</v>
          </cell>
          <cell r="H387">
            <v>479130.22</v>
          </cell>
          <cell r="I387">
            <v>0</v>
          </cell>
          <cell r="AY387">
            <v>53398.94</v>
          </cell>
          <cell r="CK387">
            <v>0</v>
          </cell>
          <cell r="CL387">
            <v>0</v>
          </cell>
          <cell r="CM387">
            <v>0</v>
          </cell>
          <cell r="CU387">
            <v>53030</v>
          </cell>
        </row>
        <row r="388">
          <cell r="F388">
            <v>8472</v>
          </cell>
          <cell r="G388">
            <v>9117.6</v>
          </cell>
          <cell r="H388">
            <v>9117.6</v>
          </cell>
          <cell r="I388">
            <v>0</v>
          </cell>
          <cell r="AY388">
            <v>741</v>
          </cell>
          <cell r="CK388">
            <v>0</v>
          </cell>
          <cell r="CL388">
            <v>0</v>
          </cell>
          <cell r="CM388">
            <v>0</v>
          </cell>
          <cell r="CU388">
            <v>741</v>
          </cell>
        </row>
        <row r="389">
          <cell r="F389">
            <v>46200</v>
          </cell>
          <cell r="G389">
            <v>46200</v>
          </cell>
          <cell r="H389">
            <v>21332.15</v>
          </cell>
          <cell r="I389">
            <v>0</v>
          </cell>
          <cell r="AY389">
            <v>0</v>
          </cell>
          <cell r="CK389">
            <v>0</v>
          </cell>
          <cell r="CL389">
            <v>0</v>
          </cell>
          <cell r="CM389">
            <v>0</v>
          </cell>
          <cell r="CU389">
            <v>0</v>
          </cell>
        </row>
        <row r="390">
          <cell r="F390">
            <v>119490</v>
          </cell>
          <cell r="G390">
            <v>119490</v>
          </cell>
          <cell r="H390">
            <v>0</v>
          </cell>
          <cell r="I390">
            <v>0</v>
          </cell>
          <cell r="AY390">
            <v>0</v>
          </cell>
          <cell r="CK390">
            <v>0</v>
          </cell>
          <cell r="CL390">
            <v>0</v>
          </cell>
          <cell r="CM390">
            <v>0</v>
          </cell>
          <cell r="CU390">
            <v>0</v>
          </cell>
        </row>
        <row r="391">
          <cell r="F391">
            <v>63461</v>
          </cell>
          <cell r="G391">
            <v>63461</v>
          </cell>
          <cell r="H391">
            <v>48976.45</v>
          </cell>
          <cell r="I391">
            <v>0</v>
          </cell>
          <cell r="AY391">
            <v>5485.12</v>
          </cell>
          <cell r="CK391">
            <v>0</v>
          </cell>
          <cell r="CL391">
            <v>0</v>
          </cell>
          <cell r="CM391">
            <v>0</v>
          </cell>
          <cell r="CU391">
            <v>5547.85</v>
          </cell>
        </row>
        <row r="392">
          <cell r="F392">
            <v>10912</v>
          </cell>
          <cell r="G392">
            <v>10912</v>
          </cell>
          <cell r="H392">
            <v>8593.4</v>
          </cell>
          <cell r="I392">
            <v>0</v>
          </cell>
          <cell r="AY392">
            <v>965.19</v>
          </cell>
          <cell r="CK392">
            <v>0</v>
          </cell>
          <cell r="CL392">
            <v>0</v>
          </cell>
          <cell r="CM392">
            <v>0</v>
          </cell>
          <cell r="CU392">
            <v>965.19</v>
          </cell>
        </row>
        <row r="393">
          <cell r="F393">
            <v>13200</v>
          </cell>
          <cell r="G393">
            <v>13200</v>
          </cell>
          <cell r="H393">
            <v>10530</v>
          </cell>
          <cell r="I393">
            <v>0</v>
          </cell>
          <cell r="AY393">
            <v>1170</v>
          </cell>
          <cell r="CK393">
            <v>0</v>
          </cell>
          <cell r="CL393">
            <v>0</v>
          </cell>
          <cell r="CM393">
            <v>0</v>
          </cell>
          <cell r="CU393">
            <v>1170</v>
          </cell>
        </row>
        <row r="394">
          <cell r="F394">
            <v>13656</v>
          </cell>
          <cell r="G394">
            <v>14437.89</v>
          </cell>
          <cell r="H394">
            <v>14437.89</v>
          </cell>
          <cell r="I394">
            <v>0</v>
          </cell>
          <cell r="AY394">
            <v>0</v>
          </cell>
          <cell r="CK394">
            <v>0</v>
          </cell>
          <cell r="CL394">
            <v>0</v>
          </cell>
          <cell r="CM394">
            <v>0</v>
          </cell>
          <cell r="CU394">
            <v>0</v>
          </cell>
        </row>
        <row r="395">
          <cell r="F395">
            <v>86844</v>
          </cell>
          <cell r="G395">
            <v>86844</v>
          </cell>
          <cell r="H395">
            <v>61763.07</v>
          </cell>
          <cell r="I395">
            <v>0</v>
          </cell>
          <cell r="AY395">
            <v>6404.68</v>
          </cell>
          <cell r="CK395">
            <v>0</v>
          </cell>
          <cell r="CL395">
            <v>0</v>
          </cell>
          <cell r="CM395">
            <v>0</v>
          </cell>
          <cell r="CU395">
            <v>6344.26</v>
          </cell>
        </row>
        <row r="396">
          <cell r="F396">
            <v>10000</v>
          </cell>
          <cell r="G396">
            <v>5000</v>
          </cell>
          <cell r="H396">
            <v>0</v>
          </cell>
          <cell r="I396">
            <v>0</v>
          </cell>
          <cell r="AY396">
            <v>0</v>
          </cell>
          <cell r="CK396">
            <v>0</v>
          </cell>
          <cell r="CL396">
            <v>0</v>
          </cell>
          <cell r="CM396">
            <v>0</v>
          </cell>
          <cell r="CU396" t="str">
            <v/>
          </cell>
        </row>
        <row r="397">
          <cell r="F397">
            <v>0</v>
          </cell>
          <cell r="G397">
            <v>3025380</v>
          </cell>
          <cell r="H397">
            <v>1995779.36</v>
          </cell>
          <cell r="I397">
            <v>0</v>
          </cell>
          <cell r="AY397">
            <v>0</v>
          </cell>
          <cell r="CK397">
            <v>0</v>
          </cell>
          <cell r="CL397">
            <v>0</v>
          </cell>
          <cell r="CM397">
            <v>0</v>
          </cell>
          <cell r="CU397">
            <v>302538</v>
          </cell>
        </row>
        <row r="398">
          <cell r="F398">
            <v>0</v>
          </cell>
          <cell r="G398">
            <v>13433.13</v>
          </cell>
          <cell r="H398">
            <v>13433.13</v>
          </cell>
          <cell r="I398">
            <v>0</v>
          </cell>
          <cell r="AY398">
            <v>0</v>
          </cell>
          <cell r="CK398">
            <v>0</v>
          </cell>
          <cell r="CL398">
            <v>0</v>
          </cell>
          <cell r="CM398">
            <v>0</v>
          </cell>
          <cell r="CU398" t="str">
            <v/>
          </cell>
        </row>
        <row r="399">
          <cell r="F399">
            <v>0</v>
          </cell>
          <cell r="G399">
            <v>145591.9</v>
          </cell>
          <cell r="H399">
            <v>145591.9</v>
          </cell>
          <cell r="I399">
            <v>0</v>
          </cell>
          <cell r="AY399">
            <v>0</v>
          </cell>
          <cell r="CK399">
            <v>0</v>
          </cell>
          <cell r="CL399">
            <v>0</v>
          </cell>
          <cell r="CM399">
            <v>0</v>
          </cell>
          <cell r="CU399">
            <v>20637.5</v>
          </cell>
        </row>
        <row r="400">
          <cell r="F400">
            <v>0</v>
          </cell>
          <cell r="G400">
            <v>211776.6</v>
          </cell>
          <cell r="H400">
            <v>133717.34</v>
          </cell>
          <cell r="I400">
            <v>0</v>
          </cell>
          <cell r="AY400">
            <v>0</v>
          </cell>
          <cell r="CK400">
            <v>0</v>
          </cell>
          <cell r="CL400">
            <v>0</v>
          </cell>
          <cell r="CM400">
            <v>0</v>
          </cell>
          <cell r="CU400">
            <v>0</v>
          </cell>
        </row>
        <row r="401">
          <cell r="F401">
            <v>0</v>
          </cell>
          <cell r="G401">
            <v>705921.97</v>
          </cell>
          <cell r="H401">
            <v>0</v>
          </cell>
          <cell r="I401">
            <v>0</v>
          </cell>
          <cell r="AY401">
            <v>0</v>
          </cell>
          <cell r="CK401">
            <v>0</v>
          </cell>
          <cell r="CL401">
            <v>0</v>
          </cell>
          <cell r="CM401">
            <v>0</v>
          </cell>
          <cell r="CU401">
            <v>0</v>
          </cell>
        </row>
        <row r="402">
          <cell r="F402">
            <v>0</v>
          </cell>
          <cell r="G402">
            <v>448415.3</v>
          </cell>
          <cell r="H402">
            <v>277702.42</v>
          </cell>
          <cell r="I402">
            <v>0</v>
          </cell>
          <cell r="AY402">
            <v>0</v>
          </cell>
          <cell r="CK402">
            <v>0</v>
          </cell>
          <cell r="CL402">
            <v>0</v>
          </cell>
          <cell r="CM402">
            <v>0</v>
          </cell>
          <cell r="CU402">
            <v>48395.12</v>
          </cell>
        </row>
        <row r="403">
          <cell r="F403">
            <v>0</v>
          </cell>
          <cell r="G403">
            <v>73325.2</v>
          </cell>
          <cell r="H403">
            <v>45002.53</v>
          </cell>
          <cell r="I403">
            <v>0</v>
          </cell>
          <cell r="AY403">
            <v>0</v>
          </cell>
          <cell r="CK403">
            <v>0</v>
          </cell>
          <cell r="CL403">
            <v>0</v>
          </cell>
          <cell r="CM403">
            <v>0</v>
          </cell>
          <cell r="CU403">
            <v>7904.33</v>
          </cell>
        </row>
        <row r="404">
          <cell r="F404">
            <v>0</v>
          </cell>
          <cell r="G404">
            <v>157950</v>
          </cell>
          <cell r="H404">
            <v>100756.5</v>
          </cell>
          <cell r="I404">
            <v>0</v>
          </cell>
          <cell r="AY404">
            <v>0</v>
          </cell>
          <cell r="CK404">
            <v>0</v>
          </cell>
          <cell r="CL404">
            <v>0</v>
          </cell>
          <cell r="CM404">
            <v>0</v>
          </cell>
          <cell r="CU404">
            <v>15795</v>
          </cell>
        </row>
        <row r="405">
          <cell r="F405">
            <v>0</v>
          </cell>
          <cell r="G405">
            <v>86787.43</v>
          </cell>
          <cell r="H405">
            <v>86787.43</v>
          </cell>
          <cell r="I405">
            <v>0</v>
          </cell>
          <cell r="AY405">
            <v>0</v>
          </cell>
          <cell r="CK405">
            <v>0</v>
          </cell>
          <cell r="CL405">
            <v>0</v>
          </cell>
          <cell r="CM405">
            <v>0</v>
          </cell>
          <cell r="CU405">
            <v>0</v>
          </cell>
        </row>
        <row r="406">
          <cell r="F406">
            <v>0</v>
          </cell>
          <cell r="G406">
            <v>299318.40000000002</v>
          </cell>
          <cell r="H406">
            <v>238439.19</v>
          </cell>
          <cell r="I406">
            <v>0</v>
          </cell>
          <cell r="AY406">
            <v>0</v>
          </cell>
          <cell r="CK406">
            <v>0</v>
          </cell>
          <cell r="CL406">
            <v>0</v>
          </cell>
          <cell r="CM406">
            <v>0</v>
          </cell>
          <cell r="CU406">
            <v>31409.33</v>
          </cell>
        </row>
        <row r="407">
          <cell r="F407">
            <v>0</v>
          </cell>
          <cell r="G407">
            <v>6786.28</v>
          </cell>
          <cell r="H407">
            <v>6786.28</v>
          </cell>
          <cell r="I407">
            <v>0</v>
          </cell>
          <cell r="AY407">
            <v>0</v>
          </cell>
          <cell r="CK407">
            <v>0</v>
          </cell>
          <cell r="CL407">
            <v>0</v>
          </cell>
          <cell r="CM407">
            <v>0</v>
          </cell>
          <cell r="CU407" t="str">
            <v/>
          </cell>
        </row>
        <row r="408">
          <cell r="F408">
            <v>0</v>
          </cell>
          <cell r="G408">
            <v>26381.61</v>
          </cell>
          <cell r="H408">
            <v>26381.61</v>
          </cell>
          <cell r="I408">
            <v>0</v>
          </cell>
          <cell r="AY408">
            <v>0</v>
          </cell>
          <cell r="CK408">
            <v>0</v>
          </cell>
          <cell r="CL408">
            <v>0</v>
          </cell>
          <cell r="CM408">
            <v>0</v>
          </cell>
          <cell r="CU408" t="str">
            <v/>
          </cell>
        </row>
        <row r="409">
          <cell r="F409">
            <v>0</v>
          </cell>
          <cell r="G409">
            <v>6496.17</v>
          </cell>
          <cell r="H409">
            <v>6496.17</v>
          </cell>
          <cell r="I409">
            <v>0</v>
          </cell>
          <cell r="AY409">
            <v>0</v>
          </cell>
          <cell r="CK409">
            <v>0</v>
          </cell>
          <cell r="CL409">
            <v>0</v>
          </cell>
          <cell r="CM409">
            <v>0</v>
          </cell>
          <cell r="CU409" t="str">
            <v/>
          </cell>
        </row>
        <row r="410">
          <cell r="F410">
            <v>0</v>
          </cell>
          <cell r="G410">
            <v>26650</v>
          </cell>
          <cell r="H410">
            <v>5749.5</v>
          </cell>
          <cell r="I410">
            <v>11788.47</v>
          </cell>
          <cell r="AY410">
            <v>0</v>
          </cell>
          <cell r="CK410">
            <v>0</v>
          </cell>
          <cell r="CL410">
            <v>0</v>
          </cell>
          <cell r="CM410">
            <v>0</v>
          </cell>
          <cell r="CU410" t="str">
            <v/>
          </cell>
        </row>
        <row r="411">
          <cell r="F411">
            <v>0</v>
          </cell>
          <cell r="G411">
            <v>4000</v>
          </cell>
          <cell r="H411">
            <v>690</v>
          </cell>
          <cell r="I411">
            <v>870.5</v>
          </cell>
          <cell r="AY411">
            <v>0</v>
          </cell>
          <cell r="CK411">
            <v>0</v>
          </cell>
          <cell r="CL411">
            <v>0</v>
          </cell>
          <cell r="CM411">
            <v>0</v>
          </cell>
          <cell r="CU411" t="str">
            <v/>
          </cell>
        </row>
        <row r="412">
          <cell r="F412">
            <v>0</v>
          </cell>
          <cell r="G412">
            <v>2732</v>
          </cell>
          <cell r="H412">
            <v>0</v>
          </cell>
          <cell r="I412">
            <v>0</v>
          </cell>
          <cell r="AY412">
            <v>0</v>
          </cell>
          <cell r="CK412">
            <v>0</v>
          </cell>
          <cell r="CL412">
            <v>0</v>
          </cell>
          <cell r="CM412">
            <v>0</v>
          </cell>
          <cell r="CU412" t="str">
            <v/>
          </cell>
        </row>
        <row r="413">
          <cell r="F413">
            <v>0</v>
          </cell>
          <cell r="G413">
            <v>12842</v>
          </cell>
          <cell r="H413">
            <v>0</v>
          </cell>
          <cell r="I413">
            <v>0</v>
          </cell>
          <cell r="AY413">
            <v>0</v>
          </cell>
          <cell r="CK413">
            <v>0</v>
          </cell>
          <cell r="CL413">
            <v>0</v>
          </cell>
          <cell r="CM413">
            <v>0</v>
          </cell>
          <cell r="CU413" t="str">
            <v/>
          </cell>
        </row>
        <row r="414">
          <cell r="F414">
            <v>0</v>
          </cell>
          <cell r="G414">
            <v>9000</v>
          </cell>
          <cell r="H414">
            <v>0</v>
          </cell>
          <cell r="I414">
            <v>8050</v>
          </cell>
          <cell r="AY414">
            <v>0</v>
          </cell>
          <cell r="CK414">
            <v>0</v>
          </cell>
          <cell r="CL414">
            <v>0</v>
          </cell>
          <cell r="CM414">
            <v>0</v>
          </cell>
          <cell r="CU414" t="str">
            <v/>
          </cell>
        </row>
        <row r="415">
          <cell r="F415">
            <v>0</v>
          </cell>
          <cell r="G415">
            <v>5000</v>
          </cell>
          <cell r="H415">
            <v>0</v>
          </cell>
          <cell r="I415">
            <v>0</v>
          </cell>
          <cell r="AY415">
            <v>0</v>
          </cell>
          <cell r="CK415">
            <v>0</v>
          </cell>
          <cell r="CL415">
            <v>0</v>
          </cell>
          <cell r="CM415">
            <v>0</v>
          </cell>
          <cell r="CU415" t="str">
            <v/>
          </cell>
        </row>
        <row r="416">
          <cell r="F416">
            <v>0</v>
          </cell>
          <cell r="G416">
            <v>57210</v>
          </cell>
          <cell r="H416">
            <v>21273.07</v>
          </cell>
          <cell r="I416">
            <v>215</v>
          </cell>
          <cell r="AY416">
            <v>0</v>
          </cell>
          <cell r="CK416">
            <v>0</v>
          </cell>
          <cell r="CL416">
            <v>0</v>
          </cell>
          <cell r="CM416">
            <v>0</v>
          </cell>
          <cell r="CU416" t="str">
            <v/>
          </cell>
        </row>
        <row r="417">
          <cell r="F417">
            <v>0</v>
          </cell>
          <cell r="G417">
            <v>8000</v>
          </cell>
          <cell r="H417">
            <v>8000</v>
          </cell>
          <cell r="I417">
            <v>0</v>
          </cell>
          <cell r="AY417">
            <v>0</v>
          </cell>
          <cell r="CK417">
            <v>0</v>
          </cell>
          <cell r="CL417">
            <v>0</v>
          </cell>
          <cell r="CM417">
            <v>0</v>
          </cell>
          <cell r="CU417" t="str">
            <v/>
          </cell>
        </row>
        <row r="418">
          <cell r="F418">
            <v>0</v>
          </cell>
          <cell r="G418">
            <v>4000</v>
          </cell>
          <cell r="H418">
            <v>0</v>
          </cell>
          <cell r="I418">
            <v>0</v>
          </cell>
          <cell r="AY418">
            <v>0</v>
          </cell>
          <cell r="CK418">
            <v>0</v>
          </cell>
          <cell r="CL418">
            <v>0</v>
          </cell>
          <cell r="CM418">
            <v>0</v>
          </cell>
          <cell r="CU418" t="str">
            <v/>
          </cell>
        </row>
        <row r="419">
          <cell r="F419">
            <v>0</v>
          </cell>
          <cell r="G419">
            <v>5000</v>
          </cell>
          <cell r="H419">
            <v>0</v>
          </cell>
          <cell r="I419">
            <v>0</v>
          </cell>
          <cell r="AY419">
            <v>0</v>
          </cell>
          <cell r="CK419">
            <v>0</v>
          </cell>
          <cell r="CL419">
            <v>0</v>
          </cell>
          <cell r="CM419">
            <v>0</v>
          </cell>
          <cell r="CU419" t="str">
            <v/>
          </cell>
        </row>
        <row r="420">
          <cell r="F420">
            <v>0</v>
          </cell>
          <cell r="G420">
            <v>4000</v>
          </cell>
          <cell r="H420">
            <v>0</v>
          </cell>
          <cell r="I420">
            <v>0</v>
          </cell>
          <cell r="AY420">
            <v>0</v>
          </cell>
          <cell r="CK420">
            <v>0</v>
          </cell>
          <cell r="CL420">
            <v>0</v>
          </cell>
          <cell r="CM420">
            <v>0</v>
          </cell>
          <cell r="CU420" t="str">
            <v/>
          </cell>
        </row>
        <row r="421">
          <cell r="F421">
            <v>0</v>
          </cell>
          <cell r="G421">
            <v>15000</v>
          </cell>
          <cell r="H421">
            <v>0</v>
          </cell>
          <cell r="I421">
            <v>0</v>
          </cell>
          <cell r="AY421">
            <v>0</v>
          </cell>
          <cell r="CK421">
            <v>0</v>
          </cell>
          <cell r="CL421">
            <v>0</v>
          </cell>
          <cell r="CM421">
            <v>0</v>
          </cell>
          <cell r="CU421" t="str">
            <v/>
          </cell>
        </row>
        <row r="422">
          <cell r="F422">
            <v>0</v>
          </cell>
          <cell r="G422">
            <v>47162.7</v>
          </cell>
          <cell r="H422">
            <v>42024.09</v>
          </cell>
          <cell r="I422">
            <v>5125.93</v>
          </cell>
          <cell r="AY422">
            <v>0</v>
          </cell>
          <cell r="CK422">
            <v>0</v>
          </cell>
          <cell r="CL422">
            <v>0</v>
          </cell>
          <cell r="CM422">
            <v>0</v>
          </cell>
          <cell r="CU422" t="str">
            <v/>
          </cell>
        </row>
        <row r="423">
          <cell r="F423">
            <v>0</v>
          </cell>
          <cell r="G423">
            <v>6000</v>
          </cell>
          <cell r="H423">
            <v>3879.8</v>
          </cell>
          <cell r="I423">
            <v>2036.75</v>
          </cell>
          <cell r="AY423">
            <v>0</v>
          </cell>
          <cell r="CK423">
            <v>0</v>
          </cell>
          <cell r="CL423">
            <v>0</v>
          </cell>
          <cell r="CM423">
            <v>0</v>
          </cell>
          <cell r="CU423" t="str">
            <v/>
          </cell>
        </row>
        <row r="424">
          <cell r="F424">
            <v>0</v>
          </cell>
          <cell r="G424">
            <v>18870.5</v>
          </cell>
          <cell r="H424">
            <v>4740</v>
          </cell>
          <cell r="I424">
            <v>6371</v>
          </cell>
          <cell r="AY424">
            <v>0</v>
          </cell>
          <cell r="CK424">
            <v>0</v>
          </cell>
          <cell r="CL424">
            <v>0</v>
          </cell>
          <cell r="CM424">
            <v>0</v>
          </cell>
          <cell r="CU424" t="str">
            <v/>
          </cell>
        </row>
        <row r="425">
          <cell r="F425">
            <v>0</v>
          </cell>
          <cell r="G425">
            <v>16107.4</v>
          </cell>
          <cell r="H425">
            <v>9475.17</v>
          </cell>
          <cell r="I425">
            <v>4748.28</v>
          </cell>
          <cell r="AY425">
            <v>0</v>
          </cell>
          <cell r="CK425">
            <v>0</v>
          </cell>
          <cell r="CL425">
            <v>0</v>
          </cell>
          <cell r="CM425">
            <v>0</v>
          </cell>
          <cell r="CU425" t="str">
            <v/>
          </cell>
        </row>
        <row r="426">
          <cell r="F426">
            <v>0</v>
          </cell>
          <cell r="G426">
            <v>5595</v>
          </cell>
          <cell r="H426">
            <v>0</v>
          </cell>
          <cell r="I426">
            <v>0</v>
          </cell>
          <cell r="AY426">
            <v>0</v>
          </cell>
          <cell r="CK426">
            <v>0</v>
          </cell>
          <cell r="CL426">
            <v>0</v>
          </cell>
          <cell r="CM426">
            <v>0</v>
          </cell>
          <cell r="CU426" t="str">
            <v/>
          </cell>
        </row>
        <row r="427">
          <cell r="F427">
            <v>0</v>
          </cell>
          <cell r="G427">
            <v>6000</v>
          </cell>
          <cell r="H427">
            <v>1621</v>
          </cell>
          <cell r="I427">
            <v>456</v>
          </cell>
          <cell r="AY427">
            <v>0</v>
          </cell>
          <cell r="CK427">
            <v>0</v>
          </cell>
          <cell r="CL427">
            <v>0</v>
          </cell>
          <cell r="CM427">
            <v>0</v>
          </cell>
          <cell r="CU427" t="str">
            <v/>
          </cell>
        </row>
        <row r="428">
          <cell r="F428">
            <v>0</v>
          </cell>
          <cell r="G428">
            <v>3111</v>
          </cell>
          <cell r="H428">
            <v>0</v>
          </cell>
          <cell r="I428">
            <v>0</v>
          </cell>
          <cell r="AY428">
            <v>0</v>
          </cell>
          <cell r="CK428">
            <v>0</v>
          </cell>
          <cell r="CL428">
            <v>0</v>
          </cell>
          <cell r="CM428">
            <v>0</v>
          </cell>
          <cell r="CU428" t="str">
            <v/>
          </cell>
        </row>
        <row r="429">
          <cell r="F429">
            <v>0</v>
          </cell>
          <cell r="G429">
            <v>10859</v>
          </cell>
          <cell r="H429">
            <v>289.69</v>
          </cell>
          <cell r="I429">
            <v>1</v>
          </cell>
          <cell r="AY429">
            <v>0</v>
          </cell>
          <cell r="CK429">
            <v>0</v>
          </cell>
          <cell r="CL429">
            <v>0</v>
          </cell>
          <cell r="CM429">
            <v>0</v>
          </cell>
          <cell r="CU429" t="str">
            <v/>
          </cell>
        </row>
        <row r="430">
          <cell r="F430">
            <v>0</v>
          </cell>
          <cell r="G430">
            <v>5000</v>
          </cell>
          <cell r="H430">
            <v>0</v>
          </cell>
          <cell r="I430">
            <v>4680</v>
          </cell>
          <cell r="AY430">
            <v>0</v>
          </cell>
          <cell r="CK430">
            <v>0</v>
          </cell>
          <cell r="CL430">
            <v>0</v>
          </cell>
          <cell r="CM430">
            <v>0</v>
          </cell>
          <cell r="CU430" t="str">
            <v/>
          </cell>
        </row>
        <row r="431">
          <cell r="F431">
            <v>0</v>
          </cell>
          <cell r="G431">
            <v>2868.93</v>
          </cell>
          <cell r="H431">
            <v>0</v>
          </cell>
          <cell r="I431">
            <v>0</v>
          </cell>
          <cell r="AY431">
            <v>0</v>
          </cell>
          <cell r="CK431">
            <v>0</v>
          </cell>
          <cell r="CL431">
            <v>0</v>
          </cell>
          <cell r="CM431">
            <v>0</v>
          </cell>
          <cell r="CU431" t="str">
            <v/>
          </cell>
        </row>
        <row r="432">
          <cell r="F432">
            <v>0</v>
          </cell>
          <cell r="G432">
            <v>16000</v>
          </cell>
          <cell r="H432">
            <v>0</v>
          </cell>
          <cell r="I432">
            <v>10246.5</v>
          </cell>
          <cell r="AY432">
            <v>0</v>
          </cell>
          <cell r="CK432">
            <v>0</v>
          </cell>
          <cell r="CL432">
            <v>0</v>
          </cell>
          <cell r="CM432">
            <v>0</v>
          </cell>
          <cell r="CU432" t="str">
            <v/>
          </cell>
        </row>
        <row r="433">
          <cell r="F433">
            <v>0</v>
          </cell>
          <cell r="G433">
            <v>2000</v>
          </cell>
          <cell r="H433">
            <v>0</v>
          </cell>
          <cell r="I433">
            <v>0</v>
          </cell>
          <cell r="AY433">
            <v>0</v>
          </cell>
          <cell r="CK433">
            <v>0</v>
          </cell>
          <cell r="CL433">
            <v>0</v>
          </cell>
          <cell r="CM433">
            <v>0</v>
          </cell>
          <cell r="CU433" t="str">
            <v/>
          </cell>
        </row>
        <row r="434">
          <cell r="F434">
            <v>0</v>
          </cell>
          <cell r="G434">
            <v>6821</v>
          </cell>
          <cell r="H434">
            <v>1265</v>
          </cell>
          <cell r="I434">
            <v>0</v>
          </cell>
          <cell r="AY434">
            <v>0</v>
          </cell>
          <cell r="CK434">
            <v>0</v>
          </cell>
          <cell r="CL434">
            <v>0</v>
          </cell>
          <cell r="CM434">
            <v>0</v>
          </cell>
          <cell r="CU434" t="str">
            <v/>
          </cell>
        </row>
        <row r="435">
          <cell r="F435">
            <v>0</v>
          </cell>
          <cell r="G435">
            <v>9140</v>
          </cell>
          <cell r="H435">
            <v>0</v>
          </cell>
          <cell r="I435">
            <v>0</v>
          </cell>
          <cell r="AY435">
            <v>0</v>
          </cell>
          <cell r="CK435">
            <v>0</v>
          </cell>
          <cell r="CL435">
            <v>0</v>
          </cell>
          <cell r="CM435">
            <v>0</v>
          </cell>
          <cell r="CU435" t="str">
            <v/>
          </cell>
        </row>
        <row r="436">
          <cell r="F436">
            <v>0</v>
          </cell>
          <cell r="G436">
            <v>10000</v>
          </cell>
          <cell r="H436">
            <v>3105</v>
          </cell>
          <cell r="I436">
            <v>0</v>
          </cell>
          <cell r="AY436">
            <v>0</v>
          </cell>
          <cell r="CK436">
            <v>0</v>
          </cell>
          <cell r="CL436">
            <v>0</v>
          </cell>
          <cell r="CM436">
            <v>0</v>
          </cell>
          <cell r="CU436" t="str">
            <v/>
          </cell>
        </row>
        <row r="438">
          <cell r="F438">
            <v>0</v>
          </cell>
          <cell r="G438">
            <v>3000</v>
          </cell>
          <cell r="H438">
            <v>0</v>
          </cell>
          <cell r="I438">
            <v>2298</v>
          </cell>
          <cell r="AY438">
            <v>0</v>
          </cell>
          <cell r="CK438">
            <v>0</v>
          </cell>
          <cell r="CL438">
            <v>0</v>
          </cell>
          <cell r="CM438">
            <v>0</v>
          </cell>
          <cell r="CU438" t="str">
            <v/>
          </cell>
        </row>
        <row r="439">
          <cell r="F439">
            <v>0</v>
          </cell>
          <cell r="G439">
            <v>2500</v>
          </cell>
          <cell r="H439">
            <v>0</v>
          </cell>
          <cell r="I439">
            <v>0</v>
          </cell>
          <cell r="AY439">
            <v>0</v>
          </cell>
          <cell r="CK439">
            <v>0</v>
          </cell>
          <cell r="CL439">
            <v>0</v>
          </cell>
          <cell r="CM439">
            <v>0</v>
          </cell>
          <cell r="CU439" t="str">
            <v/>
          </cell>
        </row>
        <row r="440">
          <cell r="F440">
            <v>0</v>
          </cell>
          <cell r="G440">
            <v>33000</v>
          </cell>
          <cell r="H440">
            <v>0</v>
          </cell>
          <cell r="I440">
            <v>27951.599999999999</v>
          </cell>
          <cell r="AY440">
            <v>0</v>
          </cell>
          <cell r="CK440">
            <v>0</v>
          </cell>
          <cell r="CL440">
            <v>0</v>
          </cell>
          <cell r="CM440">
            <v>0</v>
          </cell>
          <cell r="CU440" t="str">
            <v/>
          </cell>
        </row>
        <row r="442">
          <cell r="F442">
            <v>3810072</v>
          </cell>
          <cell r="G442">
            <v>8562486.1799999997</v>
          </cell>
          <cell r="H442">
            <v>8562486.1799999997</v>
          </cell>
          <cell r="I442">
            <v>0</v>
          </cell>
          <cell r="AY442">
            <v>340199.42</v>
          </cell>
          <cell r="CK442">
            <v>0</v>
          </cell>
          <cell r="CL442">
            <v>0</v>
          </cell>
          <cell r="CM442">
            <v>0</v>
          </cell>
          <cell r="CU442">
            <v>1001880</v>
          </cell>
        </row>
        <row r="443">
          <cell r="F443">
            <v>1600000</v>
          </cell>
          <cell r="G443">
            <v>124073.63</v>
          </cell>
          <cell r="H443">
            <v>19033.63</v>
          </cell>
          <cell r="I443">
            <v>0</v>
          </cell>
          <cell r="AY443">
            <v>87772</v>
          </cell>
          <cell r="CK443">
            <v>0</v>
          </cell>
          <cell r="CL443">
            <v>0</v>
          </cell>
          <cell r="CM443">
            <v>0</v>
          </cell>
          <cell r="CU443" t="str">
            <v/>
          </cell>
        </row>
        <row r="444">
          <cell r="F444">
            <v>0</v>
          </cell>
          <cell r="G444">
            <v>138064.43</v>
          </cell>
          <cell r="H444">
            <v>138064.43</v>
          </cell>
          <cell r="I444">
            <v>0</v>
          </cell>
          <cell r="AY444">
            <v>0</v>
          </cell>
          <cell r="CK444">
            <v>0</v>
          </cell>
          <cell r="CL444">
            <v>0</v>
          </cell>
          <cell r="CM444">
            <v>0</v>
          </cell>
          <cell r="CU444">
            <v>27086.78</v>
          </cell>
        </row>
        <row r="445">
          <cell r="F445">
            <v>92820</v>
          </cell>
          <cell r="G445">
            <v>465670.16</v>
          </cell>
          <cell r="H445">
            <v>465670.16</v>
          </cell>
          <cell r="I445">
            <v>0</v>
          </cell>
          <cell r="AY445">
            <v>7296</v>
          </cell>
          <cell r="CK445">
            <v>0</v>
          </cell>
          <cell r="CL445">
            <v>0</v>
          </cell>
          <cell r="CM445">
            <v>0</v>
          </cell>
          <cell r="CU445">
            <v>52993</v>
          </cell>
        </row>
        <row r="446">
          <cell r="F446">
            <v>267923</v>
          </cell>
          <cell r="G446">
            <v>504537.37</v>
          </cell>
          <cell r="H446">
            <v>504537.37</v>
          </cell>
          <cell r="I446">
            <v>0</v>
          </cell>
          <cell r="AY446">
            <v>-486.29</v>
          </cell>
          <cell r="CK446">
            <v>0</v>
          </cell>
          <cell r="CL446">
            <v>0</v>
          </cell>
          <cell r="CM446">
            <v>0</v>
          </cell>
          <cell r="CU446">
            <v>0</v>
          </cell>
        </row>
        <row r="447">
          <cell r="F447">
            <v>758896</v>
          </cell>
          <cell r="G447">
            <v>758896</v>
          </cell>
          <cell r="H447">
            <v>-1068.02</v>
          </cell>
          <cell r="I447">
            <v>0</v>
          </cell>
          <cell r="AY447">
            <v>-1068.02</v>
          </cell>
          <cell r="CK447">
            <v>0</v>
          </cell>
          <cell r="CL447">
            <v>0</v>
          </cell>
          <cell r="CM447">
            <v>0</v>
          </cell>
          <cell r="CU447">
            <v>0</v>
          </cell>
        </row>
        <row r="449">
          <cell r="F449">
            <v>87000</v>
          </cell>
          <cell r="G449">
            <v>252498.87</v>
          </cell>
          <cell r="H449">
            <v>252498.87</v>
          </cell>
          <cell r="I449">
            <v>0</v>
          </cell>
          <cell r="AY449">
            <v>4862.5</v>
          </cell>
          <cell r="CK449">
            <v>0</v>
          </cell>
          <cell r="CL449">
            <v>0</v>
          </cell>
          <cell r="CM449">
            <v>0</v>
          </cell>
          <cell r="CU449" t="str">
            <v/>
          </cell>
        </row>
        <row r="450">
          <cell r="F450">
            <v>0</v>
          </cell>
          <cell r="G450">
            <v>847968.2</v>
          </cell>
          <cell r="H450">
            <v>777729.3</v>
          </cell>
          <cell r="I450">
            <v>0</v>
          </cell>
          <cell r="AY450">
            <v>60375.34</v>
          </cell>
          <cell r="CK450">
            <v>0</v>
          </cell>
          <cell r="CL450">
            <v>0</v>
          </cell>
          <cell r="CM450">
            <v>0</v>
          </cell>
          <cell r="CU450" t="str">
            <v/>
          </cell>
        </row>
        <row r="451">
          <cell r="F451">
            <v>529828</v>
          </cell>
          <cell r="G451">
            <v>1299311.3400000001</v>
          </cell>
          <cell r="H451">
            <v>1299311.3400000001</v>
          </cell>
          <cell r="I451">
            <v>0</v>
          </cell>
          <cell r="AY451">
            <v>46179.97</v>
          </cell>
          <cell r="CK451">
            <v>0</v>
          </cell>
          <cell r="CL451">
            <v>0</v>
          </cell>
          <cell r="CM451">
            <v>0</v>
          </cell>
          <cell r="CU451">
            <v>165604.28</v>
          </cell>
        </row>
        <row r="452">
          <cell r="F452">
            <v>89628</v>
          </cell>
          <cell r="G452">
            <v>209629.85</v>
          </cell>
          <cell r="H452">
            <v>209629.85</v>
          </cell>
          <cell r="I452">
            <v>0</v>
          </cell>
          <cell r="AY452">
            <v>7979.76</v>
          </cell>
          <cell r="CK452">
            <v>0</v>
          </cell>
          <cell r="CL452">
            <v>0</v>
          </cell>
          <cell r="CM452">
            <v>0</v>
          </cell>
          <cell r="CU452">
            <v>26476.13</v>
          </cell>
        </row>
        <row r="453">
          <cell r="F453">
            <v>125400</v>
          </cell>
          <cell r="G453">
            <v>477976.2</v>
          </cell>
          <cell r="H453">
            <v>477976.2</v>
          </cell>
          <cell r="I453">
            <v>0</v>
          </cell>
          <cell r="AY453">
            <v>11407.5</v>
          </cell>
          <cell r="CK453">
            <v>0</v>
          </cell>
          <cell r="CL453">
            <v>0</v>
          </cell>
          <cell r="CM453">
            <v>0</v>
          </cell>
          <cell r="CU453">
            <v>60255</v>
          </cell>
        </row>
        <row r="454">
          <cell r="F454">
            <v>86731</v>
          </cell>
          <cell r="G454">
            <v>279241.49</v>
          </cell>
          <cell r="H454">
            <v>279241.49</v>
          </cell>
          <cell r="I454">
            <v>0</v>
          </cell>
          <cell r="AY454">
            <v>0</v>
          </cell>
          <cell r="CK454">
            <v>0</v>
          </cell>
          <cell r="CL454">
            <v>0</v>
          </cell>
          <cell r="CM454">
            <v>0</v>
          </cell>
          <cell r="CU454">
            <v>0</v>
          </cell>
        </row>
        <row r="455">
          <cell r="F455">
            <v>489851</v>
          </cell>
          <cell r="G455">
            <v>939400.23</v>
          </cell>
          <cell r="H455">
            <v>939400.23</v>
          </cell>
          <cell r="I455">
            <v>0</v>
          </cell>
          <cell r="AY455">
            <v>36769.620000000003</v>
          </cell>
          <cell r="CK455">
            <v>0</v>
          </cell>
          <cell r="CL455">
            <v>0</v>
          </cell>
          <cell r="CM455">
            <v>0</v>
          </cell>
          <cell r="CU455">
            <v>87895.92</v>
          </cell>
        </row>
        <row r="456">
          <cell r="F456">
            <v>8668</v>
          </cell>
          <cell r="G456">
            <v>8668</v>
          </cell>
          <cell r="H456">
            <v>3748.89</v>
          </cell>
          <cell r="I456">
            <v>154.46</v>
          </cell>
          <cell r="AY456">
            <v>172.96</v>
          </cell>
          <cell r="CK456">
            <v>0</v>
          </cell>
          <cell r="CL456">
            <v>0</v>
          </cell>
          <cell r="CM456">
            <v>0</v>
          </cell>
          <cell r="CU456" t="str">
            <v/>
          </cell>
        </row>
        <row r="457">
          <cell r="F457">
            <v>70370</v>
          </cell>
          <cell r="G457">
            <v>68789.45</v>
          </cell>
          <cell r="H457">
            <v>54041.91</v>
          </cell>
          <cell r="I457">
            <v>0</v>
          </cell>
          <cell r="AY457">
            <v>0</v>
          </cell>
          <cell r="CK457">
            <v>0</v>
          </cell>
          <cell r="CL457">
            <v>0</v>
          </cell>
          <cell r="CM457">
            <v>0</v>
          </cell>
          <cell r="CU457" t="str">
            <v/>
          </cell>
        </row>
        <row r="458">
          <cell r="F458">
            <v>6000</v>
          </cell>
          <cell r="G458">
            <v>6000</v>
          </cell>
          <cell r="H458">
            <v>3310.3</v>
          </cell>
          <cell r="I458">
            <v>0</v>
          </cell>
          <cell r="AY458">
            <v>366.85</v>
          </cell>
          <cell r="CK458">
            <v>0</v>
          </cell>
          <cell r="CL458">
            <v>0</v>
          </cell>
          <cell r="CM458">
            <v>0</v>
          </cell>
          <cell r="CU458" t="str">
            <v/>
          </cell>
        </row>
        <row r="459">
          <cell r="F459">
            <v>34534</v>
          </cell>
          <cell r="G459">
            <v>56187.040000000001</v>
          </cell>
          <cell r="H459">
            <v>56187.040000000001</v>
          </cell>
          <cell r="I459">
            <v>0</v>
          </cell>
          <cell r="AY459">
            <v>2791.04</v>
          </cell>
          <cell r="CK459">
            <v>0</v>
          </cell>
          <cell r="CL459">
            <v>0</v>
          </cell>
          <cell r="CM459">
            <v>0</v>
          </cell>
          <cell r="CU459" t="str">
            <v/>
          </cell>
        </row>
        <row r="460">
          <cell r="F460">
            <v>5435</v>
          </cell>
          <cell r="G460">
            <v>5435</v>
          </cell>
          <cell r="H460">
            <v>2093</v>
          </cell>
          <cell r="I460">
            <v>0</v>
          </cell>
          <cell r="AY460">
            <v>0</v>
          </cell>
          <cell r="CK460">
            <v>0</v>
          </cell>
          <cell r="CL460">
            <v>0</v>
          </cell>
          <cell r="CM460">
            <v>0</v>
          </cell>
          <cell r="CU460" t="str">
            <v/>
          </cell>
        </row>
        <row r="461">
          <cell r="F461">
            <v>33372</v>
          </cell>
          <cell r="G461">
            <v>32682</v>
          </cell>
          <cell r="H461">
            <v>23900</v>
          </cell>
          <cell r="I461">
            <v>1800</v>
          </cell>
          <cell r="AY461">
            <v>1000</v>
          </cell>
          <cell r="CK461">
            <v>0</v>
          </cell>
          <cell r="CL461">
            <v>0</v>
          </cell>
          <cell r="CM461">
            <v>0</v>
          </cell>
          <cell r="CU461" t="str">
            <v/>
          </cell>
        </row>
        <row r="462">
          <cell r="F462">
            <v>32727</v>
          </cell>
          <cell r="G462">
            <v>32727</v>
          </cell>
          <cell r="H462">
            <v>20961.38</v>
          </cell>
          <cell r="I462">
            <v>6038.62</v>
          </cell>
          <cell r="AY462">
            <v>0</v>
          </cell>
          <cell r="CK462">
            <v>0</v>
          </cell>
          <cell r="CL462">
            <v>0</v>
          </cell>
          <cell r="CM462">
            <v>0</v>
          </cell>
          <cell r="CU462" t="str">
            <v/>
          </cell>
        </row>
        <row r="463">
          <cell r="F463">
            <v>0</v>
          </cell>
          <cell r="G463">
            <v>690</v>
          </cell>
          <cell r="H463">
            <v>690</v>
          </cell>
          <cell r="I463">
            <v>0</v>
          </cell>
          <cell r="AY463">
            <v>0</v>
          </cell>
          <cell r="CK463">
            <v>0</v>
          </cell>
          <cell r="CL463">
            <v>0</v>
          </cell>
          <cell r="CM463">
            <v>0</v>
          </cell>
          <cell r="CU463" t="str">
            <v/>
          </cell>
        </row>
        <row r="464">
          <cell r="F464">
            <v>9381</v>
          </cell>
          <cell r="G464">
            <v>9381</v>
          </cell>
          <cell r="H464">
            <v>0</v>
          </cell>
          <cell r="I464">
            <v>0</v>
          </cell>
          <cell r="AY464">
            <v>0</v>
          </cell>
          <cell r="CK464">
            <v>0</v>
          </cell>
          <cell r="CL464">
            <v>0</v>
          </cell>
          <cell r="CM464">
            <v>0</v>
          </cell>
          <cell r="CU464" t="str">
            <v/>
          </cell>
        </row>
        <row r="465">
          <cell r="F465">
            <v>500000</v>
          </cell>
          <cell r="G465">
            <v>1403614.48</v>
          </cell>
          <cell r="H465">
            <v>1389836.03</v>
          </cell>
          <cell r="I465">
            <v>12861</v>
          </cell>
          <cell r="AY465">
            <v>0.01</v>
          </cell>
          <cell r="CK465">
            <v>0</v>
          </cell>
          <cell r="CL465">
            <v>0</v>
          </cell>
          <cell r="CM465">
            <v>0</v>
          </cell>
          <cell r="CU465" t="str">
            <v/>
          </cell>
        </row>
        <row r="466">
          <cell r="F466">
            <v>1605</v>
          </cell>
          <cell r="G466">
            <v>1605</v>
          </cell>
          <cell r="H466">
            <v>1585.06</v>
          </cell>
          <cell r="I466">
            <v>0</v>
          </cell>
          <cell r="AY466">
            <v>140.01</v>
          </cell>
          <cell r="CK466">
            <v>0</v>
          </cell>
          <cell r="CL466">
            <v>0</v>
          </cell>
          <cell r="CM466">
            <v>0</v>
          </cell>
          <cell r="CU466" t="str">
            <v/>
          </cell>
        </row>
        <row r="467">
          <cell r="F467">
            <v>110000</v>
          </cell>
          <cell r="G467">
            <v>110000</v>
          </cell>
          <cell r="H467">
            <v>71068.44</v>
          </cell>
          <cell r="I467">
            <v>18868.13</v>
          </cell>
          <cell r="AY467">
            <v>0</v>
          </cell>
          <cell r="CK467">
            <v>0</v>
          </cell>
          <cell r="CL467">
            <v>0</v>
          </cell>
          <cell r="CM467">
            <v>0</v>
          </cell>
          <cell r="CU467" t="str">
            <v/>
          </cell>
        </row>
        <row r="468">
          <cell r="F468">
            <v>4400</v>
          </cell>
          <cell r="G468">
            <v>4400</v>
          </cell>
          <cell r="H468">
            <v>3960</v>
          </cell>
          <cell r="I468">
            <v>0</v>
          </cell>
          <cell r="AY468">
            <v>0</v>
          </cell>
          <cell r="CK468">
            <v>0</v>
          </cell>
          <cell r="CL468">
            <v>0</v>
          </cell>
          <cell r="CM468">
            <v>0</v>
          </cell>
          <cell r="CU468" t="str">
            <v/>
          </cell>
        </row>
        <row r="469">
          <cell r="F469">
            <v>19000</v>
          </cell>
          <cell r="G469">
            <v>20875</v>
          </cell>
          <cell r="H469">
            <v>20580.97</v>
          </cell>
          <cell r="I469">
            <v>287.5</v>
          </cell>
          <cell r="AY469">
            <v>0</v>
          </cell>
          <cell r="CK469">
            <v>0</v>
          </cell>
          <cell r="CL469">
            <v>0</v>
          </cell>
          <cell r="CM469">
            <v>0</v>
          </cell>
          <cell r="CU469" t="str">
            <v/>
          </cell>
        </row>
        <row r="470">
          <cell r="F470">
            <v>175000</v>
          </cell>
          <cell r="G470">
            <v>169125</v>
          </cell>
          <cell r="H470">
            <v>3000</v>
          </cell>
          <cell r="I470">
            <v>0</v>
          </cell>
          <cell r="AY470">
            <v>0</v>
          </cell>
          <cell r="CK470">
            <v>0</v>
          </cell>
          <cell r="CL470">
            <v>0</v>
          </cell>
          <cell r="CM470">
            <v>0</v>
          </cell>
          <cell r="CU470" t="str">
            <v/>
          </cell>
        </row>
        <row r="471">
          <cell r="F471">
            <v>2913</v>
          </cell>
          <cell r="G471">
            <v>2913</v>
          </cell>
          <cell r="H471">
            <v>1055</v>
          </cell>
          <cell r="I471">
            <v>0</v>
          </cell>
          <cell r="AY471">
            <v>0</v>
          </cell>
          <cell r="CK471">
            <v>0</v>
          </cell>
          <cell r="CL471">
            <v>0</v>
          </cell>
          <cell r="CM471">
            <v>0</v>
          </cell>
          <cell r="CU471" t="str">
            <v/>
          </cell>
        </row>
        <row r="472">
          <cell r="F472">
            <v>20000</v>
          </cell>
          <cell r="G472">
            <v>20000</v>
          </cell>
          <cell r="H472">
            <v>11546.02</v>
          </cell>
          <cell r="I472">
            <v>0</v>
          </cell>
          <cell r="AY472">
            <v>0</v>
          </cell>
          <cell r="CK472">
            <v>0</v>
          </cell>
          <cell r="CL472">
            <v>0</v>
          </cell>
          <cell r="CM472">
            <v>0</v>
          </cell>
          <cell r="CU472" t="str">
            <v/>
          </cell>
        </row>
        <row r="473">
          <cell r="F473">
            <v>4706</v>
          </cell>
          <cell r="G473">
            <v>4706</v>
          </cell>
          <cell r="H473">
            <v>3281.35</v>
          </cell>
          <cell r="I473">
            <v>349.65</v>
          </cell>
          <cell r="AY473">
            <v>0</v>
          </cell>
          <cell r="CK473">
            <v>0</v>
          </cell>
          <cell r="CL473">
            <v>0</v>
          </cell>
          <cell r="CM473">
            <v>0</v>
          </cell>
          <cell r="CU473" t="str">
            <v/>
          </cell>
        </row>
        <row r="474">
          <cell r="F474">
            <v>26395</v>
          </cell>
          <cell r="G474">
            <v>26395</v>
          </cell>
          <cell r="H474">
            <v>9081.6299999999992</v>
          </cell>
          <cell r="I474">
            <v>0</v>
          </cell>
          <cell r="AY474">
            <v>0</v>
          </cell>
          <cell r="CK474">
            <v>0</v>
          </cell>
          <cell r="CL474">
            <v>0</v>
          </cell>
          <cell r="CM474">
            <v>0</v>
          </cell>
          <cell r="CU474" t="str">
            <v/>
          </cell>
        </row>
        <row r="475">
          <cell r="F475">
            <v>1819</v>
          </cell>
          <cell r="G475">
            <v>1819</v>
          </cell>
          <cell r="H475">
            <v>1799.5</v>
          </cell>
          <cell r="I475">
            <v>0</v>
          </cell>
          <cell r="AY475">
            <v>0</v>
          </cell>
          <cell r="CK475">
            <v>0</v>
          </cell>
          <cell r="CL475">
            <v>0</v>
          </cell>
          <cell r="CM475">
            <v>0</v>
          </cell>
          <cell r="CU475" t="str">
            <v/>
          </cell>
        </row>
        <row r="476">
          <cell r="F476">
            <v>38000</v>
          </cell>
          <cell r="G476">
            <v>34200</v>
          </cell>
          <cell r="H476">
            <v>28346.93</v>
          </cell>
          <cell r="I476">
            <v>661.84</v>
          </cell>
          <cell r="AY476">
            <v>0</v>
          </cell>
          <cell r="CK476">
            <v>0</v>
          </cell>
          <cell r="CL476">
            <v>0</v>
          </cell>
          <cell r="CM476">
            <v>0</v>
          </cell>
          <cell r="CU476" t="str">
            <v/>
          </cell>
        </row>
        <row r="477">
          <cell r="F477">
            <v>28000</v>
          </cell>
          <cell r="G477">
            <v>28000</v>
          </cell>
          <cell r="H477">
            <v>22108.91</v>
          </cell>
          <cell r="I477">
            <v>3039.49</v>
          </cell>
          <cell r="AY477">
            <v>0</v>
          </cell>
          <cell r="CK477">
            <v>0</v>
          </cell>
          <cell r="CL477">
            <v>0</v>
          </cell>
          <cell r="CM477">
            <v>0</v>
          </cell>
          <cell r="CU477" t="str">
            <v/>
          </cell>
        </row>
        <row r="478">
          <cell r="F478">
            <v>0</v>
          </cell>
          <cell r="G478">
            <v>3800</v>
          </cell>
          <cell r="H478">
            <v>205.7</v>
          </cell>
          <cell r="I478">
            <v>0</v>
          </cell>
          <cell r="AY478">
            <v>0</v>
          </cell>
          <cell r="CK478">
            <v>0</v>
          </cell>
          <cell r="CL478">
            <v>0</v>
          </cell>
          <cell r="CM478">
            <v>0</v>
          </cell>
          <cell r="CU478" t="str">
            <v/>
          </cell>
        </row>
        <row r="479">
          <cell r="F479">
            <v>419884</v>
          </cell>
          <cell r="G479">
            <v>419722.31</v>
          </cell>
          <cell r="H479">
            <v>157802.13</v>
          </cell>
          <cell r="I479">
            <v>3571.48</v>
          </cell>
          <cell r="AY479">
            <v>4142.91</v>
          </cell>
          <cell r="CK479">
            <v>0</v>
          </cell>
          <cell r="CL479">
            <v>0</v>
          </cell>
          <cell r="CM479">
            <v>0</v>
          </cell>
          <cell r="CU479" t="str">
            <v/>
          </cell>
        </row>
        <row r="480">
          <cell r="F480">
            <v>0</v>
          </cell>
          <cell r="G480">
            <v>1479463.14</v>
          </cell>
          <cell r="H480">
            <v>660630</v>
          </cell>
          <cell r="I480">
            <v>44946</v>
          </cell>
          <cell r="AY480">
            <v>0</v>
          </cell>
          <cell r="CK480">
            <v>0</v>
          </cell>
          <cell r="CL480">
            <v>0</v>
          </cell>
          <cell r="CM480">
            <v>0</v>
          </cell>
          <cell r="CU480" t="str">
            <v/>
          </cell>
        </row>
        <row r="481">
          <cell r="F481">
            <v>1504020</v>
          </cell>
          <cell r="G481">
            <v>1504020</v>
          </cell>
          <cell r="H481">
            <v>1213383.1200000001</v>
          </cell>
          <cell r="I481">
            <v>0</v>
          </cell>
          <cell r="AY481">
            <v>137412.03</v>
          </cell>
          <cell r="CK481">
            <v>0</v>
          </cell>
          <cell r="CL481">
            <v>0</v>
          </cell>
          <cell r="CM481">
            <v>0</v>
          </cell>
          <cell r="CU481">
            <v>126224</v>
          </cell>
        </row>
        <row r="482">
          <cell r="F482">
            <v>67120</v>
          </cell>
          <cell r="G482">
            <v>67120</v>
          </cell>
          <cell r="H482">
            <v>56597.17</v>
          </cell>
          <cell r="I482">
            <v>0</v>
          </cell>
          <cell r="AY482">
            <v>6470.5</v>
          </cell>
          <cell r="CK482">
            <v>0</v>
          </cell>
          <cell r="CL482">
            <v>0</v>
          </cell>
          <cell r="CM482">
            <v>0</v>
          </cell>
          <cell r="CU482">
            <v>6100</v>
          </cell>
        </row>
        <row r="483">
          <cell r="F483">
            <v>112025</v>
          </cell>
          <cell r="G483">
            <v>112025</v>
          </cell>
          <cell r="H483">
            <v>50440.1</v>
          </cell>
          <cell r="I483">
            <v>0</v>
          </cell>
          <cell r="AY483">
            <v>0</v>
          </cell>
          <cell r="CK483">
            <v>0</v>
          </cell>
          <cell r="CL483">
            <v>0</v>
          </cell>
          <cell r="CM483">
            <v>0</v>
          </cell>
          <cell r="CU483">
            <v>0</v>
          </cell>
        </row>
        <row r="484">
          <cell r="F484">
            <v>307650</v>
          </cell>
          <cell r="G484">
            <v>307650</v>
          </cell>
          <cell r="H484">
            <v>0</v>
          </cell>
          <cell r="I484">
            <v>0</v>
          </cell>
          <cell r="AY484">
            <v>0</v>
          </cell>
          <cell r="CK484">
            <v>0</v>
          </cell>
          <cell r="CL484">
            <v>0</v>
          </cell>
          <cell r="CM484">
            <v>0</v>
          </cell>
          <cell r="CU484">
            <v>0</v>
          </cell>
        </row>
        <row r="485">
          <cell r="F485">
            <v>57728</v>
          </cell>
          <cell r="G485">
            <v>57728</v>
          </cell>
          <cell r="H485">
            <v>40834.1</v>
          </cell>
          <cell r="I485">
            <v>0</v>
          </cell>
          <cell r="AY485">
            <v>3476.07</v>
          </cell>
          <cell r="CK485">
            <v>0</v>
          </cell>
          <cell r="CL485">
            <v>0</v>
          </cell>
          <cell r="CM485">
            <v>0</v>
          </cell>
          <cell r="CU485" t="str">
            <v/>
          </cell>
        </row>
        <row r="486">
          <cell r="F486">
            <v>247135</v>
          </cell>
          <cell r="G486">
            <v>247135</v>
          </cell>
          <cell r="H486">
            <v>185813.76000000001</v>
          </cell>
          <cell r="I486">
            <v>0</v>
          </cell>
          <cell r="AY486">
            <v>21259.65</v>
          </cell>
          <cell r="CK486">
            <v>0</v>
          </cell>
          <cell r="CL486">
            <v>0</v>
          </cell>
          <cell r="CM486">
            <v>0</v>
          </cell>
          <cell r="CU486">
            <v>21133.61</v>
          </cell>
        </row>
        <row r="487">
          <cell r="F487">
            <v>39556</v>
          </cell>
          <cell r="G487">
            <v>39556</v>
          </cell>
          <cell r="H487">
            <v>30023.8</v>
          </cell>
          <cell r="I487">
            <v>0</v>
          </cell>
          <cell r="AY487">
            <v>3456.8</v>
          </cell>
          <cell r="CK487">
            <v>0</v>
          </cell>
          <cell r="CL487">
            <v>0</v>
          </cell>
          <cell r="CM487">
            <v>0</v>
          </cell>
          <cell r="CU487">
            <v>3386.56</v>
          </cell>
        </row>
        <row r="488">
          <cell r="F488">
            <v>85800</v>
          </cell>
          <cell r="G488">
            <v>85800</v>
          </cell>
          <cell r="H488">
            <v>68390.399999999994</v>
          </cell>
          <cell r="I488">
            <v>0</v>
          </cell>
          <cell r="AY488">
            <v>7577.7</v>
          </cell>
          <cell r="CK488">
            <v>0</v>
          </cell>
          <cell r="CL488">
            <v>0</v>
          </cell>
          <cell r="CM488">
            <v>0</v>
          </cell>
          <cell r="CU488">
            <v>7605</v>
          </cell>
        </row>
        <row r="489">
          <cell r="F489">
            <v>34929</v>
          </cell>
          <cell r="G489">
            <v>35286.25</v>
          </cell>
          <cell r="H489">
            <v>35286.25</v>
          </cell>
          <cell r="I489">
            <v>0</v>
          </cell>
          <cell r="AY489">
            <v>0</v>
          </cell>
          <cell r="CK489">
            <v>0</v>
          </cell>
          <cell r="CL489">
            <v>0</v>
          </cell>
          <cell r="CM489">
            <v>0</v>
          </cell>
          <cell r="CU489">
            <v>0</v>
          </cell>
        </row>
        <row r="490">
          <cell r="F490">
            <v>176447</v>
          </cell>
          <cell r="G490">
            <v>176447</v>
          </cell>
          <cell r="H490">
            <v>122075.35</v>
          </cell>
          <cell r="I490">
            <v>0</v>
          </cell>
          <cell r="AY490">
            <v>13332.94</v>
          </cell>
          <cell r="CK490">
            <v>0</v>
          </cell>
          <cell r="CL490">
            <v>0</v>
          </cell>
          <cell r="CM490">
            <v>0</v>
          </cell>
          <cell r="CU490">
            <v>11041.24</v>
          </cell>
        </row>
        <row r="491">
          <cell r="F491">
            <v>8290</v>
          </cell>
          <cell r="G491">
            <v>11036.74</v>
          </cell>
          <cell r="H491">
            <v>11036.74</v>
          </cell>
          <cell r="I491">
            <v>0</v>
          </cell>
          <cell r="AY491">
            <v>548.24</v>
          </cell>
          <cell r="CK491">
            <v>0</v>
          </cell>
          <cell r="CL491">
            <v>0</v>
          </cell>
          <cell r="CM491">
            <v>0</v>
          </cell>
          <cell r="CU491" t="str">
            <v/>
          </cell>
        </row>
        <row r="492">
          <cell r="F492">
            <v>1000</v>
          </cell>
          <cell r="G492">
            <v>1000</v>
          </cell>
          <cell r="H492">
            <v>800</v>
          </cell>
          <cell r="I492">
            <v>0</v>
          </cell>
          <cell r="AY492">
            <v>0</v>
          </cell>
          <cell r="CK492">
            <v>0</v>
          </cell>
          <cell r="CL492">
            <v>0</v>
          </cell>
          <cell r="CM492">
            <v>0</v>
          </cell>
          <cell r="CU492" t="str">
            <v/>
          </cell>
        </row>
        <row r="493">
          <cell r="F493">
            <v>6117</v>
          </cell>
          <cell r="G493">
            <v>10117</v>
          </cell>
          <cell r="H493">
            <v>6355.56</v>
          </cell>
          <cell r="I493">
            <v>0</v>
          </cell>
          <cell r="AY493">
            <v>101.5</v>
          </cell>
          <cell r="CK493">
            <v>0</v>
          </cell>
          <cell r="CL493">
            <v>0</v>
          </cell>
          <cell r="CM493">
            <v>0</v>
          </cell>
          <cell r="CU493" t="str">
            <v/>
          </cell>
        </row>
        <row r="494">
          <cell r="F494">
            <v>6369</v>
          </cell>
          <cell r="G494">
            <v>6369</v>
          </cell>
          <cell r="H494">
            <v>1620.86</v>
          </cell>
          <cell r="I494">
            <v>0</v>
          </cell>
          <cell r="AY494">
            <v>373.75</v>
          </cell>
          <cell r="CK494">
            <v>0</v>
          </cell>
          <cell r="CL494">
            <v>0</v>
          </cell>
          <cell r="CM494">
            <v>0</v>
          </cell>
          <cell r="CU494" t="str">
            <v/>
          </cell>
        </row>
        <row r="495">
          <cell r="F495">
            <v>3000</v>
          </cell>
          <cell r="G495">
            <v>3000</v>
          </cell>
          <cell r="H495">
            <v>910.11</v>
          </cell>
          <cell r="I495">
            <v>0</v>
          </cell>
          <cell r="AY495">
            <v>0</v>
          </cell>
          <cell r="CK495">
            <v>0</v>
          </cell>
          <cell r="CL495">
            <v>0</v>
          </cell>
          <cell r="CM495">
            <v>0</v>
          </cell>
          <cell r="CU495" t="str">
            <v/>
          </cell>
        </row>
        <row r="496">
          <cell r="F496">
            <v>189345</v>
          </cell>
          <cell r="G496">
            <v>189345</v>
          </cell>
          <cell r="H496">
            <v>81497.62</v>
          </cell>
          <cell r="I496">
            <v>29487.51</v>
          </cell>
          <cell r="AY496">
            <v>0</v>
          </cell>
          <cell r="CK496">
            <v>0</v>
          </cell>
          <cell r="CL496">
            <v>0</v>
          </cell>
          <cell r="CM496">
            <v>0</v>
          </cell>
          <cell r="CU496" t="str">
            <v/>
          </cell>
        </row>
        <row r="497">
          <cell r="F497">
            <v>22806</v>
          </cell>
          <cell r="G497">
            <v>22806</v>
          </cell>
          <cell r="H497">
            <v>22280.22</v>
          </cell>
          <cell r="I497">
            <v>19</v>
          </cell>
          <cell r="AY497">
            <v>0</v>
          </cell>
          <cell r="CK497">
            <v>0</v>
          </cell>
          <cell r="CL497">
            <v>0</v>
          </cell>
          <cell r="CM497">
            <v>0</v>
          </cell>
          <cell r="CU497" t="str">
            <v/>
          </cell>
        </row>
        <row r="498">
          <cell r="F498">
            <v>16693</v>
          </cell>
          <cell r="G498">
            <v>13693</v>
          </cell>
          <cell r="H498">
            <v>5231.6400000000003</v>
          </cell>
          <cell r="I498">
            <v>0</v>
          </cell>
          <cell r="AY498">
            <v>575</v>
          </cell>
          <cell r="CK498">
            <v>0</v>
          </cell>
          <cell r="CL498">
            <v>0</v>
          </cell>
          <cell r="CM498">
            <v>0</v>
          </cell>
          <cell r="CU498" t="str">
            <v/>
          </cell>
        </row>
        <row r="499">
          <cell r="F499">
            <v>9000</v>
          </cell>
          <cell r="G499">
            <v>9000</v>
          </cell>
          <cell r="H499">
            <v>7143.69</v>
          </cell>
          <cell r="I499">
            <v>840</v>
          </cell>
          <cell r="AY499">
            <v>0</v>
          </cell>
          <cell r="CK499">
            <v>0</v>
          </cell>
          <cell r="CL499">
            <v>0</v>
          </cell>
          <cell r="CM499">
            <v>0</v>
          </cell>
          <cell r="CU499" t="str">
            <v/>
          </cell>
        </row>
        <row r="500">
          <cell r="F500">
            <v>23011</v>
          </cell>
          <cell r="G500">
            <v>23011</v>
          </cell>
          <cell r="H500">
            <v>10278.58</v>
          </cell>
          <cell r="I500">
            <v>241.2</v>
          </cell>
          <cell r="AY500">
            <v>40</v>
          </cell>
          <cell r="CK500">
            <v>0</v>
          </cell>
          <cell r="CL500">
            <v>0</v>
          </cell>
          <cell r="CM500">
            <v>0</v>
          </cell>
          <cell r="CU500" t="str">
            <v/>
          </cell>
        </row>
        <row r="501">
          <cell r="F501">
            <v>8000</v>
          </cell>
          <cell r="G501">
            <v>8000</v>
          </cell>
          <cell r="H501">
            <v>7871.33</v>
          </cell>
          <cell r="I501">
            <v>92.4</v>
          </cell>
          <cell r="AY501">
            <v>0</v>
          </cell>
          <cell r="CK501">
            <v>0</v>
          </cell>
          <cell r="CL501">
            <v>0</v>
          </cell>
          <cell r="CM501">
            <v>0</v>
          </cell>
          <cell r="CU501" t="str">
            <v/>
          </cell>
        </row>
        <row r="502">
          <cell r="F502">
            <v>3433</v>
          </cell>
          <cell r="G502">
            <v>3433</v>
          </cell>
          <cell r="H502">
            <v>2500</v>
          </cell>
          <cell r="I502">
            <v>0</v>
          </cell>
          <cell r="AY502">
            <v>0</v>
          </cell>
          <cell r="CK502">
            <v>0</v>
          </cell>
          <cell r="CL502">
            <v>0</v>
          </cell>
          <cell r="CM502">
            <v>0</v>
          </cell>
          <cell r="CU502" t="str">
            <v/>
          </cell>
        </row>
        <row r="503">
          <cell r="F503">
            <v>10376</v>
          </cell>
          <cell r="G503">
            <v>10376</v>
          </cell>
          <cell r="H503">
            <v>7527.06</v>
          </cell>
          <cell r="I503">
            <v>412</v>
          </cell>
          <cell r="AY503">
            <v>513.46</v>
          </cell>
          <cell r="CK503">
            <v>0</v>
          </cell>
          <cell r="CL503">
            <v>0</v>
          </cell>
          <cell r="CM503">
            <v>0</v>
          </cell>
          <cell r="CU503" t="str">
            <v/>
          </cell>
        </row>
        <row r="504">
          <cell r="F504">
            <v>130000</v>
          </cell>
          <cell r="G504">
            <v>130000</v>
          </cell>
          <cell r="H504">
            <v>111224.72</v>
          </cell>
          <cell r="I504">
            <v>0</v>
          </cell>
          <cell r="AY504">
            <v>373.2</v>
          </cell>
          <cell r="CK504">
            <v>0</v>
          </cell>
          <cell r="CL504">
            <v>0</v>
          </cell>
          <cell r="CM504">
            <v>0</v>
          </cell>
          <cell r="CU504" t="str">
            <v/>
          </cell>
        </row>
        <row r="505">
          <cell r="F505">
            <v>5000</v>
          </cell>
          <cell r="G505">
            <v>5000</v>
          </cell>
          <cell r="H505">
            <v>2562.5</v>
          </cell>
          <cell r="I505">
            <v>0</v>
          </cell>
          <cell r="AY505">
            <v>0</v>
          </cell>
          <cell r="CK505">
            <v>0</v>
          </cell>
          <cell r="CL505">
            <v>0</v>
          </cell>
          <cell r="CM505">
            <v>0</v>
          </cell>
          <cell r="CU505" t="str">
            <v/>
          </cell>
        </row>
        <row r="506">
          <cell r="F506">
            <v>1000</v>
          </cell>
          <cell r="G506">
            <v>1000</v>
          </cell>
          <cell r="H506">
            <v>749.42</v>
          </cell>
          <cell r="I506">
            <v>0</v>
          </cell>
          <cell r="AY506">
            <v>0</v>
          </cell>
          <cell r="CK506">
            <v>0</v>
          </cell>
          <cell r="CL506">
            <v>0</v>
          </cell>
          <cell r="CM506">
            <v>0</v>
          </cell>
          <cell r="CU506" t="str">
            <v/>
          </cell>
        </row>
        <row r="507">
          <cell r="F507">
            <v>56458</v>
          </cell>
          <cell r="G507">
            <v>56458</v>
          </cell>
          <cell r="H507">
            <v>32911.589999999997</v>
          </cell>
          <cell r="I507">
            <v>1877.15</v>
          </cell>
          <cell r="AY507">
            <v>834.19</v>
          </cell>
          <cell r="CK507">
            <v>0</v>
          </cell>
          <cell r="CL507">
            <v>0</v>
          </cell>
          <cell r="CM507">
            <v>0</v>
          </cell>
          <cell r="CU507" t="str">
            <v/>
          </cell>
        </row>
        <row r="508">
          <cell r="F508">
            <v>123600</v>
          </cell>
          <cell r="G508">
            <v>123600</v>
          </cell>
          <cell r="H508">
            <v>115852.68</v>
          </cell>
          <cell r="I508">
            <v>0</v>
          </cell>
          <cell r="AY508">
            <v>0</v>
          </cell>
          <cell r="CK508">
            <v>0</v>
          </cell>
          <cell r="CL508">
            <v>0</v>
          </cell>
          <cell r="CM508">
            <v>0</v>
          </cell>
          <cell r="CU508" t="str">
            <v/>
          </cell>
        </row>
        <row r="509">
          <cell r="F509">
            <v>5000</v>
          </cell>
          <cell r="G509">
            <v>5000</v>
          </cell>
          <cell r="H509">
            <v>4500.2299999999996</v>
          </cell>
          <cell r="I509">
            <v>0</v>
          </cell>
          <cell r="AY509">
            <v>0</v>
          </cell>
          <cell r="CK509">
            <v>0</v>
          </cell>
          <cell r="CL509">
            <v>0</v>
          </cell>
          <cell r="CM509">
            <v>0</v>
          </cell>
          <cell r="CU509" t="str">
            <v/>
          </cell>
        </row>
        <row r="510">
          <cell r="F510">
            <v>4512084</v>
          </cell>
          <cell r="G510">
            <v>4512084</v>
          </cell>
          <cell r="H510">
            <v>3755169.45</v>
          </cell>
          <cell r="I510">
            <v>0</v>
          </cell>
          <cell r="AY510">
            <v>425081.88</v>
          </cell>
          <cell r="CK510">
            <v>0</v>
          </cell>
          <cell r="CL510">
            <v>0</v>
          </cell>
          <cell r="CM510">
            <v>0</v>
          </cell>
          <cell r="CU510">
            <v>408184</v>
          </cell>
        </row>
        <row r="511">
          <cell r="F511">
            <v>123903</v>
          </cell>
          <cell r="G511">
            <v>127128.6</v>
          </cell>
          <cell r="H511">
            <v>112680.24</v>
          </cell>
          <cell r="I511">
            <v>0</v>
          </cell>
          <cell r="AY511">
            <v>11496</v>
          </cell>
          <cell r="CK511">
            <v>0</v>
          </cell>
          <cell r="CL511">
            <v>0</v>
          </cell>
          <cell r="CM511">
            <v>0</v>
          </cell>
          <cell r="CU511">
            <v>10754</v>
          </cell>
        </row>
        <row r="512">
          <cell r="F512">
            <v>302668</v>
          </cell>
          <cell r="G512">
            <v>302668</v>
          </cell>
          <cell r="H512">
            <v>282686.46999999997</v>
          </cell>
          <cell r="I512">
            <v>0</v>
          </cell>
          <cell r="AY512">
            <v>20785.5</v>
          </cell>
          <cell r="CK512">
            <v>0</v>
          </cell>
          <cell r="CL512">
            <v>0</v>
          </cell>
          <cell r="CM512">
            <v>0</v>
          </cell>
          <cell r="CU512">
            <v>0</v>
          </cell>
        </row>
        <row r="513">
          <cell r="F513">
            <v>902883</v>
          </cell>
          <cell r="G513">
            <v>902883</v>
          </cell>
          <cell r="H513">
            <v>0</v>
          </cell>
          <cell r="I513">
            <v>0</v>
          </cell>
          <cell r="AY513">
            <v>0</v>
          </cell>
          <cell r="CK513">
            <v>0</v>
          </cell>
          <cell r="CL513">
            <v>0</v>
          </cell>
          <cell r="CM513">
            <v>0</v>
          </cell>
          <cell r="CU513">
            <v>0</v>
          </cell>
        </row>
        <row r="514">
          <cell r="F514">
            <v>266362</v>
          </cell>
          <cell r="G514">
            <v>266362</v>
          </cell>
          <cell r="H514">
            <v>260381.91</v>
          </cell>
          <cell r="I514">
            <v>0</v>
          </cell>
          <cell r="AY514">
            <v>22149.21</v>
          </cell>
          <cell r="CK514">
            <v>0</v>
          </cell>
          <cell r="CL514">
            <v>0</v>
          </cell>
          <cell r="CM514">
            <v>0</v>
          </cell>
          <cell r="CU514" t="str">
            <v/>
          </cell>
        </row>
        <row r="515">
          <cell r="F515">
            <v>755156</v>
          </cell>
          <cell r="G515">
            <v>755156</v>
          </cell>
          <cell r="H515">
            <v>585972.92000000004</v>
          </cell>
          <cell r="I515">
            <v>0</v>
          </cell>
          <cell r="AY515">
            <v>63535.27</v>
          </cell>
          <cell r="CK515">
            <v>0</v>
          </cell>
          <cell r="CL515">
            <v>0</v>
          </cell>
          <cell r="CM515">
            <v>0</v>
          </cell>
          <cell r="CU515">
            <v>69030.95</v>
          </cell>
        </row>
        <row r="516">
          <cell r="F516">
            <v>116933</v>
          </cell>
          <cell r="G516">
            <v>116933</v>
          </cell>
          <cell r="H516">
            <v>92176.85</v>
          </cell>
          <cell r="I516">
            <v>0</v>
          </cell>
          <cell r="AY516">
            <v>10011.26</v>
          </cell>
          <cell r="CK516">
            <v>0</v>
          </cell>
          <cell r="CL516">
            <v>0</v>
          </cell>
          <cell r="CM516">
            <v>0</v>
          </cell>
          <cell r="CU516">
            <v>10763.18</v>
          </cell>
        </row>
        <row r="517">
          <cell r="F517">
            <v>310200</v>
          </cell>
          <cell r="G517">
            <v>310200</v>
          </cell>
          <cell r="H517">
            <v>242888.1</v>
          </cell>
          <cell r="I517">
            <v>0</v>
          </cell>
          <cell r="AY517">
            <v>26044.2</v>
          </cell>
          <cell r="CK517">
            <v>0</v>
          </cell>
          <cell r="CL517">
            <v>0</v>
          </cell>
          <cell r="CM517">
            <v>0</v>
          </cell>
          <cell r="CU517">
            <v>28080</v>
          </cell>
        </row>
        <row r="518">
          <cell r="F518">
            <v>102998</v>
          </cell>
          <cell r="G518">
            <v>112309.77</v>
          </cell>
          <cell r="H518">
            <v>112309.77</v>
          </cell>
          <cell r="I518">
            <v>0</v>
          </cell>
          <cell r="AY518">
            <v>0</v>
          </cell>
          <cell r="CK518">
            <v>0</v>
          </cell>
          <cell r="CL518">
            <v>0</v>
          </cell>
          <cell r="CM518">
            <v>0</v>
          </cell>
          <cell r="CU518">
            <v>0</v>
          </cell>
        </row>
        <row r="519">
          <cell r="F519">
            <v>483058</v>
          </cell>
          <cell r="G519">
            <v>483058</v>
          </cell>
          <cell r="H519">
            <v>409314.36</v>
          </cell>
          <cell r="I519">
            <v>0</v>
          </cell>
          <cell r="AY519">
            <v>45095.12</v>
          </cell>
          <cell r="CK519">
            <v>0</v>
          </cell>
          <cell r="CL519">
            <v>0</v>
          </cell>
          <cell r="CM519">
            <v>0</v>
          </cell>
          <cell r="CU519">
            <v>35921.5</v>
          </cell>
        </row>
        <row r="520">
          <cell r="F520">
            <v>30228</v>
          </cell>
          <cell r="G520">
            <v>30228</v>
          </cell>
          <cell r="H520">
            <v>18472.599999999999</v>
          </cell>
          <cell r="I520">
            <v>0</v>
          </cell>
          <cell r="AY520">
            <v>0</v>
          </cell>
          <cell r="CK520">
            <v>0</v>
          </cell>
          <cell r="CL520">
            <v>0</v>
          </cell>
          <cell r="CM520">
            <v>0</v>
          </cell>
          <cell r="CU520" t="str">
            <v/>
          </cell>
        </row>
        <row r="521">
          <cell r="F521">
            <v>139020</v>
          </cell>
          <cell r="G521">
            <v>139987</v>
          </cell>
          <cell r="H521">
            <v>124282</v>
          </cell>
          <cell r="I521">
            <v>0</v>
          </cell>
          <cell r="AY521">
            <v>13378</v>
          </cell>
          <cell r="CK521">
            <v>0</v>
          </cell>
          <cell r="CL521">
            <v>0</v>
          </cell>
          <cell r="CM521">
            <v>0</v>
          </cell>
          <cell r="CU521" t="str">
            <v/>
          </cell>
        </row>
        <row r="522">
          <cell r="F522">
            <v>115645</v>
          </cell>
          <cell r="G522">
            <v>126270.07</v>
          </cell>
          <cell r="H522">
            <v>126270.07</v>
          </cell>
          <cell r="I522">
            <v>0</v>
          </cell>
          <cell r="AY522">
            <v>14756.66</v>
          </cell>
          <cell r="CK522">
            <v>0</v>
          </cell>
          <cell r="CL522">
            <v>0</v>
          </cell>
          <cell r="CM522">
            <v>0</v>
          </cell>
          <cell r="CU522" t="str">
            <v/>
          </cell>
        </row>
        <row r="523">
          <cell r="F523">
            <v>8534</v>
          </cell>
          <cell r="G523">
            <v>8534</v>
          </cell>
          <cell r="H523">
            <v>5245.39</v>
          </cell>
          <cell r="I523">
            <v>1030.8599999999999</v>
          </cell>
          <cell r="AY523">
            <v>0</v>
          </cell>
          <cell r="CK523">
            <v>0</v>
          </cell>
          <cell r="CL523">
            <v>0</v>
          </cell>
          <cell r="CM523">
            <v>0</v>
          </cell>
          <cell r="CU523" t="str">
            <v/>
          </cell>
        </row>
        <row r="524">
          <cell r="F524">
            <v>59224</v>
          </cell>
          <cell r="G524">
            <v>59224</v>
          </cell>
          <cell r="H524">
            <v>39012.01</v>
          </cell>
          <cell r="I524">
            <v>8994.19</v>
          </cell>
          <cell r="AY524">
            <v>0</v>
          </cell>
          <cell r="CK524">
            <v>0</v>
          </cell>
          <cell r="CL524">
            <v>0</v>
          </cell>
          <cell r="CM524">
            <v>0</v>
          </cell>
          <cell r="CU524" t="str">
            <v/>
          </cell>
        </row>
        <row r="525">
          <cell r="F525">
            <v>61000</v>
          </cell>
          <cell r="G525">
            <v>61000</v>
          </cell>
          <cell r="H525">
            <v>47714.42</v>
          </cell>
          <cell r="I525">
            <v>6589.95</v>
          </cell>
          <cell r="AY525">
            <v>0</v>
          </cell>
          <cell r="CK525">
            <v>0</v>
          </cell>
          <cell r="CL525">
            <v>0</v>
          </cell>
          <cell r="CM525">
            <v>0</v>
          </cell>
          <cell r="CU525" t="str">
            <v/>
          </cell>
        </row>
        <row r="526">
          <cell r="F526">
            <v>35000</v>
          </cell>
          <cell r="G526">
            <v>35000</v>
          </cell>
          <cell r="H526">
            <v>24941.9</v>
          </cell>
          <cell r="I526">
            <v>5074.2</v>
          </cell>
          <cell r="AY526">
            <v>0</v>
          </cell>
          <cell r="CK526">
            <v>0</v>
          </cell>
          <cell r="CL526">
            <v>0</v>
          </cell>
          <cell r="CM526">
            <v>0</v>
          </cell>
          <cell r="CU526" t="str">
            <v/>
          </cell>
        </row>
        <row r="527">
          <cell r="F527">
            <v>24000</v>
          </cell>
          <cell r="G527">
            <v>24000</v>
          </cell>
          <cell r="H527">
            <v>18948.53</v>
          </cell>
          <cell r="I527">
            <v>2413.89</v>
          </cell>
          <cell r="AY527">
            <v>0</v>
          </cell>
          <cell r="CK527">
            <v>0</v>
          </cell>
          <cell r="CL527">
            <v>0</v>
          </cell>
          <cell r="CM527">
            <v>0</v>
          </cell>
          <cell r="CU527" t="str">
            <v/>
          </cell>
        </row>
        <row r="528">
          <cell r="F528">
            <v>1190241</v>
          </cell>
          <cell r="G528">
            <v>1488444.28</v>
          </cell>
          <cell r="H528">
            <v>838780.06</v>
          </cell>
          <cell r="I528">
            <v>248226.4</v>
          </cell>
          <cell r="AY528">
            <v>60593</v>
          </cell>
          <cell r="CK528">
            <v>0</v>
          </cell>
          <cell r="CL528">
            <v>0</v>
          </cell>
          <cell r="CM528">
            <v>0</v>
          </cell>
          <cell r="CU528" t="str">
            <v/>
          </cell>
        </row>
        <row r="529">
          <cell r="F529">
            <v>10000</v>
          </cell>
          <cell r="G529">
            <v>10000</v>
          </cell>
          <cell r="H529">
            <v>7516.81</v>
          </cell>
          <cell r="I529">
            <v>693.25</v>
          </cell>
          <cell r="AY529">
            <v>0</v>
          </cell>
          <cell r="CK529">
            <v>0</v>
          </cell>
          <cell r="CL529">
            <v>0</v>
          </cell>
          <cell r="CM529">
            <v>0</v>
          </cell>
          <cell r="CU529" t="str">
            <v/>
          </cell>
        </row>
        <row r="530">
          <cell r="F530">
            <v>25000</v>
          </cell>
          <cell r="G530">
            <v>25000</v>
          </cell>
          <cell r="H530">
            <v>2745.27</v>
          </cell>
          <cell r="I530">
            <v>0</v>
          </cell>
          <cell r="AY530">
            <v>0</v>
          </cell>
          <cell r="CK530">
            <v>0</v>
          </cell>
          <cell r="CL530">
            <v>0</v>
          </cell>
          <cell r="CM530">
            <v>0</v>
          </cell>
          <cell r="CU530" t="str">
            <v/>
          </cell>
        </row>
        <row r="531">
          <cell r="F531">
            <v>14000</v>
          </cell>
          <cell r="G531">
            <v>14000</v>
          </cell>
          <cell r="H531">
            <v>11153.95</v>
          </cell>
          <cell r="I531">
            <v>960</v>
          </cell>
          <cell r="AY531">
            <v>0</v>
          </cell>
          <cell r="CK531">
            <v>0</v>
          </cell>
          <cell r="CL531">
            <v>0</v>
          </cell>
          <cell r="CM531">
            <v>0</v>
          </cell>
          <cell r="CU531" t="str">
            <v/>
          </cell>
        </row>
        <row r="532">
          <cell r="F532">
            <v>12000</v>
          </cell>
          <cell r="G532">
            <v>12000</v>
          </cell>
          <cell r="H532">
            <v>7142.95</v>
          </cell>
          <cell r="I532">
            <v>1649.29</v>
          </cell>
          <cell r="AY532">
            <v>0</v>
          </cell>
          <cell r="CK532">
            <v>0</v>
          </cell>
          <cell r="CL532">
            <v>0</v>
          </cell>
          <cell r="CM532">
            <v>0</v>
          </cell>
          <cell r="CU532" t="str">
            <v/>
          </cell>
        </row>
        <row r="533">
          <cell r="F533">
            <v>10000</v>
          </cell>
          <cell r="G533">
            <v>10000</v>
          </cell>
          <cell r="H533">
            <v>4699.1499999999996</v>
          </cell>
          <cell r="I533">
            <v>259.5</v>
          </cell>
          <cell r="AY533">
            <v>0</v>
          </cell>
          <cell r="CK533">
            <v>0</v>
          </cell>
          <cell r="CL533">
            <v>0</v>
          </cell>
          <cell r="CM533">
            <v>0</v>
          </cell>
          <cell r="CU533" t="str">
            <v/>
          </cell>
        </row>
        <row r="534">
          <cell r="F534">
            <v>200055</v>
          </cell>
          <cell r="G534">
            <v>199601</v>
          </cell>
          <cell r="H534">
            <v>150809.32999999999</v>
          </cell>
          <cell r="I534">
            <v>183</v>
          </cell>
          <cell r="AY534">
            <v>9903.92</v>
          </cell>
          <cell r="CK534">
            <v>0</v>
          </cell>
          <cell r="CL534">
            <v>0</v>
          </cell>
          <cell r="CM534">
            <v>0</v>
          </cell>
          <cell r="CU534" t="str">
            <v/>
          </cell>
        </row>
        <row r="535">
          <cell r="F535">
            <v>97201</v>
          </cell>
          <cell r="G535">
            <v>97201</v>
          </cell>
          <cell r="H535">
            <v>77547.59</v>
          </cell>
          <cell r="I535">
            <v>25</v>
          </cell>
          <cell r="AY535">
            <v>0</v>
          </cell>
          <cell r="CK535">
            <v>0</v>
          </cell>
          <cell r="CL535">
            <v>0</v>
          </cell>
          <cell r="CM535">
            <v>0</v>
          </cell>
          <cell r="CU535" t="str">
            <v/>
          </cell>
        </row>
        <row r="536">
          <cell r="F536">
            <v>7500</v>
          </cell>
          <cell r="G536">
            <v>7500</v>
          </cell>
          <cell r="H536">
            <v>5720.39</v>
          </cell>
          <cell r="I536">
            <v>0</v>
          </cell>
          <cell r="AY536">
            <v>0</v>
          </cell>
          <cell r="CK536">
            <v>0</v>
          </cell>
          <cell r="CL536">
            <v>0</v>
          </cell>
          <cell r="CM536">
            <v>0</v>
          </cell>
          <cell r="CU536" t="str">
            <v/>
          </cell>
        </row>
        <row r="537">
          <cell r="F537">
            <v>27267816</v>
          </cell>
          <cell r="G537">
            <v>27267816</v>
          </cell>
          <cell r="H537">
            <v>21812985.289999999</v>
          </cell>
          <cell r="I537">
            <v>0</v>
          </cell>
          <cell r="AY537">
            <v>2469065.0099999998</v>
          </cell>
          <cell r="CK537">
            <v>0</v>
          </cell>
          <cell r="CL537">
            <v>0</v>
          </cell>
          <cell r="CM537">
            <v>0</v>
          </cell>
          <cell r="CU537">
            <v>2378822</v>
          </cell>
        </row>
        <row r="538">
          <cell r="F538">
            <v>0</v>
          </cell>
          <cell r="G538">
            <v>8385.01</v>
          </cell>
          <cell r="H538">
            <v>8385.01</v>
          </cell>
          <cell r="I538">
            <v>0</v>
          </cell>
          <cell r="AY538">
            <v>0</v>
          </cell>
          <cell r="CK538">
            <v>0</v>
          </cell>
          <cell r="CL538">
            <v>0</v>
          </cell>
          <cell r="CM538">
            <v>0</v>
          </cell>
          <cell r="CU538" t="str">
            <v/>
          </cell>
        </row>
        <row r="539">
          <cell r="F539">
            <v>0</v>
          </cell>
          <cell r="G539">
            <v>93182.15</v>
          </cell>
          <cell r="H539">
            <v>93182.15</v>
          </cell>
          <cell r="I539">
            <v>0</v>
          </cell>
          <cell r="AY539">
            <v>8551.11</v>
          </cell>
          <cell r="CK539">
            <v>0</v>
          </cell>
          <cell r="CL539">
            <v>0</v>
          </cell>
          <cell r="CM539">
            <v>0</v>
          </cell>
          <cell r="CU539">
            <v>17284.7</v>
          </cell>
        </row>
        <row r="540">
          <cell r="F540">
            <v>1739453</v>
          </cell>
          <cell r="G540">
            <v>1707138.27</v>
          </cell>
          <cell r="H540">
            <v>1495813.87</v>
          </cell>
          <cell r="I540">
            <v>0</v>
          </cell>
          <cell r="AY540">
            <v>162811.97</v>
          </cell>
          <cell r="CK540">
            <v>0</v>
          </cell>
          <cell r="CL540">
            <v>0</v>
          </cell>
          <cell r="CM540">
            <v>0</v>
          </cell>
          <cell r="CU540">
            <v>156941.5</v>
          </cell>
        </row>
        <row r="541">
          <cell r="F541">
            <v>2075420</v>
          </cell>
          <cell r="G541">
            <v>2075420</v>
          </cell>
          <cell r="H541">
            <v>1903721.53</v>
          </cell>
          <cell r="I541">
            <v>0</v>
          </cell>
          <cell r="AY541">
            <v>92126.73</v>
          </cell>
          <cell r="CK541">
            <v>0</v>
          </cell>
          <cell r="CL541">
            <v>0</v>
          </cell>
          <cell r="CM541">
            <v>0</v>
          </cell>
          <cell r="CU541">
            <v>0</v>
          </cell>
        </row>
        <row r="542">
          <cell r="F542">
            <v>5661573</v>
          </cell>
          <cell r="G542">
            <v>5661573</v>
          </cell>
          <cell r="H542">
            <v>14526.46</v>
          </cell>
          <cell r="I542">
            <v>0</v>
          </cell>
          <cell r="AY542">
            <v>-827.17</v>
          </cell>
          <cell r="CK542">
            <v>0</v>
          </cell>
          <cell r="CL542">
            <v>0</v>
          </cell>
          <cell r="CM542">
            <v>0</v>
          </cell>
          <cell r="CU542">
            <v>0</v>
          </cell>
        </row>
        <row r="543">
          <cell r="F543">
            <v>2363985</v>
          </cell>
          <cell r="G543">
            <v>5824903.4699999997</v>
          </cell>
          <cell r="H543">
            <v>5824903.4699999997</v>
          </cell>
          <cell r="I543">
            <v>0</v>
          </cell>
          <cell r="AY543">
            <v>595834.29</v>
          </cell>
          <cell r="CK543">
            <v>0</v>
          </cell>
          <cell r="CL543">
            <v>0</v>
          </cell>
          <cell r="CM543">
            <v>0</v>
          </cell>
          <cell r="CU543" t="str">
            <v/>
          </cell>
        </row>
        <row r="544">
          <cell r="F544">
            <v>4726911</v>
          </cell>
          <cell r="G544">
            <v>4726911</v>
          </cell>
          <cell r="H544">
            <v>3528357.14</v>
          </cell>
          <cell r="I544">
            <v>0</v>
          </cell>
          <cell r="AY544">
            <v>395373.54</v>
          </cell>
          <cell r="CK544">
            <v>0</v>
          </cell>
          <cell r="CL544">
            <v>0</v>
          </cell>
          <cell r="CM544">
            <v>0</v>
          </cell>
          <cell r="CU544">
            <v>418973.85</v>
          </cell>
        </row>
        <row r="545">
          <cell r="F545">
            <v>731179</v>
          </cell>
          <cell r="G545">
            <v>731179</v>
          </cell>
          <cell r="H545">
            <v>553360.93000000005</v>
          </cell>
          <cell r="I545">
            <v>0</v>
          </cell>
          <cell r="AY545">
            <v>62200.03</v>
          </cell>
          <cell r="CK545">
            <v>0</v>
          </cell>
          <cell r="CL545">
            <v>0</v>
          </cell>
          <cell r="CM545">
            <v>0</v>
          </cell>
          <cell r="CU545">
            <v>65127.94</v>
          </cell>
        </row>
        <row r="546">
          <cell r="F546">
            <v>1947000</v>
          </cell>
          <cell r="G546">
            <v>1921474</v>
          </cell>
          <cell r="H546">
            <v>1480268.4</v>
          </cell>
          <cell r="I546">
            <v>0</v>
          </cell>
          <cell r="AY546">
            <v>163191.6</v>
          </cell>
          <cell r="CK546">
            <v>0</v>
          </cell>
          <cell r="CL546">
            <v>0</v>
          </cell>
          <cell r="CM546">
            <v>0</v>
          </cell>
          <cell r="CU546">
            <v>172575</v>
          </cell>
        </row>
        <row r="547">
          <cell r="F547">
            <v>645512</v>
          </cell>
          <cell r="G547">
            <v>663508.07999999996</v>
          </cell>
          <cell r="H547">
            <v>663508.07999999996</v>
          </cell>
          <cell r="I547">
            <v>0</v>
          </cell>
          <cell r="AY547">
            <v>0</v>
          </cell>
          <cell r="CK547">
            <v>0</v>
          </cell>
          <cell r="CL547">
            <v>0</v>
          </cell>
          <cell r="CM547">
            <v>0</v>
          </cell>
          <cell r="CU547">
            <v>0</v>
          </cell>
        </row>
        <row r="548">
          <cell r="F548">
            <v>3157140</v>
          </cell>
          <cell r="G548">
            <v>3157140</v>
          </cell>
          <cell r="H548">
            <v>2951707.34</v>
          </cell>
          <cell r="I548">
            <v>0</v>
          </cell>
          <cell r="AY548">
            <v>315547.48</v>
          </cell>
          <cell r="CK548">
            <v>0</v>
          </cell>
          <cell r="CL548">
            <v>0</v>
          </cell>
          <cell r="CM548">
            <v>0</v>
          </cell>
          <cell r="CU548">
            <v>219204.02</v>
          </cell>
        </row>
        <row r="549">
          <cell r="F549">
            <v>234990</v>
          </cell>
          <cell r="G549">
            <v>232527.2</v>
          </cell>
          <cell r="H549">
            <v>159990.07999999999</v>
          </cell>
          <cell r="I549">
            <v>0</v>
          </cell>
          <cell r="AY549">
            <v>0</v>
          </cell>
          <cell r="CK549">
            <v>0</v>
          </cell>
          <cell r="CL549">
            <v>0</v>
          </cell>
          <cell r="CM549">
            <v>0</v>
          </cell>
          <cell r="CU549" t="str">
            <v/>
          </cell>
        </row>
        <row r="550">
          <cell r="F550">
            <v>10678</v>
          </cell>
          <cell r="G550">
            <v>10678</v>
          </cell>
          <cell r="H550">
            <v>4453.3</v>
          </cell>
          <cell r="I550">
            <v>0</v>
          </cell>
          <cell r="AY550">
            <v>493.35</v>
          </cell>
          <cell r="CK550">
            <v>0</v>
          </cell>
          <cell r="CL550">
            <v>0</v>
          </cell>
          <cell r="CM550">
            <v>0</v>
          </cell>
          <cell r="CU550" t="str">
            <v/>
          </cell>
        </row>
        <row r="551">
          <cell r="F551">
            <v>3600685</v>
          </cell>
          <cell r="G551">
            <v>3625096.66</v>
          </cell>
          <cell r="H551">
            <v>3355207</v>
          </cell>
          <cell r="I551">
            <v>0</v>
          </cell>
          <cell r="AY551">
            <v>342211</v>
          </cell>
          <cell r="CK551">
            <v>0</v>
          </cell>
          <cell r="CL551">
            <v>0</v>
          </cell>
          <cell r="CM551">
            <v>0</v>
          </cell>
          <cell r="CU551" t="str">
            <v/>
          </cell>
        </row>
        <row r="552">
          <cell r="F552">
            <v>96449</v>
          </cell>
          <cell r="G552">
            <v>96449</v>
          </cell>
          <cell r="H552">
            <v>60026.69</v>
          </cell>
          <cell r="I552">
            <v>17613.990000000002</v>
          </cell>
          <cell r="AY552">
            <v>0</v>
          </cell>
          <cell r="CK552">
            <v>0</v>
          </cell>
          <cell r="CL552">
            <v>0</v>
          </cell>
          <cell r="CM552">
            <v>0</v>
          </cell>
          <cell r="CU552" t="str">
            <v/>
          </cell>
        </row>
        <row r="553">
          <cell r="F553">
            <v>1000</v>
          </cell>
          <cell r="G553">
            <v>1000</v>
          </cell>
          <cell r="H553">
            <v>0</v>
          </cell>
          <cell r="I553">
            <v>0</v>
          </cell>
          <cell r="AY553">
            <v>0</v>
          </cell>
          <cell r="CK553">
            <v>0</v>
          </cell>
          <cell r="CL553">
            <v>0</v>
          </cell>
          <cell r="CM553">
            <v>0</v>
          </cell>
          <cell r="CU553" t="str">
            <v/>
          </cell>
        </row>
        <row r="554">
          <cell r="F554">
            <v>35910</v>
          </cell>
          <cell r="G554">
            <v>38910</v>
          </cell>
          <cell r="H554">
            <v>24244.68</v>
          </cell>
          <cell r="I554">
            <v>13969.32</v>
          </cell>
          <cell r="AY554">
            <v>0</v>
          </cell>
          <cell r="CK554">
            <v>0</v>
          </cell>
          <cell r="CL554">
            <v>0</v>
          </cell>
          <cell r="CM554">
            <v>0</v>
          </cell>
          <cell r="CU554" t="str">
            <v/>
          </cell>
        </row>
        <row r="555">
          <cell r="F555">
            <v>460000</v>
          </cell>
          <cell r="G555">
            <v>460000</v>
          </cell>
          <cell r="H555">
            <v>322792.55</v>
          </cell>
          <cell r="I555">
            <v>52418.7</v>
          </cell>
          <cell r="AY555">
            <v>0</v>
          </cell>
          <cell r="CK555">
            <v>0</v>
          </cell>
          <cell r="CL555">
            <v>0</v>
          </cell>
          <cell r="CM555">
            <v>0</v>
          </cell>
          <cell r="CU555" t="str">
            <v/>
          </cell>
        </row>
        <row r="556">
          <cell r="F556">
            <v>71500</v>
          </cell>
          <cell r="G556">
            <v>256550</v>
          </cell>
          <cell r="H556">
            <v>174855.59</v>
          </cell>
          <cell r="I556">
            <v>58951.3</v>
          </cell>
          <cell r="AY556">
            <v>0</v>
          </cell>
          <cell r="CK556">
            <v>0</v>
          </cell>
          <cell r="CL556">
            <v>0</v>
          </cell>
          <cell r="CM556">
            <v>0</v>
          </cell>
          <cell r="CU556" t="str">
            <v/>
          </cell>
        </row>
        <row r="557">
          <cell r="F557">
            <v>5495</v>
          </cell>
          <cell r="G557">
            <v>5495</v>
          </cell>
          <cell r="H557">
            <v>2267.65</v>
          </cell>
          <cell r="I557">
            <v>0</v>
          </cell>
          <cell r="AY557">
            <v>0</v>
          </cell>
          <cell r="CK557">
            <v>0</v>
          </cell>
          <cell r="CL557">
            <v>0</v>
          </cell>
          <cell r="CM557">
            <v>0</v>
          </cell>
          <cell r="CU557" t="str">
            <v/>
          </cell>
        </row>
        <row r="558">
          <cell r="F558">
            <v>110000</v>
          </cell>
          <cell r="G558">
            <v>110000</v>
          </cell>
          <cell r="H558">
            <v>82155.929999999993</v>
          </cell>
          <cell r="I558">
            <v>14962.8</v>
          </cell>
          <cell r="AY558">
            <v>0</v>
          </cell>
          <cell r="CK558">
            <v>0</v>
          </cell>
          <cell r="CL558">
            <v>0</v>
          </cell>
          <cell r="CM558">
            <v>0</v>
          </cell>
          <cell r="CU558" t="str">
            <v/>
          </cell>
        </row>
        <row r="559">
          <cell r="F559">
            <v>350000</v>
          </cell>
          <cell r="G559">
            <v>280000</v>
          </cell>
          <cell r="H559">
            <v>279766.94</v>
          </cell>
          <cell r="I559">
            <v>200</v>
          </cell>
          <cell r="AY559">
            <v>0</v>
          </cell>
          <cell r="CK559">
            <v>0</v>
          </cell>
          <cell r="CL559">
            <v>0</v>
          </cell>
          <cell r="CM559">
            <v>0</v>
          </cell>
          <cell r="CU559" t="str">
            <v/>
          </cell>
        </row>
        <row r="560">
          <cell r="F560">
            <v>170000</v>
          </cell>
          <cell r="G560">
            <v>170000</v>
          </cell>
          <cell r="H560">
            <v>132924.74</v>
          </cell>
          <cell r="I560">
            <v>18725.080000000002</v>
          </cell>
          <cell r="AY560">
            <v>0</v>
          </cell>
          <cell r="CK560">
            <v>0</v>
          </cell>
          <cell r="CL560">
            <v>0</v>
          </cell>
          <cell r="CM560">
            <v>0</v>
          </cell>
          <cell r="CU560" t="str">
            <v/>
          </cell>
        </row>
        <row r="561">
          <cell r="F561">
            <v>12894379</v>
          </cell>
          <cell r="G561">
            <v>20840738.440000001</v>
          </cell>
          <cell r="H561">
            <v>11818613.279999999</v>
          </cell>
          <cell r="I561">
            <v>5397390.3399999999</v>
          </cell>
          <cell r="AY561">
            <v>1266913.3</v>
          </cell>
          <cell r="CK561">
            <v>0</v>
          </cell>
          <cell r="CL561">
            <v>0</v>
          </cell>
          <cell r="CM561">
            <v>1000000</v>
          </cell>
          <cell r="CU561" t="str">
            <v/>
          </cell>
        </row>
        <row r="562">
          <cell r="F562">
            <v>66000</v>
          </cell>
          <cell r="G562">
            <v>66000</v>
          </cell>
          <cell r="H562">
            <v>42117.46</v>
          </cell>
          <cell r="I562">
            <v>7820</v>
          </cell>
          <cell r="AY562">
            <v>0</v>
          </cell>
          <cell r="CK562">
            <v>0</v>
          </cell>
          <cell r="CL562">
            <v>0</v>
          </cell>
          <cell r="CM562">
            <v>0</v>
          </cell>
          <cell r="CU562" t="str">
            <v/>
          </cell>
        </row>
        <row r="563">
          <cell r="F563">
            <v>90000</v>
          </cell>
          <cell r="G563">
            <v>85000</v>
          </cell>
          <cell r="H563">
            <v>76995.72</v>
          </cell>
          <cell r="I563">
            <v>995.78</v>
          </cell>
          <cell r="AY563">
            <v>728.31</v>
          </cell>
          <cell r="CK563">
            <v>0</v>
          </cell>
          <cell r="CL563">
            <v>0</v>
          </cell>
          <cell r="CM563">
            <v>0</v>
          </cell>
          <cell r="CU563" t="str">
            <v/>
          </cell>
        </row>
        <row r="564">
          <cell r="F564">
            <v>15000</v>
          </cell>
          <cell r="G564">
            <v>15000</v>
          </cell>
          <cell r="H564">
            <v>13500</v>
          </cell>
          <cell r="I564">
            <v>0</v>
          </cell>
          <cell r="AY564">
            <v>1124.99</v>
          </cell>
          <cell r="CK564">
            <v>0</v>
          </cell>
          <cell r="CL564">
            <v>0</v>
          </cell>
          <cell r="CM564">
            <v>0</v>
          </cell>
          <cell r="CU564" t="str">
            <v/>
          </cell>
        </row>
        <row r="565">
          <cell r="F565">
            <v>230000</v>
          </cell>
          <cell r="G565">
            <v>230000</v>
          </cell>
          <cell r="H565">
            <v>179629.32</v>
          </cell>
          <cell r="I565">
            <v>0</v>
          </cell>
          <cell r="AY565">
            <v>667</v>
          </cell>
          <cell r="CK565">
            <v>0</v>
          </cell>
          <cell r="CL565">
            <v>0</v>
          </cell>
          <cell r="CM565">
            <v>0</v>
          </cell>
          <cell r="CU565" t="str">
            <v/>
          </cell>
        </row>
        <row r="566">
          <cell r="F566">
            <v>14642</v>
          </cell>
          <cell r="G566">
            <v>14642</v>
          </cell>
          <cell r="H566">
            <v>11176.93</v>
          </cell>
          <cell r="I566">
            <v>821.69</v>
          </cell>
          <cell r="AY566">
            <v>0</v>
          </cell>
          <cell r="CK566">
            <v>0</v>
          </cell>
          <cell r="CL566">
            <v>0</v>
          </cell>
          <cell r="CM566">
            <v>0</v>
          </cell>
          <cell r="CU566" t="str">
            <v/>
          </cell>
        </row>
        <row r="567">
          <cell r="F567">
            <v>78000</v>
          </cell>
          <cell r="G567">
            <v>78000</v>
          </cell>
          <cell r="H567">
            <v>49744.61</v>
          </cell>
          <cell r="I567">
            <v>12162.5</v>
          </cell>
          <cell r="AY567">
            <v>301.98</v>
          </cell>
          <cell r="CK567">
            <v>0</v>
          </cell>
          <cell r="CL567">
            <v>0</v>
          </cell>
          <cell r="CM567">
            <v>0</v>
          </cell>
          <cell r="CU567" t="str">
            <v/>
          </cell>
        </row>
        <row r="568">
          <cell r="F568">
            <v>9000</v>
          </cell>
          <cell r="G568">
            <v>9000</v>
          </cell>
          <cell r="H568">
            <v>4523.2700000000004</v>
          </cell>
          <cell r="I568">
            <v>0</v>
          </cell>
          <cell r="AY568">
            <v>0</v>
          </cell>
          <cell r="CK568">
            <v>0</v>
          </cell>
          <cell r="CL568">
            <v>0</v>
          </cell>
          <cell r="CM568">
            <v>0</v>
          </cell>
          <cell r="CU568" t="str">
            <v/>
          </cell>
        </row>
        <row r="569">
          <cell r="F569">
            <v>2500</v>
          </cell>
          <cell r="G569">
            <v>2500</v>
          </cell>
          <cell r="H569">
            <v>1093.25</v>
          </cell>
          <cell r="I569">
            <v>0</v>
          </cell>
          <cell r="AY569">
            <v>0</v>
          </cell>
          <cell r="CK569">
            <v>0</v>
          </cell>
          <cell r="CL569">
            <v>0</v>
          </cell>
          <cell r="CM569">
            <v>0</v>
          </cell>
          <cell r="CU569" t="str">
            <v/>
          </cell>
        </row>
        <row r="570">
          <cell r="F570">
            <v>311000</v>
          </cell>
          <cell r="G570">
            <v>311000</v>
          </cell>
          <cell r="H570">
            <v>157796.35</v>
          </cell>
          <cell r="I570">
            <v>69445.600000000006</v>
          </cell>
          <cell r="AY570">
            <v>8154.06</v>
          </cell>
          <cell r="CK570">
            <v>0</v>
          </cell>
          <cell r="CL570">
            <v>0</v>
          </cell>
          <cell r="CM570">
            <v>0</v>
          </cell>
          <cell r="CU570" t="str">
            <v/>
          </cell>
        </row>
        <row r="571">
          <cell r="F571">
            <v>210000</v>
          </cell>
          <cell r="G571">
            <v>168000</v>
          </cell>
          <cell r="H571">
            <v>99653.85</v>
          </cell>
          <cell r="I571">
            <v>6679.87</v>
          </cell>
          <cell r="AY571">
            <v>0.01</v>
          </cell>
          <cell r="CK571">
            <v>0</v>
          </cell>
          <cell r="CL571">
            <v>0</v>
          </cell>
          <cell r="CM571">
            <v>0</v>
          </cell>
          <cell r="CU571" t="str">
            <v/>
          </cell>
        </row>
        <row r="572">
          <cell r="F572">
            <v>24000</v>
          </cell>
          <cell r="G572">
            <v>24000</v>
          </cell>
          <cell r="H572">
            <v>10402</v>
          </cell>
          <cell r="I572">
            <v>1567.34</v>
          </cell>
          <cell r="AY572">
            <v>0</v>
          </cell>
          <cell r="CK572">
            <v>0</v>
          </cell>
          <cell r="CL572">
            <v>0</v>
          </cell>
          <cell r="CM572">
            <v>0</v>
          </cell>
          <cell r="CU572" t="str">
            <v/>
          </cell>
        </row>
        <row r="573">
          <cell r="F573">
            <v>193000</v>
          </cell>
          <cell r="G573">
            <v>193000</v>
          </cell>
          <cell r="H573">
            <v>144899.75</v>
          </cell>
          <cell r="I573">
            <v>121.67</v>
          </cell>
          <cell r="AY573">
            <v>0</v>
          </cell>
          <cell r="CK573">
            <v>0</v>
          </cell>
          <cell r="CL573">
            <v>0</v>
          </cell>
          <cell r="CM573">
            <v>0</v>
          </cell>
          <cell r="CU573" t="str">
            <v/>
          </cell>
        </row>
        <row r="574">
          <cell r="F574">
            <v>572686</v>
          </cell>
          <cell r="G574">
            <v>572686</v>
          </cell>
          <cell r="H574">
            <v>379784.73</v>
          </cell>
          <cell r="I574">
            <v>14043.49</v>
          </cell>
          <cell r="AY574">
            <v>19426.93</v>
          </cell>
          <cell r="CK574">
            <v>0</v>
          </cell>
          <cell r="CL574">
            <v>0</v>
          </cell>
          <cell r="CM574">
            <v>0</v>
          </cell>
          <cell r="CU574" t="str">
            <v/>
          </cell>
        </row>
        <row r="575">
          <cell r="F575">
            <v>627611</v>
          </cell>
          <cell r="G575">
            <v>627611</v>
          </cell>
          <cell r="H575">
            <v>479169.68</v>
          </cell>
          <cell r="I575">
            <v>12888</v>
          </cell>
          <cell r="AY575">
            <v>31229.22</v>
          </cell>
          <cell r="CK575">
            <v>0</v>
          </cell>
          <cell r="CL575">
            <v>0</v>
          </cell>
          <cell r="CM575">
            <v>0</v>
          </cell>
          <cell r="CU575" t="str">
            <v/>
          </cell>
        </row>
        <row r="576">
          <cell r="F576">
            <v>51500</v>
          </cell>
          <cell r="G576">
            <v>51500</v>
          </cell>
          <cell r="H576">
            <v>33997.78</v>
          </cell>
          <cell r="I576">
            <v>0</v>
          </cell>
          <cell r="AY576">
            <v>0</v>
          </cell>
          <cell r="CK576">
            <v>0</v>
          </cell>
          <cell r="CL576">
            <v>0</v>
          </cell>
          <cell r="CM576">
            <v>0</v>
          </cell>
          <cell r="CU576" t="str">
            <v/>
          </cell>
        </row>
        <row r="577">
          <cell r="F577">
            <v>50000</v>
          </cell>
          <cell r="G577">
            <v>55000</v>
          </cell>
          <cell r="H577">
            <v>53763.67</v>
          </cell>
          <cell r="I577">
            <v>0</v>
          </cell>
          <cell r="AY577">
            <v>0</v>
          </cell>
          <cell r="CK577">
            <v>0</v>
          </cell>
          <cell r="CL577">
            <v>0</v>
          </cell>
          <cell r="CM577">
            <v>0</v>
          </cell>
          <cell r="CU577" t="str">
            <v/>
          </cell>
        </row>
        <row r="578">
          <cell r="F578">
            <v>0</v>
          </cell>
          <cell r="G578">
            <v>117330.22</v>
          </cell>
          <cell r="H578">
            <v>106879.82</v>
          </cell>
          <cell r="I578">
            <v>0</v>
          </cell>
          <cell r="AY578">
            <v>0</v>
          </cell>
          <cell r="CK578">
            <v>0</v>
          </cell>
          <cell r="CL578">
            <v>0</v>
          </cell>
          <cell r="CM578">
            <v>0</v>
          </cell>
          <cell r="CU578" t="str">
            <v/>
          </cell>
        </row>
        <row r="579">
          <cell r="F579">
            <v>0</v>
          </cell>
          <cell r="G579">
            <v>32669.78</v>
          </cell>
          <cell r="H579">
            <v>32669.78</v>
          </cell>
          <cell r="I579">
            <v>0</v>
          </cell>
          <cell r="AY579">
            <v>0</v>
          </cell>
          <cell r="CK579">
            <v>0</v>
          </cell>
          <cell r="CL579">
            <v>0</v>
          </cell>
          <cell r="CM579">
            <v>0</v>
          </cell>
          <cell r="CU579" t="str">
            <v/>
          </cell>
        </row>
        <row r="581">
          <cell r="F581">
            <v>9533580</v>
          </cell>
          <cell r="G581">
            <v>9533580</v>
          </cell>
          <cell r="H581">
            <v>8275319.8200000003</v>
          </cell>
          <cell r="I581">
            <v>0</v>
          </cell>
          <cell r="AY581">
            <v>929009.16</v>
          </cell>
          <cell r="CK581">
            <v>0</v>
          </cell>
          <cell r="CL581">
            <v>0</v>
          </cell>
          <cell r="CM581">
            <v>0</v>
          </cell>
          <cell r="CU581">
            <v>886465</v>
          </cell>
        </row>
        <row r="582">
          <cell r="F582">
            <v>416260</v>
          </cell>
          <cell r="G582">
            <v>416260</v>
          </cell>
          <cell r="H582">
            <v>387255.37</v>
          </cell>
          <cell r="I582">
            <v>0</v>
          </cell>
          <cell r="AY582">
            <v>38163.17</v>
          </cell>
          <cell r="CK582">
            <v>0</v>
          </cell>
          <cell r="CL582">
            <v>0</v>
          </cell>
          <cell r="CM582">
            <v>0</v>
          </cell>
          <cell r="CU582">
            <v>37577</v>
          </cell>
        </row>
        <row r="583">
          <cell r="F583">
            <v>679052</v>
          </cell>
          <cell r="G583">
            <v>679052</v>
          </cell>
          <cell r="H583">
            <v>657374.51</v>
          </cell>
          <cell r="I583">
            <v>0</v>
          </cell>
          <cell r="AY583">
            <v>46684.78</v>
          </cell>
          <cell r="CK583">
            <v>0</v>
          </cell>
          <cell r="CL583">
            <v>0</v>
          </cell>
          <cell r="CM583">
            <v>0</v>
          </cell>
          <cell r="CU583">
            <v>0</v>
          </cell>
        </row>
        <row r="584">
          <cell r="F584">
            <v>1937924</v>
          </cell>
          <cell r="G584">
            <v>1937924</v>
          </cell>
          <cell r="H584">
            <v>11995.33</v>
          </cell>
          <cell r="I584">
            <v>0</v>
          </cell>
          <cell r="AY584">
            <v>0</v>
          </cell>
          <cell r="CK584">
            <v>0</v>
          </cell>
          <cell r="CL584">
            <v>0</v>
          </cell>
          <cell r="CM584">
            <v>0</v>
          </cell>
          <cell r="CU584">
            <v>0</v>
          </cell>
        </row>
        <row r="585">
          <cell r="F585">
            <v>775377</v>
          </cell>
          <cell r="G585">
            <v>775377</v>
          </cell>
          <cell r="H585">
            <v>597894.31999999995</v>
          </cell>
          <cell r="I585">
            <v>0</v>
          </cell>
          <cell r="AY585">
            <v>74816.899999999994</v>
          </cell>
          <cell r="CK585">
            <v>0</v>
          </cell>
          <cell r="CL585">
            <v>0</v>
          </cell>
          <cell r="CM585">
            <v>0</v>
          </cell>
          <cell r="CU585" t="str">
            <v/>
          </cell>
        </row>
        <row r="586">
          <cell r="F586">
            <v>1635213</v>
          </cell>
          <cell r="G586">
            <v>1635213</v>
          </cell>
          <cell r="H586">
            <v>1295189.06</v>
          </cell>
          <cell r="I586">
            <v>0</v>
          </cell>
          <cell r="AY586">
            <v>138741.87</v>
          </cell>
          <cell r="CK586">
            <v>0</v>
          </cell>
          <cell r="CL586">
            <v>0</v>
          </cell>
          <cell r="CM586">
            <v>0</v>
          </cell>
          <cell r="CU586">
            <v>152604.31</v>
          </cell>
        </row>
        <row r="587">
          <cell r="F587">
            <v>251442</v>
          </cell>
          <cell r="G587">
            <v>251442</v>
          </cell>
          <cell r="H587">
            <v>202587.17</v>
          </cell>
          <cell r="I587">
            <v>0</v>
          </cell>
          <cell r="AY587">
            <v>21715.05</v>
          </cell>
          <cell r="CK587">
            <v>0</v>
          </cell>
          <cell r="CL587">
            <v>0</v>
          </cell>
          <cell r="CM587">
            <v>0</v>
          </cell>
          <cell r="CU587">
            <v>23692.080000000002</v>
          </cell>
        </row>
        <row r="588">
          <cell r="F588">
            <v>693000</v>
          </cell>
          <cell r="G588">
            <v>693000</v>
          </cell>
          <cell r="H588">
            <v>549182.4</v>
          </cell>
          <cell r="I588">
            <v>0</v>
          </cell>
          <cell r="AY588">
            <v>58386.9</v>
          </cell>
          <cell r="CK588">
            <v>0</v>
          </cell>
          <cell r="CL588">
            <v>0</v>
          </cell>
          <cell r="CM588">
            <v>0</v>
          </cell>
          <cell r="CU588">
            <v>63180</v>
          </cell>
        </row>
        <row r="589">
          <cell r="F589">
            <v>221289</v>
          </cell>
          <cell r="G589">
            <v>242616.15</v>
          </cell>
          <cell r="H589">
            <v>242616.15</v>
          </cell>
          <cell r="I589">
            <v>0</v>
          </cell>
          <cell r="AY589">
            <v>0</v>
          </cell>
          <cell r="CK589">
            <v>0</v>
          </cell>
          <cell r="CL589">
            <v>0</v>
          </cell>
          <cell r="CM589">
            <v>0</v>
          </cell>
          <cell r="CU589">
            <v>0</v>
          </cell>
        </row>
        <row r="590">
          <cell r="F590">
            <v>1040175</v>
          </cell>
          <cell r="G590">
            <v>1040820.81</v>
          </cell>
          <cell r="H590">
            <v>938634.47</v>
          </cell>
          <cell r="I590">
            <v>0</v>
          </cell>
          <cell r="AY590">
            <v>105411.8</v>
          </cell>
          <cell r="CK590">
            <v>0</v>
          </cell>
          <cell r="CL590">
            <v>0</v>
          </cell>
          <cell r="CM590">
            <v>0</v>
          </cell>
          <cell r="CU590">
            <v>78881.17</v>
          </cell>
        </row>
        <row r="591">
          <cell r="F591">
            <v>44655</v>
          </cell>
          <cell r="G591">
            <v>44655</v>
          </cell>
          <cell r="H591">
            <v>24807.22</v>
          </cell>
          <cell r="I591">
            <v>0</v>
          </cell>
          <cell r="AY591">
            <v>0</v>
          </cell>
          <cell r="CK591">
            <v>0</v>
          </cell>
          <cell r="CL591">
            <v>0</v>
          </cell>
          <cell r="CM591">
            <v>0</v>
          </cell>
          <cell r="CU591" t="str">
            <v/>
          </cell>
        </row>
        <row r="592">
          <cell r="F592">
            <v>633181</v>
          </cell>
          <cell r="G592">
            <v>597667.96</v>
          </cell>
          <cell r="H592">
            <v>530842.4</v>
          </cell>
          <cell r="I592">
            <v>0</v>
          </cell>
          <cell r="AY592">
            <v>61160</v>
          </cell>
          <cell r="CK592">
            <v>0</v>
          </cell>
          <cell r="CL592">
            <v>0</v>
          </cell>
          <cell r="CM592">
            <v>0</v>
          </cell>
          <cell r="CU592" t="str">
            <v/>
          </cell>
        </row>
        <row r="593">
          <cell r="F593">
            <v>0</v>
          </cell>
          <cell r="G593">
            <v>401.3</v>
          </cell>
          <cell r="H593">
            <v>401.3</v>
          </cell>
          <cell r="I593">
            <v>0</v>
          </cell>
          <cell r="AY593">
            <v>0</v>
          </cell>
          <cell r="CK593">
            <v>0</v>
          </cell>
          <cell r="CL593">
            <v>0</v>
          </cell>
          <cell r="CM593">
            <v>0</v>
          </cell>
          <cell r="CU593" t="str">
            <v/>
          </cell>
        </row>
        <row r="594">
          <cell r="F594">
            <v>56003</v>
          </cell>
          <cell r="G594">
            <v>56003</v>
          </cell>
          <cell r="H594">
            <v>32431.23</v>
          </cell>
          <cell r="I594">
            <v>0</v>
          </cell>
          <cell r="AY594">
            <v>0</v>
          </cell>
          <cell r="CK594">
            <v>0</v>
          </cell>
          <cell r="CL594">
            <v>0</v>
          </cell>
          <cell r="CM594">
            <v>0</v>
          </cell>
          <cell r="CU594" t="str">
            <v/>
          </cell>
        </row>
        <row r="595">
          <cell r="F595">
            <v>11590</v>
          </cell>
          <cell r="G595">
            <v>11590</v>
          </cell>
          <cell r="H595">
            <v>8691.75</v>
          </cell>
          <cell r="I595">
            <v>2897.28</v>
          </cell>
          <cell r="AY595">
            <v>0</v>
          </cell>
          <cell r="CK595">
            <v>0</v>
          </cell>
          <cell r="CL595">
            <v>0</v>
          </cell>
          <cell r="CM595">
            <v>0</v>
          </cell>
          <cell r="CU595" t="str">
            <v/>
          </cell>
        </row>
        <row r="596">
          <cell r="F596">
            <v>94000</v>
          </cell>
          <cell r="G596">
            <v>94000</v>
          </cell>
          <cell r="H596">
            <v>73665.55</v>
          </cell>
          <cell r="I596">
            <v>15342.32</v>
          </cell>
          <cell r="AY596">
            <v>0</v>
          </cell>
          <cell r="CK596">
            <v>0</v>
          </cell>
          <cell r="CL596">
            <v>0</v>
          </cell>
          <cell r="CM596">
            <v>0</v>
          </cell>
          <cell r="CU596" t="str">
            <v/>
          </cell>
        </row>
        <row r="597">
          <cell r="F597">
            <v>100000</v>
          </cell>
          <cell r="G597">
            <v>90000</v>
          </cell>
          <cell r="H597">
            <v>76170.84</v>
          </cell>
          <cell r="I597">
            <v>13162.5</v>
          </cell>
          <cell r="AY597">
            <v>0</v>
          </cell>
          <cell r="CK597">
            <v>0</v>
          </cell>
          <cell r="CL597">
            <v>0</v>
          </cell>
          <cell r="CM597">
            <v>0</v>
          </cell>
          <cell r="CU597" t="str">
            <v/>
          </cell>
        </row>
        <row r="598">
          <cell r="F598">
            <v>55000</v>
          </cell>
          <cell r="G598">
            <v>55000</v>
          </cell>
          <cell r="H598">
            <v>43626.33</v>
          </cell>
          <cell r="I598">
            <v>5222</v>
          </cell>
          <cell r="AY598">
            <v>0</v>
          </cell>
          <cell r="CK598">
            <v>0</v>
          </cell>
          <cell r="CL598">
            <v>0</v>
          </cell>
          <cell r="CM598">
            <v>0</v>
          </cell>
          <cell r="CU598" t="str">
            <v/>
          </cell>
        </row>
        <row r="599">
          <cell r="F599">
            <v>34271</v>
          </cell>
          <cell r="G599">
            <v>34271</v>
          </cell>
          <cell r="H599">
            <v>24839.71</v>
          </cell>
          <cell r="I599">
            <v>3277.6</v>
          </cell>
          <cell r="AY599">
            <v>0</v>
          </cell>
          <cell r="CK599">
            <v>0</v>
          </cell>
          <cell r="CL599">
            <v>0</v>
          </cell>
          <cell r="CM599">
            <v>0</v>
          </cell>
          <cell r="CU599" t="str">
            <v/>
          </cell>
        </row>
        <row r="600">
          <cell r="F600">
            <v>4300000</v>
          </cell>
          <cell r="G600">
            <v>5780334.1600000001</v>
          </cell>
          <cell r="H600">
            <v>2446667.7400000002</v>
          </cell>
          <cell r="I600">
            <v>1325323.3</v>
          </cell>
          <cell r="AY600">
            <v>207685.32</v>
          </cell>
          <cell r="CK600">
            <v>0</v>
          </cell>
          <cell r="CL600">
            <v>0</v>
          </cell>
          <cell r="CM600">
            <v>0</v>
          </cell>
          <cell r="CU600" t="str">
            <v/>
          </cell>
        </row>
        <row r="601">
          <cell r="F601">
            <v>10000</v>
          </cell>
          <cell r="G601">
            <v>10000</v>
          </cell>
          <cell r="H601">
            <v>7676.08</v>
          </cell>
          <cell r="I601">
            <v>0</v>
          </cell>
          <cell r="AY601">
            <v>0</v>
          </cell>
          <cell r="CK601">
            <v>0</v>
          </cell>
          <cell r="CL601">
            <v>0</v>
          </cell>
          <cell r="CM601">
            <v>0</v>
          </cell>
          <cell r="CU601" t="str">
            <v/>
          </cell>
        </row>
        <row r="602">
          <cell r="F602">
            <v>7823</v>
          </cell>
          <cell r="G602">
            <v>7823</v>
          </cell>
          <cell r="H602">
            <v>0</v>
          </cell>
          <cell r="I602">
            <v>0</v>
          </cell>
          <cell r="AY602">
            <v>0</v>
          </cell>
          <cell r="CK602">
            <v>0</v>
          </cell>
          <cell r="CL602">
            <v>0</v>
          </cell>
          <cell r="CM602">
            <v>0</v>
          </cell>
          <cell r="CU602" t="str">
            <v/>
          </cell>
        </row>
        <row r="603">
          <cell r="F603">
            <v>7000</v>
          </cell>
          <cell r="G603">
            <v>7000</v>
          </cell>
          <cell r="H603">
            <v>6986.27</v>
          </cell>
          <cell r="I603">
            <v>0</v>
          </cell>
          <cell r="AY603">
            <v>0</v>
          </cell>
          <cell r="CK603">
            <v>0</v>
          </cell>
          <cell r="CL603">
            <v>0</v>
          </cell>
          <cell r="CM603">
            <v>0</v>
          </cell>
          <cell r="CU603" t="str">
            <v/>
          </cell>
        </row>
        <row r="604">
          <cell r="F604">
            <v>14000</v>
          </cell>
          <cell r="G604">
            <v>14000</v>
          </cell>
          <cell r="H604">
            <v>8885.2999999999993</v>
          </cell>
          <cell r="I604">
            <v>0</v>
          </cell>
          <cell r="AY604">
            <v>0</v>
          </cell>
          <cell r="CK604">
            <v>0</v>
          </cell>
          <cell r="CL604">
            <v>0</v>
          </cell>
          <cell r="CM604">
            <v>0</v>
          </cell>
          <cell r="CU604" t="str">
            <v/>
          </cell>
        </row>
        <row r="605">
          <cell r="F605">
            <v>85000</v>
          </cell>
          <cell r="G605">
            <v>85000</v>
          </cell>
          <cell r="H605">
            <v>53816.27</v>
          </cell>
          <cell r="I605">
            <v>9267.33</v>
          </cell>
          <cell r="AY605">
            <v>0</v>
          </cell>
          <cell r="CK605">
            <v>0</v>
          </cell>
          <cell r="CL605">
            <v>0</v>
          </cell>
          <cell r="CM605">
            <v>0</v>
          </cell>
          <cell r="CU605" t="str">
            <v/>
          </cell>
        </row>
        <row r="606">
          <cell r="F606">
            <v>417303</v>
          </cell>
          <cell r="G606">
            <v>417303</v>
          </cell>
          <cell r="H606">
            <v>324750.21000000002</v>
          </cell>
          <cell r="I606">
            <v>3313.7</v>
          </cell>
          <cell r="AY606">
            <v>2694.78</v>
          </cell>
          <cell r="CK606">
            <v>0</v>
          </cell>
          <cell r="CL606">
            <v>0</v>
          </cell>
          <cell r="CM606">
            <v>0</v>
          </cell>
          <cell r="CU606" t="str">
            <v/>
          </cell>
        </row>
        <row r="607">
          <cell r="F607">
            <v>172654</v>
          </cell>
          <cell r="G607">
            <v>172654</v>
          </cell>
          <cell r="H607">
            <v>130571.47</v>
          </cell>
          <cell r="I607">
            <v>9820.9</v>
          </cell>
          <cell r="AY607">
            <v>8002.8</v>
          </cell>
          <cell r="CK607">
            <v>0</v>
          </cell>
          <cell r="CL607">
            <v>0</v>
          </cell>
          <cell r="CM607">
            <v>0</v>
          </cell>
          <cell r="CU607" t="str">
            <v/>
          </cell>
        </row>
        <row r="608">
          <cell r="F608">
            <v>10000</v>
          </cell>
          <cell r="G608">
            <v>10000</v>
          </cell>
          <cell r="H608">
            <v>7401.43</v>
          </cell>
          <cell r="I608">
            <v>0</v>
          </cell>
          <cell r="AY608">
            <v>0</v>
          </cell>
          <cell r="CK608">
            <v>0</v>
          </cell>
          <cell r="CL608">
            <v>0</v>
          </cell>
          <cell r="CM608">
            <v>0</v>
          </cell>
          <cell r="CU608" t="str">
            <v/>
          </cell>
        </row>
        <row r="609">
          <cell r="F609">
            <v>6814020</v>
          </cell>
          <cell r="G609">
            <v>6814020</v>
          </cell>
          <cell r="H609">
            <v>5475788.2199999997</v>
          </cell>
          <cell r="I609">
            <v>0</v>
          </cell>
          <cell r="AY609">
            <v>651119.85</v>
          </cell>
          <cell r="CK609">
            <v>0</v>
          </cell>
          <cell r="CL609">
            <v>0</v>
          </cell>
          <cell r="CM609">
            <v>0</v>
          </cell>
          <cell r="CU609">
            <v>582399</v>
          </cell>
        </row>
        <row r="610">
          <cell r="F610">
            <v>0</v>
          </cell>
          <cell r="G610">
            <v>22276.55</v>
          </cell>
          <cell r="H610">
            <v>22276.55</v>
          </cell>
          <cell r="I610">
            <v>0</v>
          </cell>
          <cell r="AY610">
            <v>0</v>
          </cell>
          <cell r="CK610">
            <v>0</v>
          </cell>
          <cell r="CL610">
            <v>0</v>
          </cell>
          <cell r="CM610">
            <v>0</v>
          </cell>
          <cell r="CU610" t="str">
            <v/>
          </cell>
        </row>
        <row r="611">
          <cell r="F611">
            <v>530028</v>
          </cell>
          <cell r="G611">
            <v>530028</v>
          </cell>
          <cell r="H611">
            <v>427563.03</v>
          </cell>
          <cell r="I611">
            <v>0</v>
          </cell>
          <cell r="AY611">
            <v>49536.7</v>
          </cell>
          <cell r="CK611">
            <v>0</v>
          </cell>
          <cell r="CL611">
            <v>0</v>
          </cell>
          <cell r="CM611">
            <v>0</v>
          </cell>
          <cell r="CU611">
            <v>45266</v>
          </cell>
        </row>
        <row r="612">
          <cell r="F612">
            <v>544622</v>
          </cell>
          <cell r="G612">
            <v>544622</v>
          </cell>
          <cell r="H612">
            <v>438416.93</v>
          </cell>
          <cell r="I612">
            <v>0</v>
          </cell>
          <cell r="AY612">
            <v>27041.32</v>
          </cell>
          <cell r="CK612">
            <v>0</v>
          </cell>
          <cell r="CL612">
            <v>0</v>
          </cell>
          <cell r="CM612">
            <v>0</v>
          </cell>
          <cell r="CU612">
            <v>0</v>
          </cell>
        </row>
        <row r="613">
          <cell r="F613">
            <v>1435690</v>
          </cell>
          <cell r="G613">
            <v>1435690</v>
          </cell>
          <cell r="H613">
            <v>21087.8</v>
          </cell>
          <cell r="I613">
            <v>0</v>
          </cell>
          <cell r="AY613">
            <v>14740.5</v>
          </cell>
          <cell r="CK613">
            <v>0</v>
          </cell>
          <cell r="CL613">
            <v>0</v>
          </cell>
          <cell r="CM613">
            <v>0</v>
          </cell>
          <cell r="CU613">
            <v>0</v>
          </cell>
        </row>
        <row r="614">
          <cell r="F614">
            <v>559720</v>
          </cell>
          <cell r="G614">
            <v>559720</v>
          </cell>
          <cell r="H614">
            <v>368793.03</v>
          </cell>
          <cell r="I614">
            <v>0</v>
          </cell>
          <cell r="AY614">
            <v>72993.75</v>
          </cell>
          <cell r="CK614">
            <v>0</v>
          </cell>
          <cell r="CL614">
            <v>0</v>
          </cell>
          <cell r="CM614">
            <v>0</v>
          </cell>
          <cell r="CU614" t="str">
            <v/>
          </cell>
        </row>
        <row r="615">
          <cell r="F615">
            <v>0</v>
          </cell>
          <cell r="G615">
            <v>5025</v>
          </cell>
          <cell r="H615">
            <v>5025</v>
          </cell>
          <cell r="I615">
            <v>0</v>
          </cell>
          <cell r="AY615">
            <v>5025</v>
          </cell>
          <cell r="CK615">
            <v>0</v>
          </cell>
          <cell r="CL615">
            <v>0</v>
          </cell>
          <cell r="CM615">
            <v>0</v>
          </cell>
          <cell r="CU615" t="str">
            <v/>
          </cell>
        </row>
        <row r="616">
          <cell r="F616">
            <v>1183618</v>
          </cell>
          <cell r="G616">
            <v>1183618</v>
          </cell>
          <cell r="H616">
            <v>879833.81</v>
          </cell>
          <cell r="I616">
            <v>0</v>
          </cell>
          <cell r="AY616">
            <v>101872.9</v>
          </cell>
          <cell r="CK616">
            <v>0</v>
          </cell>
          <cell r="CL616">
            <v>0</v>
          </cell>
          <cell r="CM616">
            <v>0</v>
          </cell>
          <cell r="CU616">
            <v>102241.45</v>
          </cell>
        </row>
        <row r="617">
          <cell r="F617">
            <v>185645</v>
          </cell>
          <cell r="G617">
            <v>185645</v>
          </cell>
          <cell r="H617">
            <v>140352.19</v>
          </cell>
          <cell r="I617">
            <v>0</v>
          </cell>
          <cell r="AY617">
            <v>16282.34</v>
          </cell>
          <cell r="CK617">
            <v>0</v>
          </cell>
          <cell r="CL617">
            <v>0</v>
          </cell>
          <cell r="CM617">
            <v>0</v>
          </cell>
          <cell r="CU617">
            <v>16162.04</v>
          </cell>
        </row>
        <row r="618">
          <cell r="F618">
            <v>455400</v>
          </cell>
          <cell r="G618">
            <v>455400</v>
          </cell>
          <cell r="H618">
            <v>343893.96</v>
          </cell>
          <cell r="I618">
            <v>0</v>
          </cell>
          <cell r="AY618">
            <v>39343.199999999997</v>
          </cell>
          <cell r="CK618">
            <v>0</v>
          </cell>
          <cell r="CL618">
            <v>0</v>
          </cell>
          <cell r="CM618">
            <v>0</v>
          </cell>
          <cell r="CU618">
            <v>39195</v>
          </cell>
        </row>
        <row r="619">
          <cell r="F619">
            <v>163326</v>
          </cell>
          <cell r="G619">
            <v>166298.64000000001</v>
          </cell>
          <cell r="H619">
            <v>166298.64000000001</v>
          </cell>
          <cell r="I619">
            <v>0</v>
          </cell>
          <cell r="AY619">
            <v>0</v>
          </cell>
          <cell r="CK619">
            <v>0</v>
          </cell>
          <cell r="CL619">
            <v>0</v>
          </cell>
          <cell r="CM619">
            <v>0</v>
          </cell>
          <cell r="CU619">
            <v>0</v>
          </cell>
        </row>
        <row r="620">
          <cell r="F620">
            <v>823870</v>
          </cell>
          <cell r="G620">
            <v>823870</v>
          </cell>
          <cell r="H620">
            <v>657875.61</v>
          </cell>
          <cell r="I620">
            <v>0</v>
          </cell>
          <cell r="AY620">
            <v>77466.81</v>
          </cell>
          <cell r="CK620">
            <v>0</v>
          </cell>
          <cell r="CL620">
            <v>0</v>
          </cell>
          <cell r="CM620">
            <v>0</v>
          </cell>
          <cell r="CU620">
            <v>55678.559999999998</v>
          </cell>
        </row>
        <row r="621">
          <cell r="F621">
            <v>40726</v>
          </cell>
          <cell r="G621">
            <v>40726</v>
          </cell>
          <cell r="H621">
            <v>15069.94</v>
          </cell>
          <cell r="I621">
            <v>0</v>
          </cell>
          <cell r="AY621">
            <v>0</v>
          </cell>
          <cell r="CK621">
            <v>0</v>
          </cell>
          <cell r="CL621">
            <v>0</v>
          </cell>
          <cell r="CM621">
            <v>0</v>
          </cell>
          <cell r="CU621" t="str">
            <v/>
          </cell>
        </row>
        <row r="622">
          <cell r="F622">
            <v>561553</v>
          </cell>
          <cell r="G622">
            <v>551938.59</v>
          </cell>
          <cell r="H622">
            <v>459854</v>
          </cell>
          <cell r="I622">
            <v>0</v>
          </cell>
          <cell r="AY622">
            <v>50591</v>
          </cell>
          <cell r="CK622">
            <v>0</v>
          </cell>
          <cell r="CL622">
            <v>0</v>
          </cell>
          <cell r="CM622">
            <v>0</v>
          </cell>
          <cell r="CU622" t="str">
            <v/>
          </cell>
        </row>
        <row r="623">
          <cell r="F623">
            <v>650000</v>
          </cell>
          <cell r="G623">
            <v>638840.04</v>
          </cell>
          <cell r="H623">
            <v>427745.67</v>
          </cell>
          <cell r="I623">
            <v>0</v>
          </cell>
          <cell r="AY623">
            <v>60816.13</v>
          </cell>
          <cell r="CK623">
            <v>0</v>
          </cell>
          <cell r="CL623">
            <v>0</v>
          </cell>
          <cell r="CM623">
            <v>0</v>
          </cell>
          <cell r="CU623" t="str">
            <v/>
          </cell>
        </row>
        <row r="624">
          <cell r="F624">
            <v>27782</v>
          </cell>
          <cell r="G624">
            <v>27782</v>
          </cell>
          <cell r="H624">
            <v>17066.650000000001</v>
          </cell>
          <cell r="I624">
            <v>3447.85</v>
          </cell>
          <cell r="AY624">
            <v>0</v>
          </cell>
          <cell r="CK624">
            <v>0</v>
          </cell>
          <cell r="CL624">
            <v>0</v>
          </cell>
          <cell r="CM624">
            <v>0</v>
          </cell>
          <cell r="CU624" t="str">
            <v/>
          </cell>
        </row>
        <row r="625">
          <cell r="F625">
            <v>4186</v>
          </cell>
          <cell r="G625">
            <v>4186</v>
          </cell>
          <cell r="H625">
            <v>2092.29</v>
          </cell>
          <cell r="I625">
            <v>2092.71</v>
          </cell>
          <cell r="AY625">
            <v>0</v>
          </cell>
          <cell r="CK625">
            <v>0</v>
          </cell>
          <cell r="CL625">
            <v>0</v>
          </cell>
          <cell r="CM625">
            <v>0</v>
          </cell>
          <cell r="CU625" t="str">
            <v/>
          </cell>
        </row>
        <row r="626">
          <cell r="F626">
            <v>73775</v>
          </cell>
          <cell r="G626">
            <v>73775</v>
          </cell>
          <cell r="H626">
            <v>47522.34</v>
          </cell>
          <cell r="I626">
            <v>11512.95</v>
          </cell>
          <cell r="AY626">
            <v>0</v>
          </cell>
          <cell r="CK626">
            <v>0</v>
          </cell>
          <cell r="CL626">
            <v>0</v>
          </cell>
          <cell r="CM626">
            <v>0</v>
          </cell>
          <cell r="CU626" t="str">
            <v/>
          </cell>
        </row>
        <row r="627">
          <cell r="F627">
            <v>0</v>
          </cell>
          <cell r="G627">
            <v>30417.5</v>
          </cell>
          <cell r="H627">
            <v>0</v>
          </cell>
          <cell r="I627">
            <v>0</v>
          </cell>
          <cell r="AY627">
            <v>0</v>
          </cell>
          <cell r="CK627">
            <v>0</v>
          </cell>
          <cell r="CL627">
            <v>0</v>
          </cell>
          <cell r="CM627">
            <v>0</v>
          </cell>
          <cell r="CU627" t="str">
            <v/>
          </cell>
        </row>
        <row r="628">
          <cell r="F628">
            <v>132000</v>
          </cell>
          <cell r="G628">
            <v>118800</v>
          </cell>
          <cell r="H628">
            <v>103151.15</v>
          </cell>
          <cell r="I628">
            <v>13315</v>
          </cell>
          <cell r="AY628">
            <v>500</v>
          </cell>
          <cell r="CK628">
            <v>0</v>
          </cell>
          <cell r="CL628">
            <v>0</v>
          </cell>
          <cell r="CM628">
            <v>0</v>
          </cell>
          <cell r="CU628" t="str">
            <v/>
          </cell>
        </row>
        <row r="629">
          <cell r="F629">
            <v>29000</v>
          </cell>
          <cell r="G629">
            <v>29000</v>
          </cell>
          <cell r="H629">
            <v>22893.87</v>
          </cell>
          <cell r="I629">
            <v>246.56</v>
          </cell>
          <cell r="AY629">
            <v>0</v>
          </cell>
          <cell r="CK629">
            <v>0</v>
          </cell>
          <cell r="CL629">
            <v>0</v>
          </cell>
          <cell r="CM629">
            <v>0</v>
          </cell>
          <cell r="CU629" t="str">
            <v/>
          </cell>
        </row>
        <row r="630">
          <cell r="F630">
            <v>21000</v>
          </cell>
          <cell r="G630">
            <v>21000</v>
          </cell>
          <cell r="H630">
            <v>16582.310000000001</v>
          </cell>
          <cell r="I630">
            <v>2126.17</v>
          </cell>
          <cell r="AY630">
            <v>0</v>
          </cell>
          <cell r="CK630">
            <v>0</v>
          </cell>
          <cell r="CL630">
            <v>0</v>
          </cell>
          <cell r="CM630">
            <v>0</v>
          </cell>
          <cell r="CU630" t="str">
            <v/>
          </cell>
        </row>
        <row r="631">
          <cell r="F631">
            <v>2000000</v>
          </cell>
          <cell r="G631">
            <v>2636475.42</v>
          </cell>
          <cell r="H631">
            <v>1241074.28</v>
          </cell>
          <cell r="I631">
            <v>624676.69999999995</v>
          </cell>
          <cell r="AY631">
            <v>42717.77</v>
          </cell>
          <cell r="CK631">
            <v>0</v>
          </cell>
          <cell r="CL631">
            <v>0</v>
          </cell>
          <cell r="CM631">
            <v>0</v>
          </cell>
          <cell r="CU631" t="str">
            <v/>
          </cell>
        </row>
        <row r="632">
          <cell r="F632">
            <v>8000</v>
          </cell>
          <cell r="G632">
            <v>8000</v>
          </cell>
          <cell r="H632">
            <v>5391.96</v>
          </cell>
          <cell r="I632">
            <v>400.93</v>
          </cell>
          <cell r="AY632">
            <v>0</v>
          </cell>
          <cell r="CK632">
            <v>0</v>
          </cell>
          <cell r="CL632">
            <v>0</v>
          </cell>
          <cell r="CM632">
            <v>0</v>
          </cell>
          <cell r="CU632" t="str">
            <v/>
          </cell>
        </row>
        <row r="633">
          <cell r="F633">
            <v>29000</v>
          </cell>
          <cell r="G633">
            <v>29000</v>
          </cell>
          <cell r="H633">
            <v>11944.39</v>
          </cell>
          <cell r="I633">
            <v>701</v>
          </cell>
          <cell r="AY633">
            <v>0</v>
          </cell>
          <cell r="CK633">
            <v>0</v>
          </cell>
          <cell r="CL633">
            <v>0</v>
          </cell>
          <cell r="CM633">
            <v>0</v>
          </cell>
          <cell r="CU633" t="str">
            <v/>
          </cell>
        </row>
        <row r="634">
          <cell r="F634">
            <v>4000</v>
          </cell>
          <cell r="G634">
            <v>4000</v>
          </cell>
          <cell r="H634">
            <v>3946.78</v>
          </cell>
          <cell r="I634">
            <v>0</v>
          </cell>
          <cell r="AY634">
            <v>0</v>
          </cell>
          <cell r="CK634">
            <v>0</v>
          </cell>
          <cell r="CL634">
            <v>0</v>
          </cell>
          <cell r="CM634">
            <v>0</v>
          </cell>
          <cell r="CU634" t="str">
            <v/>
          </cell>
        </row>
        <row r="635">
          <cell r="F635">
            <v>12000</v>
          </cell>
          <cell r="G635">
            <v>12000</v>
          </cell>
          <cell r="H635">
            <v>6223.78</v>
          </cell>
          <cell r="I635">
            <v>0</v>
          </cell>
          <cell r="AY635">
            <v>0</v>
          </cell>
          <cell r="CK635">
            <v>0</v>
          </cell>
          <cell r="CL635">
            <v>0</v>
          </cell>
          <cell r="CM635">
            <v>0</v>
          </cell>
          <cell r="CU635" t="str">
            <v/>
          </cell>
        </row>
        <row r="636">
          <cell r="F636">
            <v>115000</v>
          </cell>
          <cell r="G636">
            <v>115000</v>
          </cell>
          <cell r="H636">
            <v>46199.15</v>
          </cell>
          <cell r="I636">
            <v>0</v>
          </cell>
          <cell r="AY636">
            <v>1574.5</v>
          </cell>
          <cell r="CK636">
            <v>0</v>
          </cell>
          <cell r="CL636">
            <v>0</v>
          </cell>
          <cell r="CM636">
            <v>0</v>
          </cell>
          <cell r="CU636" t="str">
            <v/>
          </cell>
        </row>
        <row r="637">
          <cell r="F637">
            <v>2000</v>
          </cell>
          <cell r="G637">
            <v>2000</v>
          </cell>
          <cell r="H637">
            <v>987</v>
          </cell>
          <cell r="I637">
            <v>0</v>
          </cell>
          <cell r="AY637">
            <v>987</v>
          </cell>
          <cell r="CK637">
            <v>0</v>
          </cell>
          <cell r="CL637">
            <v>0</v>
          </cell>
          <cell r="CM637">
            <v>0</v>
          </cell>
          <cell r="CU637" t="str">
            <v/>
          </cell>
        </row>
        <row r="638">
          <cell r="F638">
            <v>212708</v>
          </cell>
          <cell r="G638">
            <v>203926.8</v>
          </cell>
          <cell r="H638">
            <v>121083.93</v>
          </cell>
          <cell r="I638">
            <v>5179.34</v>
          </cell>
          <cell r="AY638">
            <v>7064.95</v>
          </cell>
          <cell r="CK638">
            <v>0</v>
          </cell>
          <cell r="CL638">
            <v>0</v>
          </cell>
          <cell r="CM638">
            <v>0</v>
          </cell>
          <cell r="CU638" t="str">
            <v/>
          </cell>
        </row>
        <row r="639">
          <cell r="F639">
            <v>97291</v>
          </cell>
          <cell r="G639">
            <v>97291</v>
          </cell>
          <cell r="H639">
            <v>70128.160000000003</v>
          </cell>
          <cell r="I639">
            <v>0</v>
          </cell>
          <cell r="AY639">
            <v>9000</v>
          </cell>
          <cell r="CK639">
            <v>0</v>
          </cell>
          <cell r="CL639">
            <v>0</v>
          </cell>
          <cell r="CM639">
            <v>0</v>
          </cell>
          <cell r="CU639" t="str">
            <v/>
          </cell>
        </row>
        <row r="640">
          <cell r="F640">
            <v>5150</v>
          </cell>
          <cell r="G640">
            <v>5150</v>
          </cell>
          <cell r="H640">
            <v>3859.53</v>
          </cell>
          <cell r="I640">
            <v>0</v>
          </cell>
          <cell r="AY640">
            <v>0</v>
          </cell>
          <cell r="CK640">
            <v>0</v>
          </cell>
          <cell r="CL640">
            <v>0</v>
          </cell>
          <cell r="CM640">
            <v>0</v>
          </cell>
          <cell r="CU640" t="str">
            <v/>
          </cell>
        </row>
        <row r="641">
          <cell r="F641">
            <v>7918488</v>
          </cell>
          <cell r="G641">
            <v>4276391.91</v>
          </cell>
          <cell r="H641">
            <v>723958.41</v>
          </cell>
          <cell r="I641">
            <v>0</v>
          </cell>
          <cell r="AY641">
            <v>723958.41</v>
          </cell>
          <cell r="CK641">
            <v>0</v>
          </cell>
          <cell r="CL641">
            <v>0</v>
          </cell>
          <cell r="CM641">
            <v>0</v>
          </cell>
          <cell r="CU641" t="str">
            <v/>
          </cell>
        </row>
        <row r="642">
          <cell r="F642">
            <v>0</v>
          </cell>
          <cell r="G642">
            <v>7014.88</v>
          </cell>
          <cell r="H642">
            <v>7014.88</v>
          </cell>
          <cell r="I642">
            <v>0</v>
          </cell>
          <cell r="AY642">
            <v>0</v>
          </cell>
          <cell r="CK642">
            <v>0</v>
          </cell>
          <cell r="CL642">
            <v>0</v>
          </cell>
          <cell r="CM642">
            <v>0</v>
          </cell>
          <cell r="CU642" t="str">
            <v/>
          </cell>
        </row>
        <row r="643">
          <cell r="F643">
            <v>0</v>
          </cell>
          <cell r="G643">
            <v>4163.37</v>
          </cell>
          <cell r="H643">
            <v>4163.37</v>
          </cell>
          <cell r="I643">
            <v>0</v>
          </cell>
          <cell r="AY643">
            <v>0</v>
          </cell>
          <cell r="CK643">
            <v>0</v>
          </cell>
          <cell r="CL643">
            <v>0</v>
          </cell>
          <cell r="CM643">
            <v>0</v>
          </cell>
          <cell r="CU643" t="str">
            <v/>
          </cell>
        </row>
        <row r="644">
          <cell r="F644">
            <v>570864</v>
          </cell>
          <cell r="G644">
            <v>377486.44</v>
          </cell>
          <cell r="H644">
            <v>53213.2</v>
          </cell>
          <cell r="I644">
            <v>0</v>
          </cell>
          <cell r="AY644">
            <v>53213.2</v>
          </cell>
          <cell r="CK644">
            <v>0</v>
          </cell>
          <cell r="CL644">
            <v>0</v>
          </cell>
          <cell r="CM644">
            <v>0</v>
          </cell>
          <cell r="CU644" t="str">
            <v/>
          </cell>
        </row>
        <row r="645">
          <cell r="F645">
            <v>605965</v>
          </cell>
          <cell r="G645">
            <v>331590.45</v>
          </cell>
          <cell r="H645">
            <v>8096</v>
          </cell>
          <cell r="I645">
            <v>0</v>
          </cell>
          <cell r="AY645">
            <v>8096</v>
          </cell>
          <cell r="CK645">
            <v>0</v>
          </cell>
          <cell r="CL645">
            <v>0</v>
          </cell>
          <cell r="CM645">
            <v>0</v>
          </cell>
          <cell r="CU645" t="str">
            <v/>
          </cell>
        </row>
        <row r="646">
          <cell r="F646">
            <v>1657180</v>
          </cell>
          <cell r="G646">
            <v>1644152.93</v>
          </cell>
          <cell r="H646">
            <v>0</v>
          </cell>
          <cell r="I646">
            <v>0</v>
          </cell>
          <cell r="AY646">
            <v>0</v>
          </cell>
          <cell r="CK646">
            <v>0</v>
          </cell>
          <cell r="CL646">
            <v>0</v>
          </cell>
          <cell r="CM646">
            <v>0</v>
          </cell>
          <cell r="CU646" t="str">
            <v/>
          </cell>
        </row>
        <row r="647">
          <cell r="F647">
            <v>207122</v>
          </cell>
          <cell r="G647">
            <v>148266.01999999999</v>
          </cell>
          <cell r="H647">
            <v>63860.55</v>
          </cell>
          <cell r="I647">
            <v>0</v>
          </cell>
          <cell r="AY647">
            <v>63860.55</v>
          </cell>
          <cell r="CK647">
            <v>0</v>
          </cell>
          <cell r="CL647">
            <v>0</v>
          </cell>
          <cell r="CM647">
            <v>0</v>
          </cell>
          <cell r="CU647" t="str">
            <v/>
          </cell>
        </row>
        <row r="649">
          <cell r="F649">
            <v>1390038</v>
          </cell>
          <cell r="G649">
            <v>822163.6</v>
          </cell>
          <cell r="H649">
            <v>117344.26</v>
          </cell>
          <cell r="I649">
            <v>0</v>
          </cell>
          <cell r="AY649">
            <v>119272.05</v>
          </cell>
          <cell r="CK649">
            <v>0</v>
          </cell>
          <cell r="CL649">
            <v>0</v>
          </cell>
          <cell r="CM649">
            <v>0</v>
          </cell>
          <cell r="CU649" t="str">
            <v/>
          </cell>
        </row>
        <row r="650">
          <cell r="F650">
            <v>214926</v>
          </cell>
          <cell r="G650">
            <v>84333.81</v>
          </cell>
          <cell r="H650">
            <v>18779.990000000002</v>
          </cell>
          <cell r="I650">
            <v>0</v>
          </cell>
          <cell r="AY650">
            <v>18779.990000000002</v>
          </cell>
          <cell r="CK650">
            <v>0</v>
          </cell>
          <cell r="CL650">
            <v>0</v>
          </cell>
          <cell r="CM650">
            <v>0</v>
          </cell>
          <cell r="CU650" t="str">
            <v/>
          </cell>
        </row>
        <row r="651">
          <cell r="F651">
            <v>574200</v>
          </cell>
          <cell r="G651">
            <v>435718.8</v>
          </cell>
          <cell r="H651">
            <v>49050.3</v>
          </cell>
          <cell r="I651">
            <v>0</v>
          </cell>
          <cell r="AY651">
            <v>49050.3</v>
          </cell>
          <cell r="CK651">
            <v>0</v>
          </cell>
          <cell r="CL651">
            <v>0</v>
          </cell>
          <cell r="CM651">
            <v>0</v>
          </cell>
          <cell r="CU651" t="str">
            <v/>
          </cell>
        </row>
        <row r="652">
          <cell r="F652">
            <v>188786</v>
          </cell>
          <cell r="G652">
            <v>0</v>
          </cell>
          <cell r="H652">
            <v>0</v>
          </cell>
          <cell r="I652">
            <v>0</v>
          </cell>
          <cell r="AY652">
            <v>0</v>
          </cell>
          <cell r="CK652">
            <v>0</v>
          </cell>
          <cell r="CL652">
            <v>0</v>
          </cell>
          <cell r="CM652">
            <v>0</v>
          </cell>
          <cell r="CU652" t="str">
            <v/>
          </cell>
        </row>
        <row r="653">
          <cell r="F653">
            <v>854755</v>
          </cell>
          <cell r="G653">
            <v>447968.92</v>
          </cell>
          <cell r="H653">
            <v>74630.179999999993</v>
          </cell>
          <cell r="I653">
            <v>0</v>
          </cell>
          <cell r="AY653">
            <v>74630.179999999993</v>
          </cell>
          <cell r="CK653">
            <v>0</v>
          </cell>
          <cell r="CL653">
            <v>0</v>
          </cell>
          <cell r="CM653">
            <v>0</v>
          </cell>
          <cell r="CU653" t="str">
            <v/>
          </cell>
        </row>
        <row r="654">
          <cell r="F654">
            <v>1111</v>
          </cell>
          <cell r="G654">
            <v>1111</v>
          </cell>
          <cell r="H654">
            <v>0</v>
          </cell>
          <cell r="I654">
            <v>46.44</v>
          </cell>
          <cell r="AY654">
            <v>0</v>
          </cell>
          <cell r="CK654">
            <v>0</v>
          </cell>
          <cell r="CL654">
            <v>0</v>
          </cell>
          <cell r="CM654">
            <v>0</v>
          </cell>
          <cell r="CU654" t="str">
            <v/>
          </cell>
        </row>
        <row r="655">
          <cell r="F655">
            <v>25260</v>
          </cell>
          <cell r="G655">
            <v>25260</v>
          </cell>
          <cell r="H655">
            <v>16169.31</v>
          </cell>
          <cell r="I655">
            <v>0</v>
          </cell>
          <cell r="AY655">
            <v>0</v>
          </cell>
          <cell r="CK655">
            <v>0</v>
          </cell>
          <cell r="CL655">
            <v>0</v>
          </cell>
          <cell r="CM655">
            <v>0</v>
          </cell>
          <cell r="CU655" t="str">
            <v/>
          </cell>
        </row>
        <row r="656">
          <cell r="F656">
            <v>300000</v>
          </cell>
          <cell r="G656">
            <v>300240.21999999997</v>
          </cell>
          <cell r="H656">
            <v>261240.22</v>
          </cell>
          <cell r="I656">
            <v>0</v>
          </cell>
          <cell r="AY656">
            <v>28300.720000000001</v>
          </cell>
          <cell r="CK656">
            <v>0</v>
          </cell>
          <cell r="CL656">
            <v>0</v>
          </cell>
          <cell r="CM656">
            <v>0</v>
          </cell>
          <cell r="CU656" t="str">
            <v/>
          </cell>
        </row>
        <row r="657">
          <cell r="F657">
            <v>21795</v>
          </cell>
          <cell r="G657">
            <v>22127.75</v>
          </cell>
          <cell r="H657">
            <v>17853.75</v>
          </cell>
          <cell r="I657">
            <v>0</v>
          </cell>
          <cell r="AY657">
            <v>1983.75</v>
          </cell>
          <cell r="CK657">
            <v>0</v>
          </cell>
          <cell r="CL657">
            <v>0</v>
          </cell>
          <cell r="CM657">
            <v>0</v>
          </cell>
          <cell r="CU657" t="str">
            <v/>
          </cell>
        </row>
        <row r="658">
          <cell r="F658">
            <v>44937</v>
          </cell>
          <cell r="G658">
            <v>44937</v>
          </cell>
          <cell r="H658">
            <v>27874.66</v>
          </cell>
          <cell r="I658">
            <v>3277.59</v>
          </cell>
          <cell r="AY658">
            <v>0</v>
          </cell>
          <cell r="CK658">
            <v>0</v>
          </cell>
          <cell r="CL658">
            <v>0</v>
          </cell>
          <cell r="CM658">
            <v>0</v>
          </cell>
          <cell r="CU658" t="str">
            <v/>
          </cell>
        </row>
        <row r="659">
          <cell r="F659">
            <v>15000</v>
          </cell>
          <cell r="G659">
            <v>15000</v>
          </cell>
          <cell r="H659">
            <v>1570</v>
          </cell>
          <cell r="I659">
            <v>2</v>
          </cell>
          <cell r="AY659">
            <v>0</v>
          </cell>
          <cell r="CK659">
            <v>0</v>
          </cell>
          <cell r="CL659">
            <v>0</v>
          </cell>
          <cell r="CM659">
            <v>0</v>
          </cell>
          <cell r="CU659" t="str">
            <v/>
          </cell>
        </row>
        <row r="660">
          <cell r="F660">
            <v>100000</v>
          </cell>
          <cell r="G660">
            <v>20000</v>
          </cell>
          <cell r="H660">
            <v>2125.08</v>
          </cell>
          <cell r="I660">
            <v>11237.02</v>
          </cell>
          <cell r="AY660">
            <v>0</v>
          </cell>
          <cell r="CK660">
            <v>0</v>
          </cell>
          <cell r="CL660">
            <v>750000</v>
          </cell>
          <cell r="CM660">
            <v>0</v>
          </cell>
          <cell r="CU660" t="str">
            <v/>
          </cell>
        </row>
        <row r="661">
          <cell r="F661">
            <v>12314</v>
          </cell>
          <cell r="G661">
            <v>12314</v>
          </cell>
          <cell r="H661">
            <v>6687.5</v>
          </cell>
          <cell r="I661">
            <v>5625</v>
          </cell>
          <cell r="AY661">
            <v>0</v>
          </cell>
          <cell r="CK661">
            <v>0</v>
          </cell>
          <cell r="CL661">
            <v>0</v>
          </cell>
          <cell r="CM661">
            <v>0</v>
          </cell>
          <cell r="CU661" t="str">
            <v/>
          </cell>
        </row>
        <row r="662">
          <cell r="F662">
            <v>90443</v>
          </cell>
          <cell r="G662">
            <v>90443</v>
          </cell>
          <cell r="H662">
            <v>63968.87</v>
          </cell>
          <cell r="I662">
            <v>10460.35</v>
          </cell>
          <cell r="AY662">
            <v>0</v>
          </cell>
          <cell r="CK662">
            <v>0</v>
          </cell>
          <cell r="CL662">
            <v>0</v>
          </cell>
          <cell r="CM662">
            <v>0</v>
          </cell>
          <cell r="CU662" t="str">
            <v/>
          </cell>
        </row>
        <row r="663">
          <cell r="F663">
            <v>74000</v>
          </cell>
          <cell r="G663">
            <v>59200</v>
          </cell>
          <cell r="H663">
            <v>56522.98</v>
          </cell>
          <cell r="I663">
            <v>2822</v>
          </cell>
          <cell r="AY663">
            <v>0</v>
          </cell>
          <cell r="CK663">
            <v>0</v>
          </cell>
          <cell r="CL663">
            <v>0</v>
          </cell>
          <cell r="CM663">
            <v>0</v>
          </cell>
          <cell r="CU663" t="str">
            <v/>
          </cell>
        </row>
        <row r="664">
          <cell r="F664">
            <v>42000</v>
          </cell>
          <cell r="G664">
            <v>42000</v>
          </cell>
          <cell r="H664">
            <v>33210.230000000003</v>
          </cell>
          <cell r="I664">
            <v>4571</v>
          </cell>
          <cell r="AY664">
            <v>0</v>
          </cell>
          <cell r="CK664">
            <v>0</v>
          </cell>
          <cell r="CL664">
            <v>0</v>
          </cell>
          <cell r="CM664">
            <v>0</v>
          </cell>
          <cell r="CU664" t="str">
            <v/>
          </cell>
        </row>
        <row r="665">
          <cell r="F665">
            <v>37500</v>
          </cell>
          <cell r="G665">
            <v>37500</v>
          </cell>
          <cell r="H665">
            <v>29673.55</v>
          </cell>
          <cell r="I665">
            <v>3424.85</v>
          </cell>
          <cell r="AY665">
            <v>0</v>
          </cell>
          <cell r="CK665">
            <v>0</v>
          </cell>
          <cell r="CL665">
            <v>0</v>
          </cell>
          <cell r="CM665">
            <v>0</v>
          </cell>
          <cell r="CU665" t="str">
            <v/>
          </cell>
        </row>
        <row r="666">
          <cell r="F666">
            <v>1200000</v>
          </cell>
          <cell r="G666">
            <v>1443225.07</v>
          </cell>
          <cell r="H666">
            <v>966140.08</v>
          </cell>
          <cell r="I666">
            <v>223867.25</v>
          </cell>
          <cell r="AY666">
            <v>39610.19</v>
          </cell>
          <cell r="CK666">
            <v>0</v>
          </cell>
          <cell r="CL666">
            <v>0</v>
          </cell>
          <cell r="CM666">
            <v>0</v>
          </cell>
          <cell r="CU666" t="str">
            <v/>
          </cell>
        </row>
        <row r="667">
          <cell r="F667">
            <v>1500</v>
          </cell>
          <cell r="G667">
            <v>1500</v>
          </cell>
          <cell r="H667">
            <v>768</v>
          </cell>
          <cell r="I667">
            <v>448</v>
          </cell>
          <cell r="AY667">
            <v>0</v>
          </cell>
          <cell r="CK667">
            <v>0</v>
          </cell>
          <cell r="CL667">
            <v>0</v>
          </cell>
          <cell r="CM667">
            <v>0</v>
          </cell>
          <cell r="CU667" t="str">
            <v/>
          </cell>
        </row>
        <row r="668">
          <cell r="F668">
            <v>290000</v>
          </cell>
          <cell r="G668">
            <v>290000</v>
          </cell>
          <cell r="H668">
            <v>192416</v>
          </cell>
          <cell r="I668">
            <v>0</v>
          </cell>
          <cell r="AY668">
            <v>0</v>
          </cell>
          <cell r="CK668">
            <v>0</v>
          </cell>
          <cell r="CL668">
            <v>0</v>
          </cell>
          <cell r="CM668">
            <v>0</v>
          </cell>
          <cell r="CU668" t="str">
            <v/>
          </cell>
        </row>
        <row r="669">
          <cell r="F669">
            <v>10000</v>
          </cell>
          <cell r="G669">
            <v>10000</v>
          </cell>
          <cell r="H669">
            <v>6774.3</v>
          </cell>
          <cell r="I669">
            <v>147.5</v>
          </cell>
          <cell r="AY669">
            <v>253.63</v>
          </cell>
          <cell r="CK669">
            <v>0</v>
          </cell>
          <cell r="CL669">
            <v>0</v>
          </cell>
          <cell r="CM669">
            <v>0</v>
          </cell>
          <cell r="CU669" t="str">
            <v/>
          </cell>
        </row>
        <row r="670">
          <cell r="F670">
            <v>2000</v>
          </cell>
          <cell r="G670">
            <v>2000</v>
          </cell>
          <cell r="H670">
            <v>1604.36</v>
          </cell>
          <cell r="I670">
            <v>190</v>
          </cell>
          <cell r="AY670">
            <v>0</v>
          </cell>
          <cell r="CK670">
            <v>0</v>
          </cell>
          <cell r="CL670">
            <v>0</v>
          </cell>
          <cell r="CM670">
            <v>0</v>
          </cell>
          <cell r="CU670" t="str">
            <v/>
          </cell>
        </row>
        <row r="671">
          <cell r="F671">
            <v>30000</v>
          </cell>
          <cell r="G671">
            <v>30000</v>
          </cell>
          <cell r="H671">
            <v>21460.81</v>
          </cell>
          <cell r="I671">
            <v>0</v>
          </cell>
          <cell r="AY671">
            <v>0</v>
          </cell>
          <cell r="CK671">
            <v>0</v>
          </cell>
          <cell r="CL671">
            <v>0</v>
          </cell>
          <cell r="CM671">
            <v>0</v>
          </cell>
          <cell r="CU671" t="str">
            <v/>
          </cell>
        </row>
        <row r="672">
          <cell r="F672">
            <v>8000</v>
          </cell>
          <cell r="G672">
            <v>8000</v>
          </cell>
          <cell r="H672">
            <v>1490.74</v>
          </cell>
          <cell r="I672">
            <v>84</v>
          </cell>
          <cell r="AY672">
            <v>0</v>
          </cell>
          <cell r="CK672">
            <v>0</v>
          </cell>
          <cell r="CL672">
            <v>0</v>
          </cell>
          <cell r="CM672">
            <v>0</v>
          </cell>
          <cell r="CU672" t="str">
            <v/>
          </cell>
        </row>
        <row r="673">
          <cell r="F673">
            <v>4500</v>
          </cell>
          <cell r="G673">
            <v>4500</v>
          </cell>
          <cell r="H673">
            <v>4425.1099999999997</v>
          </cell>
          <cell r="I673">
            <v>0</v>
          </cell>
          <cell r="AY673">
            <v>0</v>
          </cell>
          <cell r="CK673">
            <v>0</v>
          </cell>
          <cell r="CL673">
            <v>0</v>
          </cell>
          <cell r="CM673">
            <v>0</v>
          </cell>
          <cell r="CU673" t="str">
            <v/>
          </cell>
        </row>
        <row r="674">
          <cell r="F674">
            <v>10000</v>
          </cell>
          <cell r="G674">
            <v>10000</v>
          </cell>
          <cell r="H674">
            <v>4625.45</v>
          </cell>
          <cell r="I674">
            <v>0</v>
          </cell>
          <cell r="AY674">
            <v>6.73</v>
          </cell>
          <cell r="CK674">
            <v>0</v>
          </cell>
          <cell r="CL674">
            <v>0</v>
          </cell>
          <cell r="CM674">
            <v>0</v>
          </cell>
          <cell r="CU674" t="str">
            <v/>
          </cell>
        </row>
        <row r="675">
          <cell r="F675">
            <v>13500</v>
          </cell>
          <cell r="G675">
            <v>13500</v>
          </cell>
          <cell r="H675">
            <v>4125.26</v>
          </cell>
          <cell r="I675">
            <v>374</v>
          </cell>
          <cell r="AY675">
            <v>80</v>
          </cell>
          <cell r="CK675">
            <v>0</v>
          </cell>
          <cell r="CL675">
            <v>0</v>
          </cell>
          <cell r="CM675">
            <v>0</v>
          </cell>
          <cell r="CU675" t="str">
            <v/>
          </cell>
        </row>
        <row r="676">
          <cell r="F676">
            <v>287317</v>
          </cell>
          <cell r="G676">
            <v>296098.2</v>
          </cell>
          <cell r="H676">
            <v>183433.57</v>
          </cell>
          <cell r="I676">
            <v>8314.4</v>
          </cell>
          <cell r="AY676">
            <v>10578.93</v>
          </cell>
          <cell r="CK676">
            <v>0</v>
          </cell>
          <cell r="CL676">
            <v>0</v>
          </cell>
          <cell r="CM676">
            <v>0</v>
          </cell>
          <cell r="CU676" t="str">
            <v/>
          </cell>
        </row>
        <row r="677">
          <cell r="F677">
            <v>127765</v>
          </cell>
          <cell r="G677">
            <v>127765</v>
          </cell>
          <cell r="H677">
            <v>87214.61</v>
          </cell>
          <cell r="I677">
            <v>4483.8</v>
          </cell>
          <cell r="AY677">
            <v>8669.4</v>
          </cell>
          <cell r="CK677">
            <v>0</v>
          </cell>
          <cell r="CL677">
            <v>0</v>
          </cell>
          <cell r="CM677">
            <v>0</v>
          </cell>
          <cell r="CU677" t="str">
            <v/>
          </cell>
        </row>
        <row r="678">
          <cell r="F678">
            <v>20000</v>
          </cell>
          <cell r="G678">
            <v>20000</v>
          </cell>
          <cell r="H678">
            <v>15780.97</v>
          </cell>
          <cell r="I678">
            <v>0</v>
          </cell>
          <cell r="AY678">
            <v>0</v>
          </cell>
          <cell r="CK678">
            <v>0</v>
          </cell>
          <cell r="CL678">
            <v>0</v>
          </cell>
          <cell r="CM678">
            <v>0</v>
          </cell>
          <cell r="CU678" t="str">
            <v/>
          </cell>
        </row>
        <row r="679">
          <cell r="F679">
            <v>19500</v>
          </cell>
          <cell r="G679">
            <v>19500</v>
          </cell>
          <cell r="H679">
            <v>14682.57</v>
          </cell>
          <cell r="I679">
            <v>0</v>
          </cell>
          <cell r="AY679">
            <v>0</v>
          </cell>
          <cell r="CK679">
            <v>0</v>
          </cell>
          <cell r="CL679">
            <v>0</v>
          </cell>
          <cell r="CM679">
            <v>0</v>
          </cell>
          <cell r="CU679" t="str">
            <v/>
          </cell>
        </row>
        <row r="680">
          <cell r="F680">
            <v>0</v>
          </cell>
          <cell r="G680">
            <v>595777.68999999994</v>
          </cell>
          <cell r="H680">
            <v>595777.68999999994</v>
          </cell>
          <cell r="I680">
            <v>0</v>
          </cell>
          <cell r="AY680">
            <v>0</v>
          </cell>
          <cell r="CK680">
            <v>0</v>
          </cell>
          <cell r="CL680">
            <v>0</v>
          </cell>
          <cell r="CM680">
            <v>0</v>
          </cell>
          <cell r="CU680">
            <v>87028</v>
          </cell>
        </row>
        <row r="681">
          <cell r="F681">
            <v>0</v>
          </cell>
          <cell r="G681">
            <v>22266.13</v>
          </cell>
          <cell r="H681">
            <v>22266.13</v>
          </cell>
          <cell r="I681">
            <v>0</v>
          </cell>
          <cell r="AY681">
            <v>0</v>
          </cell>
          <cell r="CK681">
            <v>0</v>
          </cell>
          <cell r="CL681">
            <v>0</v>
          </cell>
          <cell r="CM681">
            <v>0</v>
          </cell>
          <cell r="CU681">
            <v>2764</v>
          </cell>
        </row>
        <row r="682">
          <cell r="F682">
            <v>0</v>
          </cell>
          <cell r="G682">
            <v>37760.18</v>
          </cell>
          <cell r="H682">
            <v>37760.18</v>
          </cell>
          <cell r="I682">
            <v>0</v>
          </cell>
          <cell r="AY682">
            <v>0</v>
          </cell>
          <cell r="CK682">
            <v>0</v>
          </cell>
          <cell r="CL682">
            <v>0</v>
          </cell>
          <cell r="CM682">
            <v>0</v>
          </cell>
          <cell r="CU682">
            <v>0</v>
          </cell>
        </row>
        <row r="683">
          <cell r="F683">
            <v>0</v>
          </cell>
          <cell r="G683">
            <v>13027.07</v>
          </cell>
          <cell r="H683">
            <v>13027.07</v>
          </cell>
          <cell r="I683">
            <v>0</v>
          </cell>
          <cell r="AY683">
            <v>0</v>
          </cell>
          <cell r="CK683">
            <v>0</v>
          </cell>
          <cell r="CL683">
            <v>0</v>
          </cell>
          <cell r="CM683">
            <v>0</v>
          </cell>
          <cell r="CU683">
            <v>0</v>
          </cell>
        </row>
        <row r="684">
          <cell r="F684">
            <v>0</v>
          </cell>
          <cell r="G684">
            <v>5479.22</v>
          </cell>
          <cell r="H684">
            <v>5479.22</v>
          </cell>
          <cell r="I684">
            <v>0</v>
          </cell>
          <cell r="AY684">
            <v>0</v>
          </cell>
          <cell r="CK684">
            <v>0</v>
          </cell>
          <cell r="CL684">
            <v>0</v>
          </cell>
          <cell r="CM684">
            <v>0</v>
          </cell>
          <cell r="CU684" t="str">
            <v/>
          </cell>
        </row>
        <row r="685">
          <cell r="F685">
            <v>0</v>
          </cell>
          <cell r="G685">
            <v>176308.12</v>
          </cell>
          <cell r="H685">
            <v>176308.12</v>
          </cell>
          <cell r="I685">
            <v>0</v>
          </cell>
          <cell r="AY685">
            <v>0</v>
          </cell>
          <cell r="CK685">
            <v>0</v>
          </cell>
          <cell r="CL685">
            <v>0</v>
          </cell>
          <cell r="CM685">
            <v>0</v>
          </cell>
          <cell r="CU685" t="str">
            <v/>
          </cell>
        </row>
        <row r="686">
          <cell r="F686">
            <v>0</v>
          </cell>
          <cell r="G686">
            <v>89014.84</v>
          </cell>
          <cell r="H686">
            <v>89014.84</v>
          </cell>
          <cell r="I686">
            <v>0</v>
          </cell>
          <cell r="AY686">
            <v>0</v>
          </cell>
          <cell r="CK686">
            <v>0</v>
          </cell>
          <cell r="CL686">
            <v>0</v>
          </cell>
          <cell r="CM686">
            <v>0</v>
          </cell>
          <cell r="CU686">
            <v>13833.15</v>
          </cell>
        </row>
        <row r="687">
          <cell r="F687">
            <v>0</v>
          </cell>
          <cell r="G687">
            <v>14886.89</v>
          </cell>
          <cell r="H687">
            <v>14886.89</v>
          </cell>
          <cell r="I687">
            <v>0</v>
          </cell>
          <cell r="AY687">
            <v>0</v>
          </cell>
          <cell r="CK687">
            <v>0</v>
          </cell>
          <cell r="CL687">
            <v>0</v>
          </cell>
          <cell r="CM687">
            <v>0</v>
          </cell>
          <cell r="CU687">
            <v>2298.0700000000002</v>
          </cell>
        </row>
        <row r="688">
          <cell r="F688">
            <v>0</v>
          </cell>
          <cell r="G688">
            <v>26032.5</v>
          </cell>
          <cell r="H688">
            <v>26032.5</v>
          </cell>
          <cell r="I688">
            <v>0</v>
          </cell>
          <cell r="AY688">
            <v>0</v>
          </cell>
          <cell r="CK688">
            <v>0</v>
          </cell>
          <cell r="CL688">
            <v>0</v>
          </cell>
          <cell r="CM688">
            <v>0</v>
          </cell>
          <cell r="CU688">
            <v>4095</v>
          </cell>
        </row>
        <row r="689">
          <cell r="F689">
            <v>0</v>
          </cell>
          <cell r="G689">
            <v>24088.58</v>
          </cell>
          <cell r="H689">
            <v>24088.58</v>
          </cell>
          <cell r="I689">
            <v>0</v>
          </cell>
          <cell r="AY689">
            <v>0</v>
          </cell>
          <cell r="CK689">
            <v>0</v>
          </cell>
          <cell r="CL689">
            <v>0</v>
          </cell>
          <cell r="CM689">
            <v>0</v>
          </cell>
          <cell r="CU689">
            <v>0</v>
          </cell>
        </row>
        <row r="690">
          <cell r="F690">
            <v>0</v>
          </cell>
          <cell r="G690">
            <v>69773.5</v>
          </cell>
          <cell r="H690">
            <v>69773.5</v>
          </cell>
          <cell r="I690">
            <v>0</v>
          </cell>
          <cell r="AY690">
            <v>0</v>
          </cell>
          <cell r="CK690">
            <v>0</v>
          </cell>
          <cell r="CL690">
            <v>0</v>
          </cell>
          <cell r="CM690">
            <v>0</v>
          </cell>
          <cell r="CU690">
            <v>8591.92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CK691">
            <v>0</v>
          </cell>
          <cell r="CL691">
            <v>0</v>
          </cell>
          <cell r="CM691">
            <v>0</v>
          </cell>
        </row>
        <row r="692">
          <cell r="F692">
            <v>5784324</v>
          </cell>
          <cell r="G692">
            <v>5784324</v>
          </cell>
          <cell r="H692">
            <v>4635560.5599999996</v>
          </cell>
          <cell r="I692">
            <v>0</v>
          </cell>
          <cell r="AY692">
            <v>513105.12</v>
          </cell>
          <cell r="CK692">
            <v>0</v>
          </cell>
          <cell r="CL692">
            <v>0</v>
          </cell>
          <cell r="CM692">
            <v>0</v>
          </cell>
          <cell r="CU692">
            <v>510920</v>
          </cell>
        </row>
        <row r="693">
          <cell r="F693">
            <v>358193</v>
          </cell>
          <cell r="G693">
            <v>358193</v>
          </cell>
          <cell r="H693">
            <v>231840</v>
          </cell>
          <cell r="I693">
            <v>115920</v>
          </cell>
          <cell r="AY693">
            <v>0</v>
          </cell>
          <cell r="CK693">
            <v>0</v>
          </cell>
          <cell r="CL693">
            <v>0</v>
          </cell>
          <cell r="CM693">
            <v>0</v>
          </cell>
          <cell r="CU693" t="str">
            <v/>
          </cell>
        </row>
        <row r="694">
          <cell r="F694">
            <v>1261485</v>
          </cell>
          <cell r="G694">
            <v>1399373.46</v>
          </cell>
          <cell r="H694">
            <v>1272921.3899999999</v>
          </cell>
          <cell r="I694">
            <v>14700</v>
          </cell>
          <cell r="AY694">
            <v>45546.49</v>
          </cell>
          <cell r="CK694">
            <v>0</v>
          </cell>
          <cell r="CL694">
            <v>0</v>
          </cell>
          <cell r="CM694">
            <v>0</v>
          </cell>
          <cell r="CU694">
            <v>114336.19</v>
          </cell>
        </row>
        <row r="695">
          <cell r="F695">
            <v>0</v>
          </cell>
          <cell r="G695">
            <v>106081.68</v>
          </cell>
          <cell r="H695">
            <v>106081.68</v>
          </cell>
          <cell r="I695">
            <v>0</v>
          </cell>
          <cell r="AY695">
            <v>0</v>
          </cell>
          <cell r="CK695">
            <v>0</v>
          </cell>
          <cell r="CL695">
            <v>0</v>
          </cell>
          <cell r="CM695">
            <v>0</v>
          </cell>
          <cell r="CU695">
            <v>7906.91</v>
          </cell>
        </row>
        <row r="696">
          <cell r="F696">
            <v>181280</v>
          </cell>
          <cell r="G696">
            <v>181280</v>
          </cell>
          <cell r="H696">
            <v>157333.14000000001</v>
          </cell>
          <cell r="I696">
            <v>0</v>
          </cell>
          <cell r="AY696">
            <v>16795.47</v>
          </cell>
          <cell r="CK696">
            <v>0</v>
          </cell>
          <cell r="CL696">
            <v>0</v>
          </cell>
          <cell r="CM696">
            <v>0</v>
          </cell>
          <cell r="CU696">
            <v>16189.5</v>
          </cell>
        </row>
        <row r="697">
          <cell r="F697">
            <v>396096</v>
          </cell>
          <cell r="G697">
            <v>396096</v>
          </cell>
          <cell r="H697">
            <v>194665.69</v>
          </cell>
          <cell r="I697">
            <v>0</v>
          </cell>
          <cell r="AY697">
            <v>0</v>
          </cell>
          <cell r="CK697">
            <v>0</v>
          </cell>
          <cell r="CL697">
            <v>0</v>
          </cell>
          <cell r="CM697">
            <v>0</v>
          </cell>
          <cell r="CU697">
            <v>0</v>
          </cell>
        </row>
        <row r="698">
          <cell r="F698">
            <v>1160287</v>
          </cell>
          <cell r="G698">
            <v>1160287</v>
          </cell>
          <cell r="H698">
            <v>0</v>
          </cell>
          <cell r="I698">
            <v>0</v>
          </cell>
          <cell r="AY698">
            <v>0</v>
          </cell>
          <cell r="CK698">
            <v>0</v>
          </cell>
          <cell r="CL698">
            <v>0</v>
          </cell>
          <cell r="CM698">
            <v>0</v>
          </cell>
          <cell r="CU698">
            <v>0</v>
          </cell>
        </row>
        <row r="699">
          <cell r="F699">
            <v>25000</v>
          </cell>
          <cell r="G699">
            <v>45714.26</v>
          </cell>
          <cell r="H699">
            <v>45714.26</v>
          </cell>
          <cell r="I699">
            <v>0</v>
          </cell>
          <cell r="AY699">
            <v>16091.97</v>
          </cell>
          <cell r="CK699">
            <v>0</v>
          </cell>
          <cell r="CL699">
            <v>0</v>
          </cell>
          <cell r="CM699">
            <v>0</v>
          </cell>
          <cell r="CU699" t="str">
            <v/>
          </cell>
        </row>
        <row r="700">
          <cell r="F700">
            <v>886489</v>
          </cell>
          <cell r="G700">
            <v>886489</v>
          </cell>
          <cell r="H700">
            <v>681144.57</v>
          </cell>
          <cell r="I700">
            <v>0</v>
          </cell>
          <cell r="AY700">
            <v>76955.05</v>
          </cell>
          <cell r="CK700">
            <v>0</v>
          </cell>
          <cell r="CL700">
            <v>0</v>
          </cell>
          <cell r="CM700">
            <v>0</v>
          </cell>
          <cell r="CU700">
            <v>78859.3</v>
          </cell>
        </row>
        <row r="701">
          <cell r="F701">
            <v>143033</v>
          </cell>
          <cell r="G701">
            <v>143033</v>
          </cell>
          <cell r="H701">
            <v>112430.45</v>
          </cell>
          <cell r="I701">
            <v>0</v>
          </cell>
          <cell r="AY701">
            <v>12727.86</v>
          </cell>
          <cell r="CK701">
            <v>0</v>
          </cell>
          <cell r="CL701">
            <v>0</v>
          </cell>
          <cell r="CM701">
            <v>0</v>
          </cell>
          <cell r="CU701">
            <v>12879.83</v>
          </cell>
        </row>
        <row r="702">
          <cell r="F702">
            <v>290400</v>
          </cell>
          <cell r="G702">
            <v>290400</v>
          </cell>
          <cell r="H702">
            <v>224281.2</v>
          </cell>
          <cell r="I702">
            <v>0</v>
          </cell>
          <cell r="AY702">
            <v>25127.7</v>
          </cell>
          <cell r="CK702">
            <v>0</v>
          </cell>
          <cell r="CL702">
            <v>0</v>
          </cell>
          <cell r="CM702">
            <v>0</v>
          </cell>
          <cell r="CU702">
            <v>25740</v>
          </cell>
        </row>
        <row r="703">
          <cell r="F703">
            <v>132604</v>
          </cell>
          <cell r="G703">
            <v>141052.4</v>
          </cell>
          <cell r="H703">
            <v>141052.4</v>
          </cell>
          <cell r="I703">
            <v>0</v>
          </cell>
          <cell r="AY703">
            <v>0</v>
          </cell>
          <cell r="CK703">
            <v>0</v>
          </cell>
          <cell r="CL703">
            <v>0</v>
          </cell>
          <cell r="CM703">
            <v>0</v>
          </cell>
          <cell r="CU703">
            <v>0</v>
          </cell>
        </row>
        <row r="704">
          <cell r="F704">
            <v>655452</v>
          </cell>
          <cell r="G704">
            <v>655452</v>
          </cell>
          <cell r="H704">
            <v>463768.45</v>
          </cell>
          <cell r="I704">
            <v>0</v>
          </cell>
          <cell r="AY704">
            <v>48943.56</v>
          </cell>
          <cell r="CK704">
            <v>0</v>
          </cell>
          <cell r="CL704">
            <v>0</v>
          </cell>
          <cell r="CM704">
            <v>0</v>
          </cell>
          <cell r="CU704">
            <v>46522.35</v>
          </cell>
        </row>
        <row r="705">
          <cell r="F705">
            <v>3425</v>
          </cell>
          <cell r="G705">
            <v>4425</v>
          </cell>
          <cell r="H705">
            <v>4077.17</v>
          </cell>
          <cell r="I705">
            <v>232.84</v>
          </cell>
          <cell r="AY705">
            <v>407.01</v>
          </cell>
          <cell r="CK705">
            <v>0</v>
          </cell>
          <cell r="CL705">
            <v>0</v>
          </cell>
          <cell r="CM705">
            <v>0</v>
          </cell>
          <cell r="CU705" t="str">
            <v/>
          </cell>
        </row>
        <row r="706">
          <cell r="F706">
            <v>8832</v>
          </cell>
          <cell r="G706">
            <v>8832</v>
          </cell>
          <cell r="H706">
            <v>6122.37</v>
          </cell>
          <cell r="I706">
            <v>0</v>
          </cell>
          <cell r="AY706">
            <v>0</v>
          </cell>
          <cell r="CK706">
            <v>0</v>
          </cell>
          <cell r="CL706">
            <v>0</v>
          </cell>
          <cell r="CM706">
            <v>0</v>
          </cell>
          <cell r="CU706" t="str">
            <v/>
          </cell>
        </row>
        <row r="707">
          <cell r="F707">
            <v>223656</v>
          </cell>
          <cell r="G707">
            <v>221554.74</v>
          </cell>
          <cell r="H707">
            <v>204529.78</v>
          </cell>
          <cell r="I707">
            <v>0</v>
          </cell>
          <cell r="AY707">
            <v>18497.439999999999</v>
          </cell>
          <cell r="CK707">
            <v>0</v>
          </cell>
          <cell r="CL707">
            <v>0</v>
          </cell>
          <cell r="CM707">
            <v>0</v>
          </cell>
          <cell r="CU707" t="str">
            <v/>
          </cell>
        </row>
        <row r="708">
          <cell r="F708">
            <v>36273</v>
          </cell>
          <cell r="G708">
            <v>36273</v>
          </cell>
          <cell r="H708">
            <v>14527.13</v>
          </cell>
          <cell r="I708">
            <v>0</v>
          </cell>
          <cell r="AY708">
            <v>1639.95</v>
          </cell>
          <cell r="CK708">
            <v>0</v>
          </cell>
          <cell r="CL708">
            <v>0</v>
          </cell>
          <cell r="CM708">
            <v>0</v>
          </cell>
          <cell r="CU708" t="str">
            <v/>
          </cell>
        </row>
        <row r="709">
          <cell r="F709">
            <v>85554</v>
          </cell>
          <cell r="G709">
            <v>85554</v>
          </cell>
          <cell r="H709">
            <v>53210.27</v>
          </cell>
          <cell r="I709">
            <v>0</v>
          </cell>
          <cell r="AY709">
            <v>1832.3</v>
          </cell>
          <cell r="CK709">
            <v>0</v>
          </cell>
          <cell r="CL709">
            <v>0</v>
          </cell>
          <cell r="CM709">
            <v>0</v>
          </cell>
          <cell r="CU709" t="str">
            <v/>
          </cell>
        </row>
        <row r="710">
          <cell r="F710">
            <v>3983</v>
          </cell>
          <cell r="G710">
            <v>3383</v>
          </cell>
          <cell r="H710">
            <v>2100</v>
          </cell>
          <cell r="I710">
            <v>300</v>
          </cell>
          <cell r="AY710">
            <v>300</v>
          </cell>
          <cell r="CK710">
            <v>0</v>
          </cell>
          <cell r="CL710">
            <v>0</v>
          </cell>
          <cell r="CM710">
            <v>0</v>
          </cell>
          <cell r="CU710" t="str">
            <v/>
          </cell>
        </row>
        <row r="711">
          <cell r="F711">
            <v>66105</v>
          </cell>
          <cell r="G711">
            <v>66105</v>
          </cell>
          <cell r="H711">
            <v>40095.050000000003</v>
          </cell>
          <cell r="I711">
            <v>5041</v>
          </cell>
          <cell r="AY711">
            <v>4008.05</v>
          </cell>
          <cell r="CK711">
            <v>0</v>
          </cell>
          <cell r="CL711">
            <v>0</v>
          </cell>
          <cell r="CM711">
            <v>0</v>
          </cell>
          <cell r="CU711" t="str">
            <v/>
          </cell>
        </row>
        <row r="712">
          <cell r="F712">
            <v>633360</v>
          </cell>
          <cell r="G712">
            <v>545808.04</v>
          </cell>
          <cell r="H712">
            <v>422789.1</v>
          </cell>
          <cell r="I712">
            <v>0</v>
          </cell>
          <cell r="AY712">
            <v>52780</v>
          </cell>
          <cell r="CK712">
            <v>0</v>
          </cell>
          <cell r="CL712">
            <v>0</v>
          </cell>
          <cell r="CM712">
            <v>0</v>
          </cell>
          <cell r="CU712" t="str">
            <v/>
          </cell>
        </row>
        <row r="713">
          <cell r="F713">
            <v>32088</v>
          </cell>
          <cell r="G713">
            <v>32088</v>
          </cell>
          <cell r="H713">
            <v>27415.13</v>
          </cell>
          <cell r="I713">
            <v>4672.87</v>
          </cell>
          <cell r="AY713">
            <v>0</v>
          </cell>
          <cell r="CK713">
            <v>0</v>
          </cell>
          <cell r="CL713">
            <v>0</v>
          </cell>
          <cell r="CM713">
            <v>0</v>
          </cell>
          <cell r="CU713" t="str">
            <v/>
          </cell>
        </row>
        <row r="714">
          <cell r="F714">
            <v>385000</v>
          </cell>
          <cell r="G714">
            <v>280194.53000000003</v>
          </cell>
          <cell r="H714">
            <v>280194.53000000003</v>
          </cell>
          <cell r="I714">
            <v>0</v>
          </cell>
          <cell r="AY714">
            <v>13635.71</v>
          </cell>
          <cell r="CK714">
            <v>0</v>
          </cell>
          <cell r="CL714">
            <v>0</v>
          </cell>
          <cell r="CM714">
            <v>0</v>
          </cell>
          <cell r="CU714" t="str">
            <v/>
          </cell>
        </row>
        <row r="715">
          <cell r="F715">
            <v>0</v>
          </cell>
          <cell r="G715">
            <v>409919</v>
          </cell>
          <cell r="H715">
            <v>374582.17</v>
          </cell>
          <cell r="I715">
            <v>0</v>
          </cell>
          <cell r="AY715">
            <v>0</v>
          </cell>
          <cell r="CK715">
            <v>0</v>
          </cell>
          <cell r="CL715">
            <v>0</v>
          </cell>
          <cell r="CM715">
            <v>0</v>
          </cell>
          <cell r="CU715" t="str">
            <v/>
          </cell>
        </row>
        <row r="716">
          <cell r="F716">
            <v>82400</v>
          </cell>
          <cell r="G716">
            <v>534343.62</v>
          </cell>
          <cell r="H716">
            <v>528785.37</v>
          </cell>
          <cell r="I716">
            <v>3179</v>
          </cell>
          <cell r="AY716">
            <v>0</v>
          </cell>
          <cell r="CK716">
            <v>0</v>
          </cell>
          <cell r="CL716">
            <v>0</v>
          </cell>
          <cell r="CM716">
            <v>0</v>
          </cell>
          <cell r="CU716" t="str">
            <v/>
          </cell>
        </row>
        <row r="717">
          <cell r="F717">
            <v>12626</v>
          </cell>
          <cell r="G717">
            <v>17826</v>
          </cell>
          <cell r="H717">
            <v>15165.65</v>
          </cell>
          <cell r="I717">
            <v>1403.2</v>
          </cell>
          <cell r="AY717">
            <v>1093.3</v>
          </cell>
          <cell r="CK717">
            <v>0</v>
          </cell>
          <cell r="CL717">
            <v>0</v>
          </cell>
          <cell r="CM717">
            <v>0</v>
          </cell>
          <cell r="CU717" t="str">
            <v/>
          </cell>
        </row>
        <row r="718">
          <cell r="F718">
            <v>3572</v>
          </cell>
          <cell r="G718">
            <v>2372</v>
          </cell>
          <cell r="H718">
            <v>1999</v>
          </cell>
          <cell r="I718">
            <v>0</v>
          </cell>
          <cell r="AY718">
            <v>0</v>
          </cell>
          <cell r="CK718">
            <v>0</v>
          </cell>
          <cell r="CL718">
            <v>0</v>
          </cell>
          <cell r="CM718">
            <v>0</v>
          </cell>
          <cell r="CU718" t="str">
            <v/>
          </cell>
        </row>
        <row r="719">
          <cell r="F719">
            <v>20000</v>
          </cell>
          <cell r="G719">
            <v>20000</v>
          </cell>
          <cell r="H719">
            <v>12017.55</v>
          </cell>
          <cell r="I719">
            <v>7968.75</v>
          </cell>
          <cell r="AY719">
            <v>0</v>
          </cell>
          <cell r="CK719">
            <v>0</v>
          </cell>
          <cell r="CL719">
            <v>0</v>
          </cell>
          <cell r="CM719">
            <v>0</v>
          </cell>
          <cell r="CU719" t="str">
            <v/>
          </cell>
        </row>
        <row r="720">
          <cell r="F720">
            <v>23200</v>
          </cell>
          <cell r="G720">
            <v>23200</v>
          </cell>
          <cell r="H720">
            <v>15800</v>
          </cell>
          <cell r="I720">
            <v>1900</v>
          </cell>
          <cell r="AY720">
            <v>1900</v>
          </cell>
          <cell r="CK720">
            <v>0</v>
          </cell>
          <cell r="CL720">
            <v>0</v>
          </cell>
          <cell r="CM720">
            <v>0</v>
          </cell>
          <cell r="CU720" t="str">
            <v/>
          </cell>
        </row>
        <row r="721">
          <cell r="F721">
            <v>83384</v>
          </cell>
          <cell r="G721">
            <v>83384</v>
          </cell>
          <cell r="H721">
            <v>49611.37</v>
          </cell>
          <cell r="I721">
            <v>9505.98</v>
          </cell>
          <cell r="AY721">
            <v>0</v>
          </cell>
          <cell r="CK721">
            <v>0</v>
          </cell>
          <cell r="CL721">
            <v>0</v>
          </cell>
          <cell r="CM721">
            <v>0</v>
          </cell>
          <cell r="CU721" t="str">
            <v/>
          </cell>
        </row>
        <row r="722">
          <cell r="F722">
            <v>1000</v>
          </cell>
          <cell r="G722">
            <v>0</v>
          </cell>
          <cell r="H722">
            <v>0</v>
          </cell>
          <cell r="I722">
            <v>0</v>
          </cell>
          <cell r="AY722">
            <v>0</v>
          </cell>
          <cell r="CK722">
            <v>0</v>
          </cell>
          <cell r="CL722">
            <v>0</v>
          </cell>
          <cell r="CM722">
            <v>0</v>
          </cell>
          <cell r="CU722" t="str">
            <v/>
          </cell>
        </row>
        <row r="723">
          <cell r="F723">
            <v>1500</v>
          </cell>
          <cell r="G723">
            <v>1500</v>
          </cell>
          <cell r="H723">
            <v>1150</v>
          </cell>
          <cell r="I723">
            <v>0</v>
          </cell>
          <cell r="AY723">
            <v>100</v>
          </cell>
          <cell r="CK723">
            <v>0</v>
          </cell>
          <cell r="CL723">
            <v>0</v>
          </cell>
          <cell r="CM723">
            <v>0</v>
          </cell>
          <cell r="CU723" t="str">
            <v/>
          </cell>
        </row>
        <row r="724">
          <cell r="F724">
            <v>4000</v>
          </cell>
          <cell r="G724">
            <v>5200</v>
          </cell>
          <cell r="H724">
            <v>0</v>
          </cell>
          <cell r="I724">
            <v>3830</v>
          </cell>
          <cell r="AY724">
            <v>0</v>
          </cell>
          <cell r="CK724">
            <v>0</v>
          </cell>
          <cell r="CL724">
            <v>0</v>
          </cell>
          <cell r="CM724">
            <v>0</v>
          </cell>
          <cell r="CU724" t="str">
            <v/>
          </cell>
        </row>
        <row r="725">
          <cell r="F725">
            <v>16749</v>
          </cell>
          <cell r="G725">
            <v>12149</v>
          </cell>
          <cell r="H725">
            <v>8389.7000000000007</v>
          </cell>
          <cell r="I725">
            <v>0</v>
          </cell>
          <cell r="AY725">
            <v>0</v>
          </cell>
          <cell r="CK725">
            <v>0</v>
          </cell>
          <cell r="CL725">
            <v>0</v>
          </cell>
          <cell r="CM725">
            <v>0</v>
          </cell>
          <cell r="CU725" t="str">
            <v/>
          </cell>
        </row>
        <row r="726">
          <cell r="F726">
            <v>3188</v>
          </cell>
          <cell r="G726">
            <v>1188</v>
          </cell>
          <cell r="H726">
            <v>0</v>
          </cell>
          <cell r="I726">
            <v>750</v>
          </cell>
          <cell r="AY726">
            <v>0</v>
          </cell>
          <cell r="CK726">
            <v>0</v>
          </cell>
          <cell r="CL726">
            <v>0</v>
          </cell>
          <cell r="CM726">
            <v>0</v>
          </cell>
          <cell r="CU726" t="str">
            <v/>
          </cell>
        </row>
        <row r="727">
          <cell r="F727">
            <v>0</v>
          </cell>
          <cell r="G727">
            <v>2000</v>
          </cell>
          <cell r="H727">
            <v>1588</v>
          </cell>
          <cell r="I727">
            <v>380.5</v>
          </cell>
          <cell r="AY727">
            <v>0</v>
          </cell>
          <cell r="CK727">
            <v>0</v>
          </cell>
          <cell r="CL727">
            <v>0</v>
          </cell>
          <cell r="CM727">
            <v>0</v>
          </cell>
          <cell r="CU727" t="str">
            <v/>
          </cell>
        </row>
        <row r="728">
          <cell r="F728">
            <v>60000</v>
          </cell>
          <cell r="G728">
            <v>60000</v>
          </cell>
          <cell r="H728">
            <v>46303.33</v>
          </cell>
          <cell r="I728">
            <v>3632.63</v>
          </cell>
          <cell r="AY728">
            <v>390.9</v>
          </cell>
          <cell r="CK728">
            <v>0</v>
          </cell>
          <cell r="CL728">
            <v>0</v>
          </cell>
          <cell r="CM728">
            <v>0</v>
          </cell>
          <cell r="CU728" t="str">
            <v/>
          </cell>
        </row>
        <row r="729">
          <cell r="F729">
            <v>14000</v>
          </cell>
          <cell r="G729">
            <v>14000</v>
          </cell>
          <cell r="H729">
            <v>8260.25</v>
          </cell>
          <cell r="I729">
            <v>1028.8</v>
          </cell>
          <cell r="AY729">
            <v>0</v>
          </cell>
          <cell r="CK729">
            <v>0</v>
          </cell>
          <cell r="CL729">
            <v>0</v>
          </cell>
          <cell r="CM729">
            <v>0</v>
          </cell>
          <cell r="CU729" t="str">
            <v/>
          </cell>
        </row>
        <row r="730">
          <cell r="F730">
            <v>19400</v>
          </cell>
          <cell r="G730">
            <v>19400</v>
          </cell>
          <cell r="H730">
            <v>12302.67</v>
          </cell>
          <cell r="I730">
            <v>0</v>
          </cell>
          <cell r="AY730">
            <v>2873.79</v>
          </cell>
          <cell r="CK730">
            <v>0</v>
          </cell>
          <cell r="CL730">
            <v>0</v>
          </cell>
          <cell r="CM730">
            <v>0</v>
          </cell>
          <cell r="CU730" t="str">
            <v/>
          </cell>
        </row>
        <row r="731">
          <cell r="F731">
            <v>2500</v>
          </cell>
          <cell r="G731">
            <v>2500</v>
          </cell>
          <cell r="H731">
            <v>1803.91</v>
          </cell>
          <cell r="I731">
            <v>45.5</v>
          </cell>
          <cell r="AY731">
            <v>700.01</v>
          </cell>
          <cell r="CK731">
            <v>0</v>
          </cell>
          <cell r="CL731">
            <v>0</v>
          </cell>
          <cell r="CM731">
            <v>0</v>
          </cell>
          <cell r="CU731" t="str">
            <v/>
          </cell>
        </row>
        <row r="732">
          <cell r="F732">
            <v>6900</v>
          </cell>
          <cell r="G732">
            <v>26940</v>
          </cell>
          <cell r="H732">
            <v>13096</v>
          </cell>
          <cell r="I732">
            <v>0</v>
          </cell>
          <cell r="AY732">
            <v>0</v>
          </cell>
          <cell r="CK732">
            <v>0</v>
          </cell>
          <cell r="CL732">
            <v>0</v>
          </cell>
          <cell r="CM732">
            <v>0</v>
          </cell>
          <cell r="CU732" t="str">
            <v/>
          </cell>
        </row>
        <row r="733">
          <cell r="F733">
            <v>10685</v>
          </cell>
          <cell r="G733">
            <v>10685</v>
          </cell>
          <cell r="H733">
            <v>3932.4</v>
          </cell>
          <cell r="I733">
            <v>544</v>
          </cell>
          <cell r="AY733">
            <v>459.7</v>
          </cell>
          <cell r="CK733">
            <v>0</v>
          </cell>
          <cell r="CL733">
            <v>0</v>
          </cell>
          <cell r="CM733">
            <v>0</v>
          </cell>
          <cell r="CU733" t="str">
            <v/>
          </cell>
        </row>
        <row r="734">
          <cell r="F734">
            <v>4693</v>
          </cell>
          <cell r="G734">
            <v>4693</v>
          </cell>
          <cell r="H734">
            <v>1899.75</v>
          </cell>
          <cell r="I734">
            <v>161.85</v>
          </cell>
          <cell r="AY734">
            <v>199.9</v>
          </cell>
          <cell r="CK734">
            <v>0</v>
          </cell>
          <cell r="CL734">
            <v>0</v>
          </cell>
          <cell r="CM734">
            <v>0</v>
          </cell>
          <cell r="CU734" t="str">
            <v/>
          </cell>
        </row>
        <row r="735">
          <cell r="F735">
            <v>9000</v>
          </cell>
          <cell r="G735">
            <v>9000</v>
          </cell>
          <cell r="H735">
            <v>4919.5</v>
          </cell>
          <cell r="I735">
            <v>0</v>
          </cell>
          <cell r="AY735">
            <v>120</v>
          </cell>
          <cell r="CK735">
            <v>0</v>
          </cell>
          <cell r="CL735">
            <v>0</v>
          </cell>
          <cell r="CM735">
            <v>0</v>
          </cell>
          <cell r="CU735" t="str">
            <v/>
          </cell>
        </row>
        <row r="736">
          <cell r="F736">
            <v>1000</v>
          </cell>
          <cell r="G736">
            <v>1000</v>
          </cell>
          <cell r="H736">
            <v>695.7</v>
          </cell>
          <cell r="I736">
            <v>0</v>
          </cell>
          <cell r="AY736">
            <v>0</v>
          </cell>
          <cell r="CK736">
            <v>0</v>
          </cell>
          <cell r="CL736">
            <v>0</v>
          </cell>
          <cell r="CM736">
            <v>0</v>
          </cell>
          <cell r="CU736" t="str">
            <v/>
          </cell>
        </row>
        <row r="737">
          <cell r="F737">
            <v>500</v>
          </cell>
          <cell r="G737">
            <v>500</v>
          </cell>
          <cell r="H737">
            <v>0</v>
          </cell>
          <cell r="I737">
            <v>0</v>
          </cell>
          <cell r="AY737">
            <v>0</v>
          </cell>
          <cell r="CK737">
            <v>0</v>
          </cell>
          <cell r="CL737">
            <v>0</v>
          </cell>
          <cell r="CM737">
            <v>0</v>
          </cell>
          <cell r="CU737" t="str">
            <v/>
          </cell>
        </row>
        <row r="738">
          <cell r="F738">
            <v>1000</v>
          </cell>
          <cell r="G738">
            <v>1000</v>
          </cell>
          <cell r="H738">
            <v>999.7</v>
          </cell>
          <cell r="I738">
            <v>0</v>
          </cell>
          <cell r="AY738">
            <v>0</v>
          </cell>
          <cell r="CK738">
            <v>0</v>
          </cell>
          <cell r="CL738">
            <v>0</v>
          </cell>
          <cell r="CM738">
            <v>0</v>
          </cell>
          <cell r="CU738" t="str">
            <v/>
          </cell>
        </row>
        <row r="739">
          <cell r="F739">
            <v>800</v>
          </cell>
          <cell r="G739">
            <v>800</v>
          </cell>
          <cell r="H739">
            <v>50.2</v>
          </cell>
          <cell r="I739">
            <v>0</v>
          </cell>
          <cell r="AY739">
            <v>0</v>
          </cell>
          <cell r="CK739">
            <v>0</v>
          </cell>
          <cell r="CL739">
            <v>0</v>
          </cell>
          <cell r="CM739">
            <v>0</v>
          </cell>
          <cell r="CU739" t="str">
            <v/>
          </cell>
        </row>
        <row r="740">
          <cell r="F740">
            <v>200</v>
          </cell>
          <cell r="G740">
            <v>200</v>
          </cell>
          <cell r="H740">
            <v>0</v>
          </cell>
          <cell r="I740">
            <v>0</v>
          </cell>
          <cell r="AY740">
            <v>0</v>
          </cell>
          <cell r="CK740">
            <v>0</v>
          </cell>
          <cell r="CL740">
            <v>0</v>
          </cell>
          <cell r="CM740">
            <v>0</v>
          </cell>
          <cell r="CU740" t="str">
            <v/>
          </cell>
        </row>
        <row r="741">
          <cell r="F741">
            <v>123218</v>
          </cell>
          <cell r="G741">
            <v>123218</v>
          </cell>
          <cell r="H741">
            <v>80875.59</v>
          </cell>
          <cell r="I741">
            <v>1968.68</v>
          </cell>
          <cell r="AY741">
            <v>2951.94</v>
          </cell>
          <cell r="CK741">
            <v>0</v>
          </cell>
          <cell r="CL741">
            <v>0</v>
          </cell>
          <cell r="CM741">
            <v>0</v>
          </cell>
          <cell r="CU741" t="str">
            <v/>
          </cell>
        </row>
        <row r="742">
          <cell r="F742">
            <v>67000</v>
          </cell>
          <cell r="G742">
            <v>67000</v>
          </cell>
          <cell r="H742">
            <v>66976</v>
          </cell>
          <cell r="I742">
            <v>0</v>
          </cell>
          <cell r="AY742">
            <v>0</v>
          </cell>
          <cell r="CK742">
            <v>0</v>
          </cell>
          <cell r="CL742">
            <v>0</v>
          </cell>
          <cell r="CM742">
            <v>0</v>
          </cell>
          <cell r="CU742" t="str">
            <v/>
          </cell>
        </row>
        <row r="743">
          <cell r="F743">
            <v>0</v>
          </cell>
          <cell r="G743">
            <v>1300</v>
          </cell>
          <cell r="H743">
            <v>1138.5</v>
          </cell>
          <cell r="I743">
            <v>0</v>
          </cell>
          <cell r="AY743">
            <v>0</v>
          </cell>
          <cell r="CK743">
            <v>0</v>
          </cell>
          <cell r="CL743">
            <v>0</v>
          </cell>
          <cell r="CM743">
            <v>0</v>
          </cell>
          <cell r="CU743" t="str">
            <v/>
          </cell>
        </row>
        <row r="745">
          <cell r="F745">
            <v>648108</v>
          </cell>
          <cell r="G745">
            <v>648108</v>
          </cell>
          <cell r="H745">
            <v>518708.36</v>
          </cell>
          <cell r="I745">
            <v>0</v>
          </cell>
          <cell r="AY745">
            <v>57638.66</v>
          </cell>
          <cell r="CK745">
            <v>0</v>
          </cell>
          <cell r="CL745">
            <v>0</v>
          </cell>
          <cell r="CM745">
            <v>0</v>
          </cell>
          <cell r="CU745">
            <v>56710</v>
          </cell>
        </row>
        <row r="746">
          <cell r="F746">
            <v>18876</v>
          </cell>
          <cell r="G746">
            <v>18876</v>
          </cell>
          <cell r="H746">
            <v>14868</v>
          </cell>
          <cell r="I746">
            <v>0</v>
          </cell>
          <cell r="AY746">
            <v>1652</v>
          </cell>
          <cell r="CK746">
            <v>0</v>
          </cell>
          <cell r="CL746">
            <v>0</v>
          </cell>
          <cell r="CM746">
            <v>0</v>
          </cell>
          <cell r="CU746">
            <v>1652</v>
          </cell>
        </row>
        <row r="747">
          <cell r="F747">
            <v>44666</v>
          </cell>
          <cell r="G747">
            <v>44666</v>
          </cell>
          <cell r="H747">
            <v>21671.46</v>
          </cell>
          <cell r="I747">
            <v>0</v>
          </cell>
          <cell r="AY747">
            <v>0</v>
          </cell>
          <cell r="CK747">
            <v>0</v>
          </cell>
          <cell r="CL747">
            <v>0</v>
          </cell>
          <cell r="CM747">
            <v>0</v>
          </cell>
          <cell r="CU747">
            <v>0</v>
          </cell>
        </row>
        <row r="748">
          <cell r="F748">
            <v>129691</v>
          </cell>
          <cell r="G748">
            <v>129691</v>
          </cell>
          <cell r="H748">
            <v>0</v>
          </cell>
          <cell r="I748">
            <v>0</v>
          </cell>
          <cell r="AY748">
            <v>0</v>
          </cell>
          <cell r="CK748">
            <v>0</v>
          </cell>
          <cell r="CL748">
            <v>0</v>
          </cell>
          <cell r="CM748">
            <v>0</v>
          </cell>
          <cell r="CU748">
            <v>0</v>
          </cell>
        </row>
        <row r="749">
          <cell r="F749">
            <v>0</v>
          </cell>
          <cell r="G749">
            <v>9577.7900000000009</v>
          </cell>
          <cell r="H749">
            <v>9577.7900000000009</v>
          </cell>
          <cell r="I749">
            <v>0</v>
          </cell>
          <cell r="AY749">
            <v>3969.63</v>
          </cell>
          <cell r="CK749">
            <v>0</v>
          </cell>
          <cell r="CL749">
            <v>0</v>
          </cell>
          <cell r="CM749">
            <v>0</v>
          </cell>
          <cell r="CU749" t="str">
            <v/>
          </cell>
        </row>
        <row r="750">
          <cell r="F750">
            <v>101463</v>
          </cell>
          <cell r="G750">
            <v>101463</v>
          </cell>
          <cell r="H750">
            <v>78110.73</v>
          </cell>
          <cell r="I750">
            <v>0</v>
          </cell>
          <cell r="AY750">
            <v>8808.1</v>
          </cell>
          <cell r="CK750">
            <v>0</v>
          </cell>
          <cell r="CL750">
            <v>0</v>
          </cell>
          <cell r="CM750">
            <v>0</v>
          </cell>
          <cell r="CU750">
            <v>8905.99</v>
          </cell>
        </row>
        <row r="751">
          <cell r="F751">
            <v>16897</v>
          </cell>
          <cell r="G751">
            <v>16897</v>
          </cell>
          <cell r="H751">
            <v>13318.55</v>
          </cell>
          <cell r="I751">
            <v>0</v>
          </cell>
          <cell r="AY751">
            <v>1506.84</v>
          </cell>
          <cell r="CK751">
            <v>0</v>
          </cell>
          <cell r="CL751">
            <v>0</v>
          </cell>
          <cell r="CM751">
            <v>0</v>
          </cell>
          <cell r="CU751">
            <v>1506.85</v>
          </cell>
        </row>
        <row r="752">
          <cell r="F752">
            <v>26400</v>
          </cell>
          <cell r="G752">
            <v>26400</v>
          </cell>
          <cell r="H752">
            <v>21060</v>
          </cell>
          <cell r="I752">
            <v>0</v>
          </cell>
          <cell r="AY752">
            <v>2340</v>
          </cell>
          <cell r="CK752">
            <v>0</v>
          </cell>
          <cell r="CL752">
            <v>0</v>
          </cell>
          <cell r="CM752">
            <v>0</v>
          </cell>
          <cell r="CU752">
            <v>2340</v>
          </cell>
        </row>
        <row r="753">
          <cell r="F753">
            <v>14822</v>
          </cell>
          <cell r="G753">
            <v>15563.09</v>
          </cell>
          <cell r="H753">
            <v>15563.09</v>
          </cell>
          <cell r="I753">
            <v>0</v>
          </cell>
          <cell r="AY753">
            <v>0</v>
          </cell>
          <cell r="CK753">
            <v>0</v>
          </cell>
          <cell r="CL753">
            <v>0</v>
          </cell>
          <cell r="CM753">
            <v>0</v>
          </cell>
          <cell r="CU753">
            <v>0</v>
          </cell>
        </row>
        <row r="754">
          <cell r="F754">
            <v>77403</v>
          </cell>
          <cell r="G754">
            <v>77403</v>
          </cell>
          <cell r="H754">
            <v>53851.68</v>
          </cell>
          <cell r="I754">
            <v>0</v>
          </cell>
          <cell r="AY754">
            <v>5997.48</v>
          </cell>
          <cell r="CK754">
            <v>0</v>
          </cell>
          <cell r="CL754">
            <v>0</v>
          </cell>
          <cell r="CM754">
            <v>0</v>
          </cell>
          <cell r="CU754">
            <v>5436.66</v>
          </cell>
        </row>
        <row r="755">
          <cell r="F755">
            <v>28095</v>
          </cell>
          <cell r="G755">
            <v>28095</v>
          </cell>
          <cell r="H755">
            <v>17520.080000000002</v>
          </cell>
          <cell r="I755">
            <v>0</v>
          </cell>
          <cell r="AY755">
            <v>783.43</v>
          </cell>
          <cell r="CK755">
            <v>0</v>
          </cell>
          <cell r="CL755">
            <v>0</v>
          </cell>
          <cell r="CM755">
            <v>0</v>
          </cell>
          <cell r="CU755" t="str">
            <v/>
          </cell>
        </row>
        <row r="756">
          <cell r="F756">
            <v>80000</v>
          </cell>
          <cell r="G756">
            <v>80000</v>
          </cell>
          <cell r="H756">
            <v>0</v>
          </cell>
          <cell r="I756">
            <v>0</v>
          </cell>
          <cell r="AY756">
            <v>0</v>
          </cell>
          <cell r="CK756">
            <v>0</v>
          </cell>
          <cell r="CL756">
            <v>0</v>
          </cell>
          <cell r="CM756">
            <v>0</v>
          </cell>
          <cell r="CU756" t="str">
            <v/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CK757">
            <v>0</v>
          </cell>
          <cell r="CL757">
            <v>0</v>
          </cell>
          <cell r="CM757">
            <v>0</v>
          </cell>
        </row>
        <row r="758">
          <cell r="F758">
            <v>7996740</v>
          </cell>
          <cell r="G758">
            <v>7996740</v>
          </cell>
          <cell r="H758">
            <v>6687427.5300000003</v>
          </cell>
          <cell r="I758">
            <v>0</v>
          </cell>
          <cell r="AY758">
            <v>771080.12</v>
          </cell>
          <cell r="CK758">
            <v>0</v>
          </cell>
          <cell r="CL758">
            <v>0</v>
          </cell>
          <cell r="CM758">
            <v>0</v>
          </cell>
          <cell r="CU758">
            <v>699724</v>
          </cell>
        </row>
        <row r="759">
          <cell r="F759">
            <v>0</v>
          </cell>
          <cell r="G759">
            <v>58876.29</v>
          </cell>
          <cell r="H759">
            <v>58876.29</v>
          </cell>
          <cell r="I759">
            <v>0</v>
          </cell>
          <cell r="AY759">
            <v>0</v>
          </cell>
          <cell r="CK759">
            <v>0</v>
          </cell>
          <cell r="CL759">
            <v>0</v>
          </cell>
          <cell r="CM759">
            <v>0</v>
          </cell>
          <cell r="CU759" t="str">
            <v/>
          </cell>
        </row>
        <row r="760">
          <cell r="F760">
            <v>494096</v>
          </cell>
          <cell r="G760">
            <v>494096</v>
          </cell>
          <cell r="H760">
            <v>414018.39</v>
          </cell>
          <cell r="I760">
            <v>0</v>
          </cell>
          <cell r="AY760">
            <v>45178.559999999998</v>
          </cell>
          <cell r="CK760">
            <v>0</v>
          </cell>
          <cell r="CL760">
            <v>0</v>
          </cell>
          <cell r="CM760">
            <v>0</v>
          </cell>
          <cell r="CU760">
            <v>44293</v>
          </cell>
        </row>
        <row r="761">
          <cell r="F761">
            <v>637398</v>
          </cell>
          <cell r="G761">
            <v>637398</v>
          </cell>
          <cell r="H761">
            <v>293314.34999999998</v>
          </cell>
          <cell r="I761">
            <v>0</v>
          </cell>
          <cell r="AY761">
            <v>0</v>
          </cell>
          <cell r="CK761">
            <v>0</v>
          </cell>
          <cell r="CL761">
            <v>0</v>
          </cell>
          <cell r="CM761">
            <v>0</v>
          </cell>
          <cell r="CU761">
            <v>0</v>
          </cell>
        </row>
        <row r="762">
          <cell r="F762">
            <v>1654602</v>
          </cell>
          <cell r="G762">
            <v>1654602</v>
          </cell>
          <cell r="H762">
            <v>19315.34</v>
          </cell>
          <cell r="I762">
            <v>0</v>
          </cell>
          <cell r="AY762">
            <v>0</v>
          </cell>
          <cell r="CK762">
            <v>0</v>
          </cell>
          <cell r="CL762">
            <v>0</v>
          </cell>
          <cell r="CM762">
            <v>0</v>
          </cell>
          <cell r="CU762">
            <v>0</v>
          </cell>
        </row>
        <row r="763">
          <cell r="F763">
            <v>0</v>
          </cell>
          <cell r="G763">
            <v>2699.8</v>
          </cell>
          <cell r="H763">
            <v>2699.8</v>
          </cell>
          <cell r="I763">
            <v>0</v>
          </cell>
          <cell r="AY763">
            <v>2699.8</v>
          </cell>
          <cell r="CK763">
            <v>0</v>
          </cell>
          <cell r="CL763">
            <v>0</v>
          </cell>
          <cell r="CM763">
            <v>0</v>
          </cell>
          <cell r="CU763" t="str">
            <v/>
          </cell>
        </row>
        <row r="764">
          <cell r="F764">
            <v>0</v>
          </cell>
          <cell r="G764">
            <v>152538.88</v>
          </cell>
          <cell r="H764">
            <v>152538.88</v>
          </cell>
          <cell r="I764">
            <v>0</v>
          </cell>
          <cell r="AY764">
            <v>0</v>
          </cell>
          <cell r="CK764">
            <v>0</v>
          </cell>
          <cell r="CL764">
            <v>0</v>
          </cell>
          <cell r="CM764">
            <v>0</v>
          </cell>
          <cell r="CU764" t="str">
            <v/>
          </cell>
        </row>
        <row r="765">
          <cell r="F765">
            <v>1308484</v>
          </cell>
          <cell r="G765">
            <v>1308484</v>
          </cell>
          <cell r="H765">
            <v>1007060.92</v>
          </cell>
          <cell r="I765">
            <v>0</v>
          </cell>
          <cell r="AY765">
            <v>114080.43</v>
          </cell>
          <cell r="CK765">
            <v>0</v>
          </cell>
          <cell r="CL765">
            <v>0</v>
          </cell>
          <cell r="CM765">
            <v>0</v>
          </cell>
          <cell r="CU765">
            <v>115211.65</v>
          </cell>
        </row>
        <row r="766">
          <cell r="F766">
            <v>215102</v>
          </cell>
          <cell r="G766">
            <v>215102</v>
          </cell>
          <cell r="H766">
            <v>169263.19</v>
          </cell>
          <cell r="I766">
            <v>0</v>
          </cell>
          <cell r="AY766">
            <v>19232.77</v>
          </cell>
          <cell r="CK766">
            <v>0</v>
          </cell>
          <cell r="CL766">
            <v>0</v>
          </cell>
          <cell r="CM766">
            <v>0</v>
          </cell>
          <cell r="CU766">
            <v>19209.89</v>
          </cell>
        </row>
        <row r="767">
          <cell r="F767">
            <v>376200</v>
          </cell>
          <cell r="G767">
            <v>376200</v>
          </cell>
          <cell r="H767">
            <v>298907.7</v>
          </cell>
          <cell r="I767">
            <v>0</v>
          </cell>
          <cell r="AY767">
            <v>33345</v>
          </cell>
          <cell r="CK767">
            <v>0</v>
          </cell>
          <cell r="CL767">
            <v>0</v>
          </cell>
          <cell r="CM767">
            <v>0</v>
          </cell>
          <cell r="CU767">
            <v>33345</v>
          </cell>
        </row>
        <row r="768">
          <cell r="F768">
            <v>189097</v>
          </cell>
          <cell r="G768">
            <v>195047.79</v>
          </cell>
          <cell r="H768">
            <v>195047.79</v>
          </cell>
          <cell r="I768">
            <v>0</v>
          </cell>
          <cell r="AY768">
            <v>0</v>
          </cell>
          <cell r="CK768">
            <v>0</v>
          </cell>
          <cell r="CL768">
            <v>0</v>
          </cell>
          <cell r="CM768">
            <v>0</v>
          </cell>
          <cell r="CU768">
            <v>0</v>
          </cell>
        </row>
        <row r="769">
          <cell r="F769">
            <v>1069776</v>
          </cell>
          <cell r="G769">
            <v>1069776</v>
          </cell>
          <cell r="H769">
            <v>735621.44</v>
          </cell>
          <cell r="I769">
            <v>0</v>
          </cell>
          <cell r="AY769">
            <v>79533.87</v>
          </cell>
          <cell r="CK769">
            <v>0</v>
          </cell>
          <cell r="CL769">
            <v>0</v>
          </cell>
          <cell r="CM769">
            <v>0</v>
          </cell>
          <cell r="CU769">
            <v>74305.929999999993</v>
          </cell>
        </row>
        <row r="770">
          <cell r="F770">
            <v>56270</v>
          </cell>
          <cell r="G770">
            <v>56270</v>
          </cell>
          <cell r="H770">
            <v>37861.769999999997</v>
          </cell>
          <cell r="I770">
            <v>0</v>
          </cell>
          <cell r="AY770">
            <v>0</v>
          </cell>
          <cell r="CK770">
            <v>0</v>
          </cell>
          <cell r="CL770">
            <v>0</v>
          </cell>
          <cell r="CM770">
            <v>0</v>
          </cell>
          <cell r="CU770" t="str">
            <v/>
          </cell>
        </row>
        <row r="771">
          <cell r="F771">
            <v>8421</v>
          </cell>
          <cell r="G771">
            <v>8421</v>
          </cell>
          <cell r="H771">
            <v>8318</v>
          </cell>
          <cell r="I771">
            <v>0</v>
          </cell>
          <cell r="AY771">
            <v>0</v>
          </cell>
          <cell r="CK771">
            <v>0</v>
          </cell>
          <cell r="CL771">
            <v>0</v>
          </cell>
          <cell r="CM771">
            <v>0</v>
          </cell>
          <cell r="CU771" t="str">
            <v/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CK772">
            <v>0</v>
          </cell>
          <cell r="CL772">
            <v>0</v>
          </cell>
          <cell r="CM772">
            <v>0</v>
          </cell>
        </row>
        <row r="773">
          <cell r="F773">
            <v>4410</v>
          </cell>
          <cell r="G773">
            <v>4410</v>
          </cell>
          <cell r="H773">
            <v>1770.65</v>
          </cell>
          <cell r="I773">
            <v>31.1</v>
          </cell>
          <cell r="AY773">
            <v>0</v>
          </cell>
          <cell r="CK773">
            <v>0</v>
          </cell>
          <cell r="CL773">
            <v>0</v>
          </cell>
          <cell r="CM773">
            <v>0</v>
          </cell>
          <cell r="CU773" t="str">
            <v/>
          </cell>
        </row>
        <row r="774">
          <cell r="F774">
            <v>55999</v>
          </cell>
          <cell r="G774">
            <v>55999</v>
          </cell>
          <cell r="H774">
            <v>29872.45</v>
          </cell>
          <cell r="I774">
            <v>600.24</v>
          </cell>
          <cell r="AY774">
            <v>547.51</v>
          </cell>
          <cell r="CK774">
            <v>0</v>
          </cell>
          <cell r="CL774">
            <v>0</v>
          </cell>
          <cell r="CM774">
            <v>0</v>
          </cell>
          <cell r="CU774" t="str">
            <v/>
          </cell>
        </row>
        <row r="775">
          <cell r="F775">
            <v>907356</v>
          </cell>
          <cell r="G775">
            <v>907356</v>
          </cell>
          <cell r="H775">
            <v>718736.28</v>
          </cell>
          <cell r="I775">
            <v>0</v>
          </cell>
          <cell r="AY775">
            <v>79839.8</v>
          </cell>
          <cell r="CK775">
            <v>0</v>
          </cell>
          <cell r="CL775">
            <v>0</v>
          </cell>
          <cell r="CM775">
            <v>0</v>
          </cell>
          <cell r="CU775">
            <v>79395</v>
          </cell>
        </row>
        <row r="776">
          <cell r="F776">
            <v>25416</v>
          </cell>
          <cell r="G776">
            <v>25416</v>
          </cell>
          <cell r="H776">
            <v>22446</v>
          </cell>
          <cell r="I776">
            <v>0</v>
          </cell>
          <cell r="AY776">
            <v>2224</v>
          </cell>
          <cell r="CK776">
            <v>0</v>
          </cell>
          <cell r="CL776">
            <v>0</v>
          </cell>
          <cell r="CM776">
            <v>0</v>
          </cell>
          <cell r="CU776">
            <v>2224</v>
          </cell>
        </row>
        <row r="777">
          <cell r="F777">
            <v>65679</v>
          </cell>
          <cell r="G777">
            <v>65679</v>
          </cell>
          <cell r="H777">
            <v>31489.8</v>
          </cell>
          <cell r="I777">
            <v>0</v>
          </cell>
          <cell r="AY777">
            <v>0</v>
          </cell>
          <cell r="CK777">
            <v>0</v>
          </cell>
          <cell r="CL777">
            <v>0</v>
          </cell>
          <cell r="CM777">
            <v>0</v>
          </cell>
          <cell r="CU777">
            <v>0</v>
          </cell>
        </row>
        <row r="778">
          <cell r="F778">
            <v>181372</v>
          </cell>
          <cell r="G778">
            <v>181372</v>
          </cell>
          <cell r="H778">
            <v>0</v>
          </cell>
          <cell r="I778">
            <v>0</v>
          </cell>
          <cell r="AY778">
            <v>0</v>
          </cell>
          <cell r="CK778">
            <v>0</v>
          </cell>
          <cell r="CL778">
            <v>0</v>
          </cell>
          <cell r="CM778">
            <v>0</v>
          </cell>
          <cell r="CU778">
            <v>0</v>
          </cell>
        </row>
        <row r="779">
          <cell r="F779">
            <v>0</v>
          </cell>
          <cell r="G779">
            <v>6859.44</v>
          </cell>
          <cell r="H779">
            <v>6859.44</v>
          </cell>
          <cell r="I779">
            <v>0</v>
          </cell>
          <cell r="AY779">
            <v>2698.5</v>
          </cell>
          <cell r="CK779">
            <v>0</v>
          </cell>
          <cell r="CL779">
            <v>0</v>
          </cell>
          <cell r="CM779">
            <v>0</v>
          </cell>
          <cell r="CU779" t="str">
            <v/>
          </cell>
        </row>
        <row r="780">
          <cell r="F780">
            <v>140253</v>
          </cell>
          <cell r="G780">
            <v>140253</v>
          </cell>
          <cell r="H780">
            <v>108101.53</v>
          </cell>
          <cell r="I780">
            <v>0</v>
          </cell>
          <cell r="AY780">
            <v>12152.43</v>
          </cell>
          <cell r="CK780">
            <v>0</v>
          </cell>
          <cell r="CL780">
            <v>0</v>
          </cell>
          <cell r="CM780">
            <v>0</v>
          </cell>
          <cell r="CU780">
            <v>12289.32</v>
          </cell>
        </row>
        <row r="781">
          <cell r="F781">
            <v>23630</v>
          </cell>
          <cell r="G781">
            <v>23630</v>
          </cell>
          <cell r="H781">
            <v>18688.11</v>
          </cell>
          <cell r="I781">
            <v>0</v>
          </cell>
          <cell r="AY781">
            <v>2107.33</v>
          </cell>
          <cell r="CK781">
            <v>0</v>
          </cell>
          <cell r="CL781">
            <v>0</v>
          </cell>
          <cell r="CM781">
            <v>0</v>
          </cell>
          <cell r="CU781">
            <v>2107.3200000000002</v>
          </cell>
        </row>
        <row r="782">
          <cell r="F782">
            <v>33000</v>
          </cell>
          <cell r="G782">
            <v>33000</v>
          </cell>
          <cell r="H782">
            <v>26325</v>
          </cell>
          <cell r="I782">
            <v>0</v>
          </cell>
          <cell r="AY782">
            <v>2925</v>
          </cell>
          <cell r="CK782">
            <v>0</v>
          </cell>
          <cell r="CL782">
            <v>0</v>
          </cell>
          <cell r="CM782">
            <v>0</v>
          </cell>
          <cell r="CU782">
            <v>2925</v>
          </cell>
        </row>
        <row r="783">
          <cell r="F783">
            <v>20728</v>
          </cell>
          <cell r="G783">
            <v>21909.06</v>
          </cell>
          <cell r="H783">
            <v>21909.06</v>
          </cell>
          <cell r="I783">
            <v>0</v>
          </cell>
          <cell r="AY783">
            <v>0</v>
          </cell>
          <cell r="CK783">
            <v>0</v>
          </cell>
          <cell r="CL783">
            <v>0</v>
          </cell>
          <cell r="CM783">
            <v>0</v>
          </cell>
          <cell r="CU783">
            <v>0</v>
          </cell>
        </row>
        <row r="784">
          <cell r="F784">
            <v>112578</v>
          </cell>
          <cell r="G784">
            <v>112578</v>
          </cell>
          <cell r="H784">
            <v>78936.149999999994</v>
          </cell>
          <cell r="I784">
            <v>0</v>
          </cell>
          <cell r="AY784">
            <v>8348.24</v>
          </cell>
          <cell r="CK784">
            <v>0</v>
          </cell>
          <cell r="CL784">
            <v>0</v>
          </cell>
          <cell r="CM784">
            <v>0</v>
          </cell>
          <cell r="CU784">
            <v>7881.8</v>
          </cell>
        </row>
        <row r="785">
          <cell r="F785">
            <v>6919</v>
          </cell>
          <cell r="G785">
            <v>6919</v>
          </cell>
          <cell r="H785">
            <v>4888.8100000000004</v>
          </cell>
          <cell r="I785">
            <v>0</v>
          </cell>
          <cell r="AY785">
            <v>17.7</v>
          </cell>
          <cell r="CK785">
            <v>0</v>
          </cell>
          <cell r="CL785">
            <v>0</v>
          </cell>
          <cell r="CM785">
            <v>0</v>
          </cell>
          <cell r="CU785" t="str">
            <v/>
          </cell>
        </row>
        <row r="786">
          <cell r="F786">
            <v>380000</v>
          </cell>
          <cell r="G786">
            <v>380000</v>
          </cell>
          <cell r="H786">
            <v>203690.91</v>
          </cell>
          <cell r="I786">
            <v>0</v>
          </cell>
          <cell r="AY786">
            <v>24945.75</v>
          </cell>
          <cell r="CK786">
            <v>0</v>
          </cell>
          <cell r="CL786">
            <v>0</v>
          </cell>
          <cell r="CM786">
            <v>0</v>
          </cell>
          <cell r="CU786" t="str">
            <v/>
          </cell>
        </row>
        <row r="787">
          <cell r="F787">
            <v>1987224</v>
          </cell>
          <cell r="G787">
            <v>1815079.14</v>
          </cell>
          <cell r="H787">
            <v>1168588.1399999999</v>
          </cell>
          <cell r="I787">
            <v>0</v>
          </cell>
          <cell r="AY787">
            <v>165440.44</v>
          </cell>
          <cell r="CK787">
            <v>0</v>
          </cell>
          <cell r="CL787">
            <v>0</v>
          </cell>
          <cell r="CM787">
            <v>0</v>
          </cell>
          <cell r="CU787">
            <v>114185</v>
          </cell>
        </row>
        <row r="788">
          <cell r="F788">
            <v>1800000</v>
          </cell>
          <cell r="G788">
            <v>3520900</v>
          </cell>
          <cell r="H788">
            <v>2375250</v>
          </cell>
          <cell r="I788">
            <v>956650</v>
          </cell>
          <cell r="AY788">
            <v>0</v>
          </cell>
          <cell r="CK788">
            <v>0</v>
          </cell>
          <cell r="CL788">
            <v>0</v>
          </cell>
          <cell r="CM788">
            <v>90000</v>
          </cell>
          <cell r="CU788" t="str">
            <v/>
          </cell>
        </row>
        <row r="789">
          <cell r="F789">
            <v>0</v>
          </cell>
          <cell r="G789">
            <v>21381</v>
          </cell>
          <cell r="H789">
            <v>21381</v>
          </cell>
          <cell r="I789">
            <v>0</v>
          </cell>
          <cell r="AY789">
            <v>10061.1</v>
          </cell>
          <cell r="CK789">
            <v>0</v>
          </cell>
          <cell r="CL789">
            <v>0</v>
          </cell>
          <cell r="CM789">
            <v>0</v>
          </cell>
          <cell r="CU789" t="str">
            <v/>
          </cell>
        </row>
        <row r="790">
          <cell r="F790">
            <v>109842</v>
          </cell>
          <cell r="G790">
            <v>98928</v>
          </cell>
          <cell r="H790">
            <v>43623</v>
          </cell>
          <cell r="I790">
            <v>0</v>
          </cell>
          <cell r="AY790">
            <v>10136</v>
          </cell>
          <cell r="CK790">
            <v>0</v>
          </cell>
          <cell r="CL790">
            <v>0</v>
          </cell>
          <cell r="CM790">
            <v>0</v>
          </cell>
          <cell r="CU790">
            <v>3230</v>
          </cell>
        </row>
        <row r="791">
          <cell r="F791">
            <v>146561</v>
          </cell>
          <cell r="G791">
            <v>146561</v>
          </cell>
          <cell r="H791">
            <v>39953.410000000003</v>
          </cell>
          <cell r="I791">
            <v>0</v>
          </cell>
          <cell r="AY791">
            <v>0</v>
          </cell>
          <cell r="CK791">
            <v>0</v>
          </cell>
          <cell r="CL791">
            <v>0</v>
          </cell>
          <cell r="CM791">
            <v>0</v>
          </cell>
          <cell r="CU791">
            <v>0</v>
          </cell>
        </row>
        <row r="792">
          <cell r="F792">
            <v>408924</v>
          </cell>
          <cell r="G792">
            <v>408924</v>
          </cell>
          <cell r="H792">
            <v>5434.78</v>
          </cell>
          <cell r="I792">
            <v>0</v>
          </cell>
          <cell r="AY792">
            <v>0</v>
          </cell>
          <cell r="CK792">
            <v>0</v>
          </cell>
          <cell r="CL792">
            <v>0</v>
          </cell>
          <cell r="CM792">
            <v>0</v>
          </cell>
          <cell r="CU792">
            <v>0</v>
          </cell>
        </row>
        <row r="793">
          <cell r="F793">
            <v>0</v>
          </cell>
          <cell r="G793">
            <v>70730.570000000007</v>
          </cell>
          <cell r="H793">
            <v>70730.570000000007</v>
          </cell>
          <cell r="I793">
            <v>0</v>
          </cell>
          <cell r="AY793">
            <v>0</v>
          </cell>
          <cell r="CK793">
            <v>0</v>
          </cell>
          <cell r="CL793">
            <v>0</v>
          </cell>
          <cell r="CM793">
            <v>0</v>
          </cell>
          <cell r="CU793" t="str">
            <v/>
          </cell>
        </row>
        <row r="794">
          <cell r="F794">
            <v>319206</v>
          </cell>
          <cell r="G794">
            <v>291686.19</v>
          </cell>
          <cell r="H794">
            <v>168532.22</v>
          </cell>
          <cell r="I794">
            <v>0</v>
          </cell>
          <cell r="AY794">
            <v>25764.69</v>
          </cell>
          <cell r="CK794">
            <v>0</v>
          </cell>
          <cell r="CL794">
            <v>0</v>
          </cell>
          <cell r="CM794">
            <v>0</v>
          </cell>
          <cell r="CU794">
            <v>16823.330000000002</v>
          </cell>
        </row>
        <row r="795">
          <cell r="F795">
            <v>51476</v>
          </cell>
          <cell r="G795">
            <v>46953.14</v>
          </cell>
          <cell r="H795">
            <v>28665.51</v>
          </cell>
          <cell r="I795">
            <v>0</v>
          </cell>
          <cell r="AY795">
            <v>4230.8100000000004</v>
          </cell>
          <cell r="CK795">
            <v>0</v>
          </cell>
          <cell r="CL795">
            <v>0</v>
          </cell>
          <cell r="CM795">
            <v>0</v>
          </cell>
          <cell r="CU795">
            <v>2876.4</v>
          </cell>
        </row>
        <row r="796">
          <cell r="F796">
            <v>105600</v>
          </cell>
          <cell r="G796">
            <v>96828.34</v>
          </cell>
          <cell r="H796">
            <v>47341.25</v>
          </cell>
          <cell r="I796">
            <v>0</v>
          </cell>
          <cell r="AY796">
            <v>8738.59</v>
          </cell>
          <cell r="CK796">
            <v>0</v>
          </cell>
          <cell r="CL796">
            <v>0</v>
          </cell>
          <cell r="CM796">
            <v>0</v>
          </cell>
          <cell r="CU796">
            <v>4095</v>
          </cell>
        </row>
        <row r="797">
          <cell r="F797">
            <v>46734</v>
          </cell>
          <cell r="G797">
            <v>31863.200000000001</v>
          </cell>
          <cell r="H797">
            <v>31310.61</v>
          </cell>
          <cell r="I797">
            <v>0</v>
          </cell>
          <cell r="AY797">
            <v>0</v>
          </cell>
          <cell r="CK797">
            <v>0</v>
          </cell>
          <cell r="CL797">
            <v>0</v>
          </cell>
          <cell r="CM797">
            <v>0</v>
          </cell>
          <cell r="CU797">
            <v>0</v>
          </cell>
        </row>
        <row r="798">
          <cell r="F798">
            <v>254446</v>
          </cell>
          <cell r="G798">
            <v>235749.35</v>
          </cell>
          <cell r="H798">
            <v>130786.71</v>
          </cell>
          <cell r="I798">
            <v>0</v>
          </cell>
          <cell r="AY798">
            <v>17560.61</v>
          </cell>
          <cell r="CK798">
            <v>0</v>
          </cell>
          <cell r="CL798">
            <v>0</v>
          </cell>
          <cell r="CM798">
            <v>0</v>
          </cell>
          <cell r="CU798">
            <v>12369.46</v>
          </cell>
        </row>
        <row r="799">
          <cell r="F799">
            <v>4647</v>
          </cell>
          <cell r="G799">
            <v>4647</v>
          </cell>
          <cell r="H799">
            <v>1480.83</v>
          </cell>
          <cell r="I799">
            <v>0</v>
          </cell>
          <cell r="AY799">
            <v>76.92</v>
          </cell>
          <cell r="CK799">
            <v>0</v>
          </cell>
          <cell r="CL799">
            <v>0</v>
          </cell>
          <cell r="CM799">
            <v>0</v>
          </cell>
          <cell r="CU799" t="str">
            <v/>
          </cell>
        </row>
        <row r="800">
          <cell r="F800">
            <v>156760</v>
          </cell>
          <cell r="G800">
            <v>139954.51999999999</v>
          </cell>
          <cell r="H800">
            <v>112140.59</v>
          </cell>
          <cell r="I800">
            <v>0</v>
          </cell>
          <cell r="AY800">
            <v>11308.67</v>
          </cell>
          <cell r="CK800">
            <v>0</v>
          </cell>
          <cell r="CL800">
            <v>0</v>
          </cell>
          <cell r="CM800">
            <v>0</v>
          </cell>
          <cell r="CU800" t="str">
            <v/>
          </cell>
        </row>
        <row r="801">
          <cell r="F801">
            <v>21612</v>
          </cell>
          <cell r="G801">
            <v>21612</v>
          </cell>
          <cell r="H801">
            <v>8304.76</v>
          </cell>
          <cell r="I801">
            <v>0</v>
          </cell>
          <cell r="AY801">
            <v>851.12</v>
          </cell>
          <cell r="CK801">
            <v>0</v>
          </cell>
          <cell r="CL801">
            <v>0</v>
          </cell>
          <cell r="CM801">
            <v>0</v>
          </cell>
          <cell r="CU801" t="str">
            <v/>
          </cell>
        </row>
        <row r="802">
          <cell r="F802">
            <v>3433</v>
          </cell>
          <cell r="G802">
            <v>3433</v>
          </cell>
          <cell r="H802">
            <v>2200</v>
          </cell>
          <cell r="I802">
            <v>0</v>
          </cell>
          <cell r="AY802">
            <v>0</v>
          </cell>
          <cell r="CK802">
            <v>0</v>
          </cell>
          <cell r="CL802">
            <v>0</v>
          </cell>
          <cell r="CM802">
            <v>0</v>
          </cell>
          <cell r="CU802" t="str">
            <v/>
          </cell>
        </row>
        <row r="803">
          <cell r="F803">
            <v>61914</v>
          </cell>
          <cell r="G803">
            <v>386843.19</v>
          </cell>
          <cell r="H803">
            <v>201392.26</v>
          </cell>
          <cell r="I803">
            <v>184599.93</v>
          </cell>
          <cell r="AY803">
            <v>16330</v>
          </cell>
          <cell r="CK803">
            <v>0</v>
          </cell>
          <cell r="CL803">
            <v>0</v>
          </cell>
          <cell r="CM803">
            <v>0</v>
          </cell>
          <cell r="CU803" t="str">
            <v/>
          </cell>
        </row>
        <row r="804">
          <cell r="F804">
            <v>153120</v>
          </cell>
          <cell r="G804">
            <v>345561.09</v>
          </cell>
          <cell r="H804">
            <v>231923.52</v>
          </cell>
          <cell r="I804">
            <v>0</v>
          </cell>
          <cell r="AY804">
            <v>12760</v>
          </cell>
          <cell r="CK804">
            <v>0</v>
          </cell>
          <cell r="CL804">
            <v>0</v>
          </cell>
          <cell r="CM804">
            <v>0</v>
          </cell>
          <cell r="CU804" t="str">
            <v/>
          </cell>
        </row>
        <row r="805">
          <cell r="F805">
            <v>30000</v>
          </cell>
          <cell r="G805">
            <v>30000</v>
          </cell>
          <cell r="H805">
            <v>8041.98</v>
          </cell>
          <cell r="I805">
            <v>2300.3000000000002</v>
          </cell>
          <cell r="AY805">
            <v>0</v>
          </cell>
          <cell r="CK805">
            <v>0</v>
          </cell>
          <cell r="CL805">
            <v>0</v>
          </cell>
          <cell r="CM805">
            <v>0</v>
          </cell>
          <cell r="CU805" t="str">
            <v/>
          </cell>
        </row>
        <row r="806">
          <cell r="F806">
            <v>2500</v>
          </cell>
          <cell r="G806">
            <v>2500</v>
          </cell>
          <cell r="H806">
            <v>161</v>
          </cell>
          <cell r="I806">
            <v>0</v>
          </cell>
          <cell r="AY806">
            <v>0</v>
          </cell>
          <cell r="CK806">
            <v>0</v>
          </cell>
          <cell r="CL806">
            <v>0</v>
          </cell>
          <cell r="CM806">
            <v>0</v>
          </cell>
          <cell r="CU806" t="str">
            <v/>
          </cell>
        </row>
        <row r="807">
          <cell r="F807">
            <v>0</v>
          </cell>
          <cell r="G807">
            <v>1200</v>
          </cell>
          <cell r="H807">
            <v>0</v>
          </cell>
          <cell r="I807">
            <v>0</v>
          </cell>
          <cell r="AY807">
            <v>0</v>
          </cell>
          <cell r="CK807">
            <v>0</v>
          </cell>
          <cell r="CL807">
            <v>0</v>
          </cell>
          <cell r="CM807">
            <v>0</v>
          </cell>
          <cell r="CU807" t="str">
            <v/>
          </cell>
        </row>
        <row r="808">
          <cell r="F808">
            <v>2783</v>
          </cell>
          <cell r="G808">
            <v>2783</v>
          </cell>
          <cell r="H808">
            <v>2084.0100000000002</v>
          </cell>
          <cell r="I808">
            <v>0</v>
          </cell>
          <cell r="AY808">
            <v>0</v>
          </cell>
          <cell r="CK808">
            <v>0</v>
          </cell>
          <cell r="CL808">
            <v>0</v>
          </cell>
          <cell r="CM808">
            <v>0</v>
          </cell>
          <cell r="CU808" t="str">
            <v/>
          </cell>
        </row>
        <row r="809">
          <cell r="F809">
            <v>4389</v>
          </cell>
          <cell r="G809">
            <v>2389</v>
          </cell>
          <cell r="H809">
            <v>139.91999999999999</v>
          </cell>
          <cell r="I809">
            <v>2</v>
          </cell>
          <cell r="AY809">
            <v>0</v>
          </cell>
          <cell r="CK809">
            <v>0</v>
          </cell>
          <cell r="CL809">
            <v>0</v>
          </cell>
          <cell r="CM809">
            <v>0</v>
          </cell>
          <cell r="CU809" t="str">
            <v/>
          </cell>
        </row>
        <row r="810">
          <cell r="F810">
            <v>1398</v>
          </cell>
          <cell r="G810">
            <v>8398</v>
          </cell>
          <cell r="H810">
            <v>5277.98</v>
          </cell>
          <cell r="I810">
            <v>0</v>
          </cell>
          <cell r="AY810">
            <v>0</v>
          </cell>
          <cell r="CK810">
            <v>0</v>
          </cell>
          <cell r="CL810">
            <v>0</v>
          </cell>
          <cell r="CM810">
            <v>0</v>
          </cell>
          <cell r="CU810" t="str">
            <v/>
          </cell>
        </row>
        <row r="811">
          <cell r="F811">
            <v>50000</v>
          </cell>
          <cell r="G811">
            <v>45000</v>
          </cell>
          <cell r="H811">
            <v>35134.120000000003</v>
          </cell>
          <cell r="I811">
            <v>2081</v>
          </cell>
          <cell r="AY811">
            <v>42.44</v>
          </cell>
          <cell r="CK811">
            <v>0</v>
          </cell>
          <cell r="CL811">
            <v>0</v>
          </cell>
          <cell r="CM811">
            <v>0</v>
          </cell>
          <cell r="CU811" t="str">
            <v/>
          </cell>
        </row>
        <row r="812">
          <cell r="F812">
            <v>23423</v>
          </cell>
          <cell r="G812">
            <v>23423</v>
          </cell>
          <cell r="H812">
            <v>17000</v>
          </cell>
          <cell r="I812">
            <v>1000</v>
          </cell>
          <cell r="AY812">
            <v>2000</v>
          </cell>
          <cell r="CK812">
            <v>0</v>
          </cell>
          <cell r="CL812">
            <v>0</v>
          </cell>
          <cell r="CM812">
            <v>0</v>
          </cell>
          <cell r="CU812" t="str">
            <v/>
          </cell>
        </row>
        <row r="813">
          <cell r="F813">
            <v>16872</v>
          </cell>
          <cell r="G813">
            <v>16872</v>
          </cell>
          <cell r="H813">
            <v>11399.86</v>
          </cell>
          <cell r="I813">
            <v>5000</v>
          </cell>
          <cell r="AY813">
            <v>0</v>
          </cell>
          <cell r="CK813">
            <v>0</v>
          </cell>
          <cell r="CL813">
            <v>0</v>
          </cell>
          <cell r="CM813">
            <v>0</v>
          </cell>
          <cell r="CU813" t="str">
            <v/>
          </cell>
        </row>
        <row r="814">
          <cell r="F814">
            <v>2000</v>
          </cell>
          <cell r="G814">
            <v>2000</v>
          </cell>
          <cell r="H814">
            <v>0</v>
          </cell>
          <cell r="I814">
            <v>517.5</v>
          </cell>
          <cell r="AY814">
            <v>0</v>
          </cell>
          <cell r="CK814">
            <v>0</v>
          </cell>
          <cell r="CL814">
            <v>0</v>
          </cell>
          <cell r="CM814">
            <v>0</v>
          </cell>
          <cell r="CU814" t="str">
            <v/>
          </cell>
        </row>
        <row r="815">
          <cell r="F815">
            <v>0</v>
          </cell>
          <cell r="G815">
            <v>2500</v>
          </cell>
          <cell r="H815">
            <v>2443.75</v>
          </cell>
          <cell r="I815">
            <v>0</v>
          </cell>
          <cell r="AY815">
            <v>0</v>
          </cell>
          <cell r="CK815">
            <v>0</v>
          </cell>
          <cell r="CL815">
            <v>0</v>
          </cell>
          <cell r="CM815">
            <v>0</v>
          </cell>
          <cell r="CU815" t="str">
            <v/>
          </cell>
        </row>
        <row r="816">
          <cell r="F816">
            <v>1500</v>
          </cell>
          <cell r="G816">
            <v>1500</v>
          </cell>
          <cell r="H816">
            <v>276</v>
          </cell>
          <cell r="I816">
            <v>999.35</v>
          </cell>
          <cell r="AY816">
            <v>0</v>
          </cell>
          <cell r="CK816">
            <v>0</v>
          </cell>
          <cell r="CL816">
            <v>0</v>
          </cell>
          <cell r="CM816">
            <v>0</v>
          </cell>
          <cell r="CU816" t="str">
            <v/>
          </cell>
        </row>
        <row r="817">
          <cell r="F817">
            <v>0</v>
          </cell>
          <cell r="G817">
            <v>3750</v>
          </cell>
          <cell r="H817">
            <v>3750</v>
          </cell>
          <cell r="I817">
            <v>0</v>
          </cell>
          <cell r="AY817">
            <v>0</v>
          </cell>
          <cell r="CK817">
            <v>0</v>
          </cell>
          <cell r="CL817">
            <v>0</v>
          </cell>
          <cell r="CM817">
            <v>0</v>
          </cell>
          <cell r="CU817" t="str">
            <v/>
          </cell>
        </row>
        <row r="818">
          <cell r="F818">
            <v>5802</v>
          </cell>
          <cell r="G818">
            <v>5802</v>
          </cell>
          <cell r="H818">
            <v>386</v>
          </cell>
          <cell r="I818">
            <v>0</v>
          </cell>
          <cell r="AY818">
            <v>0</v>
          </cell>
          <cell r="CK818">
            <v>0</v>
          </cell>
          <cell r="CL818">
            <v>0</v>
          </cell>
          <cell r="CM818">
            <v>0</v>
          </cell>
          <cell r="CU818" t="str">
            <v/>
          </cell>
        </row>
        <row r="819">
          <cell r="F819">
            <v>3773</v>
          </cell>
          <cell r="G819">
            <v>3773</v>
          </cell>
          <cell r="H819">
            <v>923</v>
          </cell>
          <cell r="I819">
            <v>2618</v>
          </cell>
          <cell r="AY819">
            <v>0</v>
          </cell>
          <cell r="CK819">
            <v>0</v>
          </cell>
          <cell r="CL819">
            <v>0</v>
          </cell>
          <cell r="CM819">
            <v>0</v>
          </cell>
          <cell r="CU819" t="str">
            <v/>
          </cell>
        </row>
        <row r="820">
          <cell r="F820">
            <v>11154</v>
          </cell>
          <cell r="G820">
            <v>6654</v>
          </cell>
          <cell r="H820">
            <v>1525</v>
          </cell>
          <cell r="I820">
            <v>0</v>
          </cell>
          <cell r="AY820">
            <v>0</v>
          </cell>
          <cell r="CK820">
            <v>0</v>
          </cell>
          <cell r="CL820">
            <v>0</v>
          </cell>
          <cell r="CM820">
            <v>0</v>
          </cell>
          <cell r="CU820" t="str">
            <v/>
          </cell>
        </row>
        <row r="821">
          <cell r="F821">
            <v>6837</v>
          </cell>
          <cell r="G821">
            <v>6837</v>
          </cell>
          <cell r="H821">
            <v>1776.52</v>
          </cell>
          <cell r="I821">
            <v>4600</v>
          </cell>
          <cell r="AY821">
            <v>0</v>
          </cell>
          <cell r="CK821">
            <v>0</v>
          </cell>
          <cell r="CL821">
            <v>0</v>
          </cell>
          <cell r="CM821">
            <v>0</v>
          </cell>
          <cell r="CU821" t="str">
            <v/>
          </cell>
        </row>
        <row r="822">
          <cell r="F822">
            <v>1786</v>
          </cell>
          <cell r="G822">
            <v>1286</v>
          </cell>
          <cell r="H822">
            <v>974.01</v>
          </cell>
          <cell r="I822">
            <v>184</v>
          </cell>
          <cell r="AY822">
            <v>0</v>
          </cell>
          <cell r="CK822">
            <v>0</v>
          </cell>
          <cell r="CL822">
            <v>0</v>
          </cell>
          <cell r="CM822">
            <v>0</v>
          </cell>
          <cell r="CU822" t="str">
            <v/>
          </cell>
        </row>
        <row r="823">
          <cell r="F823">
            <v>70000</v>
          </cell>
          <cell r="G823">
            <v>68800</v>
          </cell>
          <cell r="H823">
            <v>39474.949999999997</v>
          </cell>
          <cell r="I823">
            <v>1666.15</v>
          </cell>
          <cell r="AY823">
            <v>389.99</v>
          </cell>
          <cell r="CK823">
            <v>0</v>
          </cell>
          <cell r="CL823">
            <v>0</v>
          </cell>
          <cell r="CM823">
            <v>0</v>
          </cell>
          <cell r="CU823" t="str">
            <v/>
          </cell>
        </row>
        <row r="824">
          <cell r="F824">
            <v>6100</v>
          </cell>
          <cell r="G824">
            <v>6100</v>
          </cell>
          <cell r="H824">
            <v>637.79999999999995</v>
          </cell>
          <cell r="I824">
            <v>4662.5</v>
          </cell>
          <cell r="AY824">
            <v>0</v>
          </cell>
          <cell r="CK824">
            <v>0</v>
          </cell>
          <cell r="CL824">
            <v>0</v>
          </cell>
          <cell r="CM824">
            <v>0</v>
          </cell>
          <cell r="CU824" t="str">
            <v/>
          </cell>
        </row>
        <row r="825">
          <cell r="F825">
            <v>32000</v>
          </cell>
          <cell r="G825">
            <v>32000</v>
          </cell>
          <cell r="H825">
            <v>18819.759999999998</v>
          </cell>
          <cell r="I825">
            <v>0</v>
          </cell>
          <cell r="AY825">
            <v>0</v>
          </cell>
          <cell r="CK825">
            <v>0</v>
          </cell>
          <cell r="CL825">
            <v>0</v>
          </cell>
          <cell r="CM825">
            <v>0</v>
          </cell>
          <cell r="CU825" t="str">
            <v/>
          </cell>
        </row>
        <row r="826">
          <cell r="F826">
            <v>84126</v>
          </cell>
          <cell r="G826">
            <v>84126</v>
          </cell>
          <cell r="H826">
            <v>59536.04</v>
          </cell>
          <cell r="I826">
            <v>275</v>
          </cell>
          <cell r="AY826">
            <v>0</v>
          </cell>
          <cell r="CK826">
            <v>0</v>
          </cell>
          <cell r="CL826">
            <v>0</v>
          </cell>
          <cell r="CM826">
            <v>0</v>
          </cell>
          <cell r="CU826" t="str">
            <v/>
          </cell>
        </row>
        <row r="827">
          <cell r="F827">
            <v>500</v>
          </cell>
          <cell r="G827">
            <v>500</v>
          </cell>
          <cell r="H827">
            <v>230</v>
          </cell>
          <cell r="I827">
            <v>0</v>
          </cell>
          <cell r="AY827">
            <v>0</v>
          </cell>
          <cell r="CK827">
            <v>0</v>
          </cell>
          <cell r="CL827">
            <v>0</v>
          </cell>
          <cell r="CM827">
            <v>0</v>
          </cell>
          <cell r="CU827" t="str">
            <v/>
          </cell>
        </row>
        <row r="828">
          <cell r="F828">
            <v>10000</v>
          </cell>
          <cell r="G828">
            <v>7600</v>
          </cell>
          <cell r="H828">
            <v>4584</v>
          </cell>
          <cell r="I828">
            <v>0</v>
          </cell>
          <cell r="AY828">
            <v>0</v>
          </cell>
          <cell r="CK828">
            <v>0</v>
          </cell>
          <cell r="CL828">
            <v>0</v>
          </cell>
          <cell r="CM828">
            <v>0</v>
          </cell>
          <cell r="CU828" t="str">
            <v/>
          </cell>
        </row>
        <row r="829">
          <cell r="F829">
            <v>2200</v>
          </cell>
          <cell r="G829">
            <v>4600</v>
          </cell>
          <cell r="H829">
            <v>2826.55</v>
          </cell>
          <cell r="I829">
            <v>0</v>
          </cell>
          <cell r="AY829">
            <v>0</v>
          </cell>
          <cell r="CK829">
            <v>0</v>
          </cell>
          <cell r="CL829">
            <v>0</v>
          </cell>
          <cell r="CM829">
            <v>0</v>
          </cell>
          <cell r="CU829" t="str">
            <v/>
          </cell>
        </row>
        <row r="830">
          <cell r="F830">
            <v>6000</v>
          </cell>
          <cell r="G830">
            <v>6000</v>
          </cell>
          <cell r="H830">
            <v>4167.32</v>
          </cell>
          <cell r="I830">
            <v>89.46</v>
          </cell>
          <cell r="AY830">
            <v>0</v>
          </cell>
          <cell r="CK830">
            <v>0</v>
          </cell>
          <cell r="CL830">
            <v>0</v>
          </cell>
          <cell r="CM830">
            <v>0</v>
          </cell>
          <cell r="CU830" t="str">
            <v/>
          </cell>
        </row>
        <row r="831">
          <cell r="F831">
            <v>14285</v>
          </cell>
          <cell r="G831">
            <v>3335</v>
          </cell>
          <cell r="H831">
            <v>210</v>
          </cell>
          <cell r="I831">
            <v>0</v>
          </cell>
          <cell r="AY831">
            <v>90</v>
          </cell>
          <cell r="CK831">
            <v>0</v>
          </cell>
          <cell r="CL831">
            <v>0</v>
          </cell>
          <cell r="CM831">
            <v>0</v>
          </cell>
          <cell r="CU831" t="str">
            <v/>
          </cell>
        </row>
        <row r="832">
          <cell r="F832">
            <v>1000</v>
          </cell>
          <cell r="G832">
            <v>1000</v>
          </cell>
          <cell r="H832">
            <v>676.15</v>
          </cell>
          <cell r="I832">
            <v>0</v>
          </cell>
          <cell r="AY832">
            <v>0</v>
          </cell>
          <cell r="CK832">
            <v>0</v>
          </cell>
          <cell r="CL832">
            <v>0</v>
          </cell>
          <cell r="CM832">
            <v>0</v>
          </cell>
          <cell r="CU832" t="str">
            <v/>
          </cell>
        </row>
        <row r="833">
          <cell r="F833">
            <v>1000</v>
          </cell>
          <cell r="G833">
            <v>1000</v>
          </cell>
          <cell r="H833">
            <v>36.799999999999997</v>
          </cell>
          <cell r="I833">
            <v>0</v>
          </cell>
          <cell r="AY833">
            <v>0</v>
          </cell>
          <cell r="CK833">
            <v>0</v>
          </cell>
          <cell r="CL833">
            <v>0</v>
          </cell>
          <cell r="CM833">
            <v>0</v>
          </cell>
          <cell r="CU833" t="str">
            <v/>
          </cell>
        </row>
        <row r="834">
          <cell r="F834">
            <v>500</v>
          </cell>
          <cell r="G834">
            <v>500</v>
          </cell>
          <cell r="H834">
            <v>456.64</v>
          </cell>
          <cell r="I834">
            <v>0</v>
          </cell>
          <cell r="AY834">
            <v>0</v>
          </cell>
          <cell r="CK834">
            <v>0</v>
          </cell>
          <cell r="CL834">
            <v>0</v>
          </cell>
          <cell r="CM834">
            <v>0</v>
          </cell>
          <cell r="CU834" t="str">
            <v/>
          </cell>
        </row>
        <row r="835">
          <cell r="F835">
            <v>500</v>
          </cell>
          <cell r="G835">
            <v>500</v>
          </cell>
          <cell r="H835">
            <v>42.76</v>
          </cell>
          <cell r="I835">
            <v>0</v>
          </cell>
          <cell r="AY835">
            <v>0</v>
          </cell>
          <cell r="CK835">
            <v>0</v>
          </cell>
          <cell r="CL835">
            <v>0</v>
          </cell>
          <cell r="CM835">
            <v>0</v>
          </cell>
          <cell r="CU835" t="str">
            <v/>
          </cell>
        </row>
        <row r="836">
          <cell r="F836">
            <v>42255</v>
          </cell>
          <cell r="G836">
            <v>42255</v>
          </cell>
          <cell r="H836">
            <v>18481.61</v>
          </cell>
          <cell r="I836">
            <v>549</v>
          </cell>
          <cell r="AY836">
            <v>981.4</v>
          </cell>
          <cell r="CK836">
            <v>0</v>
          </cell>
          <cell r="CL836">
            <v>0</v>
          </cell>
          <cell r="CM836">
            <v>0</v>
          </cell>
          <cell r="CU836" t="str">
            <v/>
          </cell>
        </row>
        <row r="837">
          <cell r="F837">
            <v>2000</v>
          </cell>
          <cell r="G837">
            <v>0</v>
          </cell>
          <cell r="H837">
            <v>0</v>
          </cell>
          <cell r="I837">
            <v>0</v>
          </cell>
          <cell r="AY837">
            <v>0</v>
          </cell>
          <cell r="CK837">
            <v>0</v>
          </cell>
          <cell r="CL837">
            <v>0</v>
          </cell>
          <cell r="CM837">
            <v>0</v>
          </cell>
          <cell r="CU837" t="str">
            <v/>
          </cell>
        </row>
        <row r="838">
          <cell r="F838">
            <v>0</v>
          </cell>
          <cell r="G838">
            <v>3700</v>
          </cell>
          <cell r="H838">
            <v>3650.1</v>
          </cell>
          <cell r="I838">
            <v>0</v>
          </cell>
          <cell r="AY838">
            <v>0</v>
          </cell>
          <cell r="CK838">
            <v>0</v>
          </cell>
          <cell r="CL838">
            <v>0</v>
          </cell>
          <cell r="CM838">
            <v>0</v>
          </cell>
          <cell r="CU838" t="str">
            <v/>
          </cell>
        </row>
        <row r="839">
          <cell r="F839">
            <v>0</v>
          </cell>
          <cell r="G839">
            <v>3000</v>
          </cell>
          <cell r="H839">
            <v>2125.1999999999998</v>
          </cell>
          <cell r="I839">
            <v>0</v>
          </cell>
          <cell r="AY839">
            <v>0</v>
          </cell>
          <cell r="CK839">
            <v>0</v>
          </cell>
          <cell r="CL839">
            <v>0</v>
          </cell>
          <cell r="CM839">
            <v>0</v>
          </cell>
          <cell r="CU839" t="str">
            <v/>
          </cell>
        </row>
        <row r="840">
          <cell r="F840">
            <v>0</v>
          </cell>
          <cell r="G840">
            <v>783612.29</v>
          </cell>
          <cell r="H840">
            <v>783612.29</v>
          </cell>
          <cell r="I840">
            <v>0</v>
          </cell>
          <cell r="AY840">
            <v>0</v>
          </cell>
          <cell r="CK840">
            <v>0</v>
          </cell>
          <cell r="CL840">
            <v>0</v>
          </cell>
          <cell r="CM840">
            <v>0</v>
          </cell>
          <cell r="CU840">
            <v>110809</v>
          </cell>
        </row>
        <row r="841">
          <cell r="F841">
            <v>0</v>
          </cell>
          <cell r="G841">
            <v>81672.77</v>
          </cell>
          <cell r="H841">
            <v>81672.77</v>
          </cell>
          <cell r="I841">
            <v>0</v>
          </cell>
          <cell r="AY841">
            <v>0</v>
          </cell>
          <cell r="CK841">
            <v>0</v>
          </cell>
          <cell r="CL841">
            <v>0</v>
          </cell>
          <cell r="CM841">
            <v>0</v>
          </cell>
          <cell r="CU841">
            <v>11318.87</v>
          </cell>
        </row>
        <row r="842">
          <cell r="F842">
            <v>0</v>
          </cell>
          <cell r="G842">
            <v>50375.5</v>
          </cell>
          <cell r="H842">
            <v>50375.5</v>
          </cell>
          <cell r="I842">
            <v>0</v>
          </cell>
          <cell r="AY842">
            <v>0</v>
          </cell>
          <cell r="CK842">
            <v>0</v>
          </cell>
          <cell r="CL842">
            <v>0</v>
          </cell>
          <cell r="CM842">
            <v>0</v>
          </cell>
          <cell r="CU842">
            <v>7276</v>
          </cell>
        </row>
        <row r="843">
          <cell r="F843">
            <v>0</v>
          </cell>
          <cell r="G843">
            <v>46061.9</v>
          </cell>
          <cell r="H843">
            <v>46061.9</v>
          </cell>
          <cell r="I843">
            <v>0</v>
          </cell>
          <cell r="AY843">
            <v>0</v>
          </cell>
          <cell r="CK843">
            <v>0</v>
          </cell>
          <cell r="CL843">
            <v>0</v>
          </cell>
          <cell r="CM843">
            <v>0</v>
          </cell>
          <cell r="CU843">
            <v>0</v>
          </cell>
        </row>
        <row r="844">
          <cell r="F844">
            <v>0</v>
          </cell>
          <cell r="G844">
            <v>125609.91</v>
          </cell>
          <cell r="H844">
            <v>125609.91</v>
          </cell>
          <cell r="I844">
            <v>0</v>
          </cell>
          <cell r="AY844">
            <v>0</v>
          </cell>
          <cell r="CK844">
            <v>0</v>
          </cell>
          <cell r="CL844">
            <v>0</v>
          </cell>
          <cell r="CM844">
            <v>0</v>
          </cell>
          <cell r="CU844">
            <v>18551.12</v>
          </cell>
        </row>
        <row r="845">
          <cell r="F845">
            <v>0</v>
          </cell>
          <cell r="G845">
            <v>20709.3</v>
          </cell>
          <cell r="H845">
            <v>20709.3</v>
          </cell>
          <cell r="I845">
            <v>0</v>
          </cell>
          <cell r="AY845">
            <v>0</v>
          </cell>
          <cell r="CK845">
            <v>0</v>
          </cell>
          <cell r="CL845">
            <v>0</v>
          </cell>
          <cell r="CM845">
            <v>0</v>
          </cell>
          <cell r="CU845">
            <v>3048.84</v>
          </cell>
        </row>
        <row r="846">
          <cell r="F846">
            <v>0</v>
          </cell>
          <cell r="G846">
            <v>40055.5</v>
          </cell>
          <cell r="H846">
            <v>40055.5</v>
          </cell>
          <cell r="I846">
            <v>0</v>
          </cell>
          <cell r="AY846">
            <v>0</v>
          </cell>
          <cell r="CK846">
            <v>0</v>
          </cell>
          <cell r="CL846">
            <v>0</v>
          </cell>
          <cell r="CM846">
            <v>0</v>
          </cell>
          <cell r="CU846">
            <v>5850</v>
          </cell>
        </row>
        <row r="847">
          <cell r="F847">
            <v>0</v>
          </cell>
          <cell r="G847">
            <v>31489.37</v>
          </cell>
          <cell r="H847">
            <v>31489.37</v>
          </cell>
          <cell r="I847">
            <v>0</v>
          </cell>
          <cell r="AY847">
            <v>0</v>
          </cell>
          <cell r="CK847">
            <v>0</v>
          </cell>
          <cell r="CL847">
            <v>0</v>
          </cell>
          <cell r="CM847">
            <v>0</v>
          </cell>
          <cell r="CU847">
            <v>0</v>
          </cell>
        </row>
        <row r="848">
          <cell r="F848">
            <v>0</v>
          </cell>
          <cell r="G848">
            <v>90999.61</v>
          </cell>
          <cell r="H848">
            <v>90999.61</v>
          </cell>
          <cell r="I848">
            <v>0</v>
          </cell>
          <cell r="AY848">
            <v>0</v>
          </cell>
          <cell r="CK848">
            <v>0</v>
          </cell>
          <cell r="CL848">
            <v>0</v>
          </cell>
          <cell r="CM848">
            <v>0</v>
          </cell>
          <cell r="CU848">
            <v>12015.32</v>
          </cell>
        </row>
        <row r="849">
          <cell r="F849">
            <v>7737384</v>
          </cell>
          <cell r="G849">
            <v>7737384</v>
          </cell>
          <cell r="H849">
            <v>6256294.7000000002</v>
          </cell>
          <cell r="I849">
            <v>0</v>
          </cell>
          <cell r="AY849">
            <v>681725.69</v>
          </cell>
          <cell r="CK849">
            <v>0</v>
          </cell>
          <cell r="CL849">
            <v>0</v>
          </cell>
          <cell r="CM849">
            <v>0</v>
          </cell>
          <cell r="CU849">
            <v>677029</v>
          </cell>
        </row>
        <row r="850">
          <cell r="F850">
            <v>0</v>
          </cell>
          <cell r="G850">
            <v>363420</v>
          </cell>
          <cell r="H850">
            <v>257422.5</v>
          </cell>
          <cell r="I850">
            <v>105997.5</v>
          </cell>
          <cell r="AY850">
            <v>0</v>
          </cell>
          <cell r="CK850">
            <v>0</v>
          </cell>
          <cell r="CL850">
            <v>0</v>
          </cell>
          <cell r="CM850">
            <v>0</v>
          </cell>
          <cell r="CU850" t="str">
            <v/>
          </cell>
        </row>
        <row r="851">
          <cell r="F851">
            <v>0</v>
          </cell>
          <cell r="G851">
            <v>2034592.41</v>
          </cell>
          <cell r="H851">
            <v>2034592.41</v>
          </cell>
          <cell r="I851">
            <v>0</v>
          </cell>
          <cell r="AY851">
            <v>93083.26</v>
          </cell>
          <cell r="CK851">
            <v>0</v>
          </cell>
          <cell r="CL851">
            <v>0</v>
          </cell>
          <cell r="CM851">
            <v>0</v>
          </cell>
          <cell r="CU851">
            <v>199578.06</v>
          </cell>
        </row>
        <row r="852">
          <cell r="F852">
            <v>0</v>
          </cell>
          <cell r="G852">
            <v>213622.59</v>
          </cell>
          <cell r="H852">
            <v>200794.53</v>
          </cell>
          <cell r="I852">
            <v>0</v>
          </cell>
          <cell r="AY852">
            <v>25943.02</v>
          </cell>
          <cell r="CK852">
            <v>0</v>
          </cell>
          <cell r="CL852">
            <v>0</v>
          </cell>
          <cell r="CM852">
            <v>0</v>
          </cell>
          <cell r="CU852">
            <v>5151.66</v>
          </cell>
        </row>
        <row r="853">
          <cell r="F853">
            <v>822287</v>
          </cell>
          <cell r="G853">
            <v>822287</v>
          </cell>
          <cell r="H853">
            <v>647348.86</v>
          </cell>
          <cell r="I853">
            <v>0</v>
          </cell>
          <cell r="AY853">
            <v>72098</v>
          </cell>
          <cell r="CK853">
            <v>0</v>
          </cell>
          <cell r="CL853">
            <v>0</v>
          </cell>
          <cell r="CM853">
            <v>0</v>
          </cell>
          <cell r="CU853">
            <v>67779</v>
          </cell>
        </row>
        <row r="854">
          <cell r="F854">
            <v>677590</v>
          </cell>
          <cell r="G854">
            <v>677590</v>
          </cell>
          <cell r="H854">
            <v>295275.59999999998</v>
          </cell>
          <cell r="I854">
            <v>0</v>
          </cell>
          <cell r="AY854">
            <v>760.4</v>
          </cell>
          <cell r="CK854">
            <v>0</v>
          </cell>
          <cell r="CL854">
            <v>0</v>
          </cell>
          <cell r="CM854">
            <v>0</v>
          </cell>
          <cell r="CU854">
            <v>0</v>
          </cell>
        </row>
        <row r="855">
          <cell r="F855">
            <v>1670020</v>
          </cell>
          <cell r="G855">
            <v>1670020</v>
          </cell>
          <cell r="H855">
            <v>38419.75</v>
          </cell>
          <cell r="I855">
            <v>0</v>
          </cell>
          <cell r="AY855">
            <v>0</v>
          </cell>
          <cell r="CK855">
            <v>0</v>
          </cell>
          <cell r="CL855">
            <v>0</v>
          </cell>
          <cell r="CM855">
            <v>0</v>
          </cell>
          <cell r="CU855">
            <v>0</v>
          </cell>
        </row>
        <row r="856">
          <cell r="F856">
            <v>0</v>
          </cell>
          <cell r="G856">
            <v>103423.16</v>
          </cell>
          <cell r="H856">
            <v>103423.16</v>
          </cell>
          <cell r="I856">
            <v>0</v>
          </cell>
          <cell r="AY856">
            <v>0</v>
          </cell>
          <cell r="CK856">
            <v>0</v>
          </cell>
          <cell r="CL856">
            <v>0</v>
          </cell>
          <cell r="CM856">
            <v>0</v>
          </cell>
          <cell r="CU856" t="str">
            <v/>
          </cell>
        </row>
        <row r="857">
          <cell r="F857">
            <v>0</v>
          </cell>
          <cell r="G857">
            <v>89696.61</v>
          </cell>
          <cell r="H857">
            <v>89696.61</v>
          </cell>
          <cell r="I857">
            <v>0</v>
          </cell>
          <cell r="AY857">
            <v>25400.7</v>
          </cell>
          <cell r="CK857">
            <v>0</v>
          </cell>
          <cell r="CL857">
            <v>0</v>
          </cell>
          <cell r="CM857">
            <v>0</v>
          </cell>
          <cell r="CU857" t="str">
            <v/>
          </cell>
        </row>
        <row r="858">
          <cell r="F858">
            <v>0</v>
          </cell>
          <cell r="G858">
            <v>701751.5</v>
          </cell>
          <cell r="H858">
            <v>701751.5</v>
          </cell>
          <cell r="I858">
            <v>0</v>
          </cell>
          <cell r="AY858">
            <v>0</v>
          </cell>
          <cell r="CK858">
            <v>0</v>
          </cell>
          <cell r="CL858">
            <v>0</v>
          </cell>
          <cell r="CM858">
            <v>0</v>
          </cell>
          <cell r="CU858" t="str">
            <v/>
          </cell>
        </row>
        <row r="859">
          <cell r="F859">
            <v>1322795</v>
          </cell>
          <cell r="G859">
            <v>1322795</v>
          </cell>
          <cell r="H859">
            <v>1002599.16</v>
          </cell>
          <cell r="I859">
            <v>0</v>
          </cell>
          <cell r="AY859">
            <v>111791.67</v>
          </cell>
          <cell r="CK859">
            <v>0</v>
          </cell>
          <cell r="CL859">
            <v>0</v>
          </cell>
          <cell r="CM859">
            <v>0</v>
          </cell>
          <cell r="CU859">
            <v>116180.13</v>
          </cell>
        </row>
        <row r="860">
          <cell r="F860">
            <v>211911</v>
          </cell>
          <cell r="G860">
            <v>211911</v>
          </cell>
          <cell r="H860">
            <v>163488.49</v>
          </cell>
          <cell r="I860">
            <v>0</v>
          </cell>
          <cell r="AY860">
            <v>18299.77</v>
          </cell>
          <cell r="CK860">
            <v>0</v>
          </cell>
          <cell r="CL860">
            <v>0</v>
          </cell>
          <cell r="CM860">
            <v>0</v>
          </cell>
          <cell r="CU860">
            <v>18750.099999999999</v>
          </cell>
        </row>
        <row r="861">
          <cell r="F861">
            <v>455400</v>
          </cell>
          <cell r="G861">
            <v>455400</v>
          </cell>
          <cell r="H861">
            <v>350918.59</v>
          </cell>
          <cell r="I861">
            <v>0</v>
          </cell>
          <cell r="AY861">
            <v>38516.400000000001</v>
          </cell>
          <cell r="CK861">
            <v>0</v>
          </cell>
          <cell r="CL861">
            <v>0</v>
          </cell>
          <cell r="CM861">
            <v>0</v>
          </cell>
          <cell r="CU861">
            <v>40365</v>
          </cell>
        </row>
        <row r="862">
          <cell r="F862">
            <v>190765</v>
          </cell>
          <cell r="G862">
            <v>199423.64</v>
          </cell>
          <cell r="H862">
            <v>199423.64</v>
          </cell>
          <cell r="I862">
            <v>0</v>
          </cell>
          <cell r="AY862">
            <v>0</v>
          </cell>
          <cell r="CK862">
            <v>0</v>
          </cell>
          <cell r="CL862">
            <v>0</v>
          </cell>
          <cell r="CM862">
            <v>0</v>
          </cell>
          <cell r="CU862">
            <v>0</v>
          </cell>
        </row>
        <row r="863">
          <cell r="F863">
            <v>1015854</v>
          </cell>
          <cell r="G863">
            <v>1015854</v>
          </cell>
          <cell r="H863">
            <v>790534.74</v>
          </cell>
          <cell r="I863">
            <v>0</v>
          </cell>
          <cell r="AY863">
            <v>75409.09</v>
          </cell>
          <cell r="CK863">
            <v>0</v>
          </cell>
          <cell r="CL863">
            <v>0</v>
          </cell>
          <cell r="CM863">
            <v>0</v>
          </cell>
          <cell r="CU863">
            <v>68779.960000000006</v>
          </cell>
        </row>
        <row r="864">
          <cell r="F864">
            <v>1141</v>
          </cell>
          <cell r="G864">
            <v>6141</v>
          </cell>
          <cell r="H864">
            <v>5212.95</v>
          </cell>
          <cell r="I864">
            <v>700.03</v>
          </cell>
          <cell r="AY864">
            <v>0</v>
          </cell>
          <cell r="CK864">
            <v>0</v>
          </cell>
          <cell r="CL864">
            <v>0</v>
          </cell>
          <cell r="CM864">
            <v>0</v>
          </cell>
          <cell r="CU864" t="str">
            <v/>
          </cell>
        </row>
        <row r="865">
          <cell r="F865">
            <v>154500</v>
          </cell>
          <cell r="G865">
            <v>149004.45000000001</v>
          </cell>
          <cell r="H865">
            <v>92059.96</v>
          </cell>
          <cell r="I865">
            <v>0</v>
          </cell>
          <cell r="AY865">
            <v>0</v>
          </cell>
          <cell r="CK865">
            <v>0</v>
          </cell>
          <cell r="CL865">
            <v>0</v>
          </cell>
          <cell r="CM865">
            <v>0</v>
          </cell>
          <cell r="CU865" t="str">
            <v/>
          </cell>
        </row>
        <row r="866">
          <cell r="F866">
            <v>9285</v>
          </cell>
          <cell r="G866">
            <v>9384.7199999999993</v>
          </cell>
          <cell r="H866">
            <v>9138.1</v>
          </cell>
          <cell r="I866">
            <v>0</v>
          </cell>
          <cell r="AY866">
            <v>1509.54</v>
          </cell>
          <cell r="CK866">
            <v>0</v>
          </cell>
          <cell r="CL866">
            <v>0</v>
          </cell>
          <cell r="CM866">
            <v>0</v>
          </cell>
          <cell r="CU866" t="str">
            <v/>
          </cell>
        </row>
        <row r="867">
          <cell r="F867">
            <v>75262</v>
          </cell>
          <cell r="G867">
            <v>111182</v>
          </cell>
          <cell r="H867">
            <v>111182</v>
          </cell>
          <cell r="I867">
            <v>0</v>
          </cell>
          <cell r="AY867">
            <v>3546.78</v>
          </cell>
          <cell r="CK867">
            <v>0</v>
          </cell>
          <cell r="CL867">
            <v>0</v>
          </cell>
          <cell r="CM867">
            <v>0</v>
          </cell>
          <cell r="CU867" t="str">
            <v/>
          </cell>
        </row>
        <row r="868">
          <cell r="F868">
            <v>1266</v>
          </cell>
          <cell r="G868">
            <v>1266</v>
          </cell>
          <cell r="H868">
            <v>733.14</v>
          </cell>
          <cell r="I868">
            <v>0</v>
          </cell>
          <cell r="AY868">
            <v>92.17</v>
          </cell>
          <cell r="CK868">
            <v>0</v>
          </cell>
          <cell r="CL868">
            <v>0</v>
          </cell>
          <cell r="CM868">
            <v>0</v>
          </cell>
          <cell r="CU868" t="str">
            <v/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CK869">
            <v>0</v>
          </cell>
          <cell r="CL869">
            <v>0</v>
          </cell>
          <cell r="CM869">
            <v>0</v>
          </cell>
        </row>
        <row r="870">
          <cell r="F870">
            <v>66304</v>
          </cell>
          <cell r="G870">
            <v>336149.6</v>
          </cell>
          <cell r="H870">
            <v>240232.33</v>
          </cell>
          <cell r="I870">
            <v>0</v>
          </cell>
          <cell r="AY870">
            <v>25175.8</v>
          </cell>
          <cell r="CK870">
            <v>46000</v>
          </cell>
          <cell r="CL870">
            <v>46000</v>
          </cell>
          <cell r="CM870">
            <v>46000</v>
          </cell>
          <cell r="CU870" t="str">
            <v/>
          </cell>
        </row>
        <row r="871">
          <cell r="F871">
            <v>70629</v>
          </cell>
          <cell r="G871">
            <v>70629</v>
          </cell>
          <cell r="H871">
            <v>44308.52</v>
          </cell>
          <cell r="I871">
            <v>6269.78</v>
          </cell>
          <cell r="AY871">
            <v>0</v>
          </cell>
          <cell r="CK871">
            <v>0</v>
          </cell>
          <cell r="CL871">
            <v>0</v>
          </cell>
          <cell r="CM871">
            <v>0</v>
          </cell>
          <cell r="CU871" t="str">
            <v/>
          </cell>
        </row>
        <row r="872">
          <cell r="F872">
            <v>6956</v>
          </cell>
          <cell r="G872">
            <v>17213.45</v>
          </cell>
          <cell r="H872">
            <v>13735.45</v>
          </cell>
          <cell r="I872">
            <v>0</v>
          </cell>
          <cell r="AY872">
            <v>0</v>
          </cell>
          <cell r="CK872">
            <v>0</v>
          </cell>
          <cell r="CL872">
            <v>0</v>
          </cell>
          <cell r="CM872">
            <v>0</v>
          </cell>
          <cell r="CU872" t="str">
            <v/>
          </cell>
        </row>
        <row r="873">
          <cell r="F873">
            <v>0</v>
          </cell>
          <cell r="G873">
            <v>11863329.35</v>
          </cell>
          <cell r="H873">
            <v>2511312.75</v>
          </cell>
          <cell r="I873">
            <v>6938228.4400000004</v>
          </cell>
          <cell r="AY873">
            <v>0</v>
          </cell>
          <cell r="CK873">
            <v>0</v>
          </cell>
          <cell r="CL873">
            <v>0</v>
          </cell>
          <cell r="CM873">
            <v>0</v>
          </cell>
          <cell r="CU873" t="str">
            <v/>
          </cell>
        </row>
        <row r="874">
          <cell r="F874">
            <v>0</v>
          </cell>
          <cell r="G874">
            <v>530106.19999999995</v>
          </cell>
          <cell r="H874">
            <v>232378.2</v>
          </cell>
          <cell r="I874">
            <v>0</v>
          </cell>
          <cell r="AY874">
            <v>0</v>
          </cell>
          <cell r="CK874">
            <v>0</v>
          </cell>
          <cell r="CL874">
            <v>0</v>
          </cell>
          <cell r="CM874">
            <v>0</v>
          </cell>
          <cell r="CU874" t="str">
            <v/>
          </cell>
        </row>
        <row r="875">
          <cell r="F875">
            <v>0</v>
          </cell>
          <cell r="G875">
            <v>11325000</v>
          </cell>
          <cell r="H875">
            <v>0</v>
          </cell>
          <cell r="I875">
            <v>0</v>
          </cell>
          <cell r="AY875">
            <v>0</v>
          </cell>
          <cell r="CK875">
            <v>0</v>
          </cell>
          <cell r="CL875">
            <v>0</v>
          </cell>
          <cell r="CM875">
            <v>4316821.4000000004</v>
          </cell>
          <cell r="CU875" t="str">
            <v/>
          </cell>
        </row>
        <row r="876">
          <cell r="F876">
            <v>0</v>
          </cell>
          <cell r="G876">
            <v>439300</v>
          </cell>
          <cell r="H876">
            <v>259744.84</v>
          </cell>
          <cell r="I876">
            <v>0</v>
          </cell>
          <cell r="AY876">
            <v>0</v>
          </cell>
          <cell r="CK876">
            <v>0</v>
          </cell>
          <cell r="CL876">
            <v>0</v>
          </cell>
          <cell r="CM876">
            <v>0</v>
          </cell>
          <cell r="CU876" t="str">
            <v/>
          </cell>
        </row>
        <row r="877">
          <cell r="F877">
            <v>2484</v>
          </cell>
          <cell r="G877">
            <v>10000</v>
          </cell>
          <cell r="H877">
            <v>5750</v>
          </cell>
          <cell r="I877">
            <v>0</v>
          </cell>
          <cell r="AY877">
            <v>0</v>
          </cell>
          <cell r="CK877">
            <v>0</v>
          </cell>
          <cell r="CL877">
            <v>0</v>
          </cell>
          <cell r="CM877">
            <v>0</v>
          </cell>
          <cell r="CU877" t="str">
            <v/>
          </cell>
        </row>
        <row r="878">
          <cell r="F878">
            <v>0</v>
          </cell>
          <cell r="G878">
            <v>3160993.05</v>
          </cell>
          <cell r="H878">
            <v>291856.2</v>
          </cell>
          <cell r="I878">
            <v>0</v>
          </cell>
          <cell r="AY878">
            <v>0</v>
          </cell>
          <cell r="CK878">
            <v>0</v>
          </cell>
          <cell r="CL878">
            <v>0</v>
          </cell>
          <cell r="CM878">
            <v>0</v>
          </cell>
          <cell r="CU878" t="str">
            <v/>
          </cell>
        </row>
        <row r="879">
          <cell r="F879">
            <v>4780</v>
          </cell>
          <cell r="G879">
            <v>12441</v>
          </cell>
          <cell r="H879">
            <v>8169.76</v>
          </cell>
          <cell r="I879">
            <v>0</v>
          </cell>
          <cell r="AY879">
            <v>149.5</v>
          </cell>
          <cell r="CK879">
            <v>0</v>
          </cell>
          <cell r="CL879">
            <v>0</v>
          </cell>
          <cell r="CM879">
            <v>0</v>
          </cell>
          <cell r="CU879" t="str">
            <v/>
          </cell>
        </row>
        <row r="880">
          <cell r="F880">
            <v>0</v>
          </cell>
          <cell r="G880">
            <v>1725</v>
          </cell>
          <cell r="H880">
            <v>0</v>
          </cell>
          <cell r="I880">
            <v>0</v>
          </cell>
          <cell r="AY880">
            <v>0</v>
          </cell>
          <cell r="CK880">
            <v>0</v>
          </cell>
          <cell r="CL880">
            <v>0</v>
          </cell>
          <cell r="CM880">
            <v>0</v>
          </cell>
          <cell r="CU880" t="str">
            <v/>
          </cell>
        </row>
        <row r="881">
          <cell r="F881">
            <v>0</v>
          </cell>
          <cell r="G881">
            <v>225572.5</v>
          </cell>
          <cell r="H881">
            <v>220052.5</v>
          </cell>
          <cell r="I881">
            <v>0</v>
          </cell>
          <cell r="AY881">
            <v>0</v>
          </cell>
          <cell r="CK881">
            <v>0</v>
          </cell>
          <cell r="CL881">
            <v>0</v>
          </cell>
          <cell r="CM881">
            <v>0</v>
          </cell>
          <cell r="CU881" t="str">
            <v/>
          </cell>
        </row>
        <row r="882">
          <cell r="F882">
            <v>0</v>
          </cell>
          <cell r="G882">
            <v>19320</v>
          </cell>
          <cell r="H882">
            <v>19320</v>
          </cell>
          <cell r="I882">
            <v>0</v>
          </cell>
          <cell r="AY882">
            <v>0</v>
          </cell>
          <cell r="CK882">
            <v>0</v>
          </cell>
          <cell r="CL882">
            <v>0</v>
          </cell>
          <cell r="CM882">
            <v>0</v>
          </cell>
          <cell r="CU882" t="str">
            <v/>
          </cell>
        </row>
        <row r="883">
          <cell r="F883">
            <v>80000</v>
          </cell>
          <cell r="G883">
            <v>174457.25</v>
          </cell>
          <cell r="H883">
            <v>152036.18</v>
          </cell>
          <cell r="I883">
            <v>12652.69</v>
          </cell>
          <cell r="AY883">
            <v>2533.73</v>
          </cell>
          <cell r="CK883">
            <v>0</v>
          </cell>
          <cell r="CL883">
            <v>0</v>
          </cell>
          <cell r="CM883">
            <v>0</v>
          </cell>
          <cell r="CU883" t="str">
            <v/>
          </cell>
        </row>
        <row r="884">
          <cell r="F884">
            <v>10000</v>
          </cell>
          <cell r="G884">
            <v>169875</v>
          </cell>
          <cell r="H884">
            <v>115040.5</v>
          </cell>
          <cell r="I884">
            <v>12758</v>
          </cell>
          <cell r="AY884">
            <v>8500</v>
          </cell>
          <cell r="CK884">
            <v>0</v>
          </cell>
          <cell r="CL884">
            <v>0</v>
          </cell>
          <cell r="CM884">
            <v>0</v>
          </cell>
          <cell r="CU884" t="str">
            <v/>
          </cell>
        </row>
        <row r="885">
          <cell r="F885">
            <v>25000</v>
          </cell>
          <cell r="G885">
            <v>49916.55</v>
          </cell>
          <cell r="H885">
            <v>35600.410000000003</v>
          </cell>
          <cell r="I885">
            <v>10329.200000000001</v>
          </cell>
          <cell r="AY885">
            <v>0</v>
          </cell>
          <cell r="CK885">
            <v>0</v>
          </cell>
          <cell r="CL885">
            <v>0</v>
          </cell>
          <cell r="CM885">
            <v>0</v>
          </cell>
          <cell r="CU885" t="str">
            <v/>
          </cell>
        </row>
        <row r="886">
          <cell r="F886">
            <v>50000</v>
          </cell>
          <cell r="G886">
            <v>319530</v>
          </cell>
          <cell r="H886">
            <v>215742.28</v>
          </cell>
          <cell r="I886">
            <v>0</v>
          </cell>
          <cell r="AY886">
            <v>710.11</v>
          </cell>
          <cell r="CK886">
            <v>0</v>
          </cell>
          <cell r="CL886">
            <v>0</v>
          </cell>
          <cell r="CM886">
            <v>0</v>
          </cell>
          <cell r="CU886" t="str">
            <v/>
          </cell>
        </row>
        <row r="887">
          <cell r="F887">
            <v>10529</v>
          </cell>
          <cell r="G887">
            <v>10529</v>
          </cell>
          <cell r="H887">
            <v>2941.27</v>
          </cell>
          <cell r="I887">
            <v>2364</v>
          </cell>
          <cell r="AY887">
            <v>0</v>
          </cell>
          <cell r="CK887">
            <v>0</v>
          </cell>
          <cell r="CL887">
            <v>0</v>
          </cell>
          <cell r="CM887">
            <v>0</v>
          </cell>
          <cell r="CU887" t="str">
            <v/>
          </cell>
        </row>
        <row r="888">
          <cell r="F888">
            <v>0</v>
          </cell>
          <cell r="G888">
            <v>80000</v>
          </cell>
          <cell r="H888">
            <v>0</v>
          </cell>
          <cell r="I888">
            <v>50219</v>
          </cell>
          <cell r="AY888">
            <v>0</v>
          </cell>
          <cell r="CK888">
            <v>0</v>
          </cell>
          <cell r="CL888">
            <v>0</v>
          </cell>
          <cell r="CM888">
            <v>0</v>
          </cell>
          <cell r="CU888" t="str">
            <v/>
          </cell>
        </row>
        <row r="889">
          <cell r="F889">
            <v>6820</v>
          </cell>
          <cell r="G889">
            <v>16603</v>
          </cell>
          <cell r="H889">
            <v>7791.22</v>
          </cell>
          <cell r="I889">
            <v>0</v>
          </cell>
          <cell r="AY889">
            <v>0</v>
          </cell>
          <cell r="CK889">
            <v>0</v>
          </cell>
          <cell r="CL889">
            <v>0</v>
          </cell>
          <cell r="CM889">
            <v>0</v>
          </cell>
          <cell r="CU889" t="str">
            <v/>
          </cell>
        </row>
        <row r="890">
          <cell r="F890">
            <v>30000</v>
          </cell>
          <cell r="G890">
            <v>9000</v>
          </cell>
          <cell r="H890">
            <v>523</v>
          </cell>
          <cell r="I890">
            <v>0</v>
          </cell>
          <cell r="AY890">
            <v>90</v>
          </cell>
          <cell r="CK890">
            <v>0</v>
          </cell>
          <cell r="CL890">
            <v>0</v>
          </cell>
          <cell r="CM890">
            <v>0</v>
          </cell>
          <cell r="CU890" t="str">
            <v/>
          </cell>
        </row>
        <row r="891">
          <cell r="F891">
            <v>30000</v>
          </cell>
          <cell r="G891">
            <v>20500</v>
          </cell>
          <cell r="H891">
            <v>6781</v>
          </cell>
          <cell r="I891">
            <v>1840</v>
          </cell>
          <cell r="AY891">
            <v>0</v>
          </cell>
          <cell r="CK891">
            <v>0</v>
          </cell>
          <cell r="CL891">
            <v>0</v>
          </cell>
          <cell r="CM891">
            <v>0</v>
          </cell>
          <cell r="CU891" t="str">
            <v/>
          </cell>
        </row>
        <row r="892">
          <cell r="F892">
            <v>0</v>
          </cell>
          <cell r="G892">
            <v>30500</v>
          </cell>
          <cell r="H892">
            <v>29372.44</v>
          </cell>
          <cell r="I892">
            <v>0</v>
          </cell>
          <cell r="AY892">
            <v>0</v>
          </cell>
          <cell r="CK892">
            <v>0</v>
          </cell>
          <cell r="CL892">
            <v>0</v>
          </cell>
          <cell r="CM892">
            <v>0</v>
          </cell>
          <cell r="CU892" t="str">
            <v/>
          </cell>
        </row>
        <row r="893">
          <cell r="F893">
            <v>23881</v>
          </cell>
          <cell r="G893">
            <v>17881</v>
          </cell>
          <cell r="H893">
            <v>828</v>
          </cell>
          <cell r="I893">
            <v>0</v>
          </cell>
          <cell r="AY893">
            <v>0</v>
          </cell>
          <cell r="CK893">
            <v>0</v>
          </cell>
          <cell r="CL893">
            <v>0</v>
          </cell>
          <cell r="CM893">
            <v>0</v>
          </cell>
          <cell r="CU893" t="str">
            <v/>
          </cell>
        </row>
        <row r="894">
          <cell r="F894">
            <v>29928</v>
          </cell>
          <cell r="G894">
            <v>20808</v>
          </cell>
          <cell r="H894">
            <v>10267.799999999999</v>
          </cell>
          <cell r="I894">
            <v>3897</v>
          </cell>
          <cell r="AY894">
            <v>0</v>
          </cell>
          <cell r="CK894">
            <v>0</v>
          </cell>
          <cell r="CL894">
            <v>0</v>
          </cell>
          <cell r="CM894">
            <v>0</v>
          </cell>
          <cell r="CU894" t="str">
            <v/>
          </cell>
        </row>
        <row r="895">
          <cell r="F895">
            <v>0</v>
          </cell>
          <cell r="G895">
            <v>15120</v>
          </cell>
          <cell r="H895">
            <v>7241.72</v>
          </cell>
          <cell r="I895">
            <v>7241.72</v>
          </cell>
          <cell r="AY895">
            <v>0</v>
          </cell>
          <cell r="CK895">
            <v>0</v>
          </cell>
          <cell r="CL895">
            <v>0</v>
          </cell>
          <cell r="CM895">
            <v>0</v>
          </cell>
          <cell r="CU895" t="str">
            <v/>
          </cell>
        </row>
        <row r="896">
          <cell r="F896">
            <v>29314</v>
          </cell>
          <cell r="G896">
            <v>29314</v>
          </cell>
          <cell r="H896">
            <v>19527.8</v>
          </cell>
          <cell r="I896">
            <v>0</v>
          </cell>
          <cell r="AY896">
            <v>0</v>
          </cell>
          <cell r="CK896">
            <v>0</v>
          </cell>
          <cell r="CL896">
            <v>0</v>
          </cell>
          <cell r="CM896">
            <v>0</v>
          </cell>
          <cell r="CU896" t="str">
            <v/>
          </cell>
        </row>
        <row r="897">
          <cell r="F897">
            <v>100000</v>
          </cell>
          <cell r="G897">
            <v>130000</v>
          </cell>
          <cell r="H897">
            <v>97767.46</v>
          </cell>
          <cell r="I897">
            <v>2835.86</v>
          </cell>
          <cell r="AY897">
            <v>0</v>
          </cell>
          <cell r="CK897">
            <v>0</v>
          </cell>
          <cell r="CL897">
            <v>0</v>
          </cell>
          <cell r="CM897">
            <v>0</v>
          </cell>
          <cell r="CU897" t="str">
            <v/>
          </cell>
        </row>
        <row r="898">
          <cell r="F898">
            <v>19000</v>
          </cell>
          <cell r="G898">
            <v>19000</v>
          </cell>
          <cell r="H898">
            <v>12816.2</v>
          </cell>
          <cell r="I898">
            <v>3153.1</v>
          </cell>
          <cell r="AY898">
            <v>0</v>
          </cell>
          <cell r="CK898">
            <v>0</v>
          </cell>
          <cell r="CL898">
            <v>0</v>
          </cell>
          <cell r="CM898">
            <v>0</v>
          </cell>
          <cell r="CU898" t="str">
            <v/>
          </cell>
        </row>
        <row r="899">
          <cell r="F899">
            <v>90000</v>
          </cell>
          <cell r="G899">
            <v>90000</v>
          </cell>
          <cell r="H899">
            <v>15667.09</v>
          </cell>
          <cell r="I899">
            <v>9891.08</v>
          </cell>
          <cell r="AY899">
            <v>0</v>
          </cell>
          <cell r="CK899">
            <v>0</v>
          </cell>
          <cell r="CL899">
            <v>0</v>
          </cell>
          <cell r="CM899">
            <v>0</v>
          </cell>
          <cell r="CU899" t="str">
            <v/>
          </cell>
        </row>
        <row r="900">
          <cell r="F900">
            <v>164000</v>
          </cell>
          <cell r="G900">
            <v>164000</v>
          </cell>
          <cell r="H900">
            <v>139445.25</v>
          </cell>
          <cell r="I900">
            <v>22528.799999999999</v>
          </cell>
          <cell r="AY900">
            <v>0</v>
          </cell>
          <cell r="CK900">
            <v>0</v>
          </cell>
          <cell r="CL900">
            <v>0</v>
          </cell>
          <cell r="CM900">
            <v>0</v>
          </cell>
          <cell r="CU900" t="str">
            <v/>
          </cell>
        </row>
        <row r="901">
          <cell r="F901">
            <v>7000</v>
          </cell>
          <cell r="G901">
            <v>7000</v>
          </cell>
          <cell r="H901">
            <v>3469</v>
          </cell>
          <cell r="I901">
            <v>0</v>
          </cell>
          <cell r="AY901">
            <v>0</v>
          </cell>
          <cell r="CK901">
            <v>0</v>
          </cell>
          <cell r="CL901">
            <v>0</v>
          </cell>
          <cell r="CM901">
            <v>0</v>
          </cell>
          <cell r="CU901" t="str">
            <v/>
          </cell>
        </row>
        <row r="902">
          <cell r="F902">
            <v>12500</v>
          </cell>
          <cell r="G902">
            <v>12500</v>
          </cell>
          <cell r="H902">
            <v>8198.7099999999991</v>
          </cell>
          <cell r="I902">
            <v>1482.7</v>
          </cell>
          <cell r="AY902">
            <v>0</v>
          </cell>
          <cell r="CK902">
            <v>0</v>
          </cell>
          <cell r="CL902">
            <v>0</v>
          </cell>
          <cell r="CM902">
            <v>0</v>
          </cell>
          <cell r="CU902" t="str">
            <v/>
          </cell>
        </row>
        <row r="903">
          <cell r="F903">
            <v>10000</v>
          </cell>
          <cell r="G903">
            <v>10000</v>
          </cell>
          <cell r="H903">
            <v>6597.97</v>
          </cell>
          <cell r="I903">
            <v>460.45</v>
          </cell>
          <cell r="AY903">
            <v>0</v>
          </cell>
          <cell r="CK903">
            <v>0</v>
          </cell>
          <cell r="CL903">
            <v>0</v>
          </cell>
          <cell r="CM903">
            <v>0</v>
          </cell>
          <cell r="CU903" t="str">
            <v/>
          </cell>
        </row>
        <row r="904">
          <cell r="F904">
            <v>3700</v>
          </cell>
          <cell r="G904">
            <v>6535.92</v>
          </cell>
          <cell r="H904">
            <v>2627.76</v>
          </cell>
          <cell r="I904">
            <v>10</v>
          </cell>
          <cell r="AY904">
            <v>345</v>
          </cell>
          <cell r="CK904">
            <v>0</v>
          </cell>
          <cell r="CL904">
            <v>0</v>
          </cell>
          <cell r="CM904">
            <v>0</v>
          </cell>
          <cell r="CU904" t="str">
            <v/>
          </cell>
        </row>
        <row r="905">
          <cell r="F905">
            <v>2000</v>
          </cell>
          <cell r="G905">
            <v>10139</v>
          </cell>
          <cell r="H905">
            <v>3161</v>
          </cell>
          <cell r="I905">
            <v>0</v>
          </cell>
          <cell r="AY905">
            <v>0</v>
          </cell>
          <cell r="CK905">
            <v>0</v>
          </cell>
          <cell r="CL905">
            <v>0</v>
          </cell>
          <cell r="CM905">
            <v>0</v>
          </cell>
          <cell r="CU905" t="str">
            <v/>
          </cell>
        </row>
        <row r="906">
          <cell r="F906">
            <v>1000</v>
          </cell>
          <cell r="G906">
            <v>1000</v>
          </cell>
          <cell r="H906">
            <v>309</v>
          </cell>
          <cell r="I906">
            <v>0</v>
          </cell>
          <cell r="AY906">
            <v>0</v>
          </cell>
          <cell r="CK906">
            <v>0</v>
          </cell>
          <cell r="CL906">
            <v>0</v>
          </cell>
          <cell r="CM906">
            <v>0</v>
          </cell>
          <cell r="CU906" t="str">
            <v/>
          </cell>
        </row>
        <row r="907">
          <cell r="F907">
            <v>5134</v>
          </cell>
          <cell r="G907">
            <v>5134</v>
          </cell>
          <cell r="H907">
            <v>3903.38</v>
          </cell>
          <cell r="I907">
            <v>0</v>
          </cell>
          <cell r="AY907">
            <v>0</v>
          </cell>
          <cell r="CK907">
            <v>0</v>
          </cell>
          <cell r="CL907">
            <v>0</v>
          </cell>
          <cell r="CM907">
            <v>0</v>
          </cell>
          <cell r="CU907" t="str">
            <v/>
          </cell>
        </row>
        <row r="908">
          <cell r="F908">
            <v>2418</v>
          </cell>
          <cell r="G908">
            <v>12418</v>
          </cell>
          <cell r="H908">
            <v>10587.1</v>
          </cell>
          <cell r="I908">
            <v>1771</v>
          </cell>
          <cell r="AY908">
            <v>0</v>
          </cell>
          <cell r="CK908">
            <v>0</v>
          </cell>
          <cell r="CL908">
            <v>0</v>
          </cell>
          <cell r="CM908">
            <v>0</v>
          </cell>
          <cell r="CU908" t="str">
            <v/>
          </cell>
        </row>
        <row r="909">
          <cell r="F909">
            <v>166244</v>
          </cell>
          <cell r="G909">
            <v>160467.21</v>
          </cell>
          <cell r="H909">
            <v>83298.45</v>
          </cell>
          <cell r="I909">
            <v>2315.3200000000002</v>
          </cell>
          <cell r="AY909">
            <v>2143.46</v>
          </cell>
          <cell r="CK909">
            <v>0</v>
          </cell>
          <cell r="CL909">
            <v>0</v>
          </cell>
          <cell r="CM909">
            <v>0</v>
          </cell>
          <cell r="CU909" t="str">
            <v/>
          </cell>
        </row>
        <row r="911">
          <cell r="F911">
            <v>0</v>
          </cell>
          <cell r="G911">
            <v>318523.40000000002</v>
          </cell>
          <cell r="H911">
            <v>259010.04</v>
          </cell>
          <cell r="I911">
            <v>0</v>
          </cell>
          <cell r="AY911">
            <v>0</v>
          </cell>
          <cell r="CK911">
            <v>0</v>
          </cell>
          <cell r="CL911">
            <v>0</v>
          </cell>
          <cell r="CM911">
            <v>0</v>
          </cell>
          <cell r="CU911" t="str">
            <v/>
          </cell>
        </row>
        <row r="912">
          <cell r="F912">
            <v>0</v>
          </cell>
          <cell r="G912">
            <v>10971</v>
          </cell>
          <cell r="H912">
            <v>10971</v>
          </cell>
          <cell r="I912">
            <v>0</v>
          </cell>
          <cell r="AY912">
            <v>0</v>
          </cell>
          <cell r="CK912">
            <v>0</v>
          </cell>
          <cell r="CL912">
            <v>0</v>
          </cell>
          <cell r="CM912">
            <v>0</v>
          </cell>
          <cell r="CU912" t="str">
            <v/>
          </cell>
        </row>
        <row r="913">
          <cell r="F913">
            <v>0</v>
          </cell>
          <cell r="G913">
            <v>4694144.95</v>
          </cell>
          <cell r="H913">
            <v>3341917.25</v>
          </cell>
          <cell r="I913">
            <v>0</v>
          </cell>
          <cell r="AY913">
            <v>0</v>
          </cell>
          <cell r="CK913">
            <v>0</v>
          </cell>
          <cell r="CL913">
            <v>0</v>
          </cell>
          <cell r="CM913">
            <v>0</v>
          </cell>
          <cell r="CU913" t="str">
            <v/>
          </cell>
        </row>
        <row r="914">
          <cell r="F914">
            <v>0</v>
          </cell>
          <cell r="G914">
            <v>2300</v>
          </cell>
          <cell r="H914">
            <v>2059.65</v>
          </cell>
          <cell r="I914">
            <v>0</v>
          </cell>
          <cell r="AY914">
            <v>0</v>
          </cell>
          <cell r="CK914">
            <v>0</v>
          </cell>
          <cell r="CL914">
            <v>0</v>
          </cell>
          <cell r="CM914">
            <v>0</v>
          </cell>
          <cell r="CU914" t="str">
            <v/>
          </cell>
        </row>
        <row r="915">
          <cell r="F915">
            <v>5498132</v>
          </cell>
          <cell r="G915">
            <v>1901185.39</v>
          </cell>
          <cell r="H915">
            <v>0</v>
          </cell>
          <cell r="I915">
            <v>1460206.97</v>
          </cell>
          <cell r="AY915">
            <v>0</v>
          </cell>
          <cell r="CK915">
            <v>0</v>
          </cell>
          <cell r="CL915">
            <v>0</v>
          </cell>
          <cell r="CM915">
            <v>0</v>
          </cell>
          <cell r="CU915" t="str">
            <v/>
          </cell>
        </row>
        <row r="916">
          <cell r="F916">
            <v>1225596</v>
          </cell>
          <cell r="G916">
            <v>1225596</v>
          </cell>
          <cell r="H916">
            <v>1013280.75</v>
          </cell>
          <cell r="I916">
            <v>0</v>
          </cell>
          <cell r="AY916">
            <v>112674.87</v>
          </cell>
          <cell r="CK916">
            <v>0</v>
          </cell>
          <cell r="CL916">
            <v>0</v>
          </cell>
          <cell r="CM916">
            <v>0</v>
          </cell>
          <cell r="CU916">
            <v>107240</v>
          </cell>
        </row>
        <row r="917">
          <cell r="F917">
            <v>79992</v>
          </cell>
          <cell r="G917">
            <v>79992</v>
          </cell>
          <cell r="H917">
            <v>78048</v>
          </cell>
          <cell r="I917">
            <v>0</v>
          </cell>
          <cell r="AY917">
            <v>7740</v>
          </cell>
          <cell r="CK917">
            <v>0</v>
          </cell>
          <cell r="CL917">
            <v>0</v>
          </cell>
          <cell r="CM917">
            <v>0</v>
          </cell>
          <cell r="CU917">
            <v>6999</v>
          </cell>
        </row>
        <row r="918">
          <cell r="F918">
            <v>109598</v>
          </cell>
          <cell r="G918">
            <v>109598</v>
          </cell>
          <cell r="H918">
            <v>55161.87</v>
          </cell>
          <cell r="I918">
            <v>0</v>
          </cell>
          <cell r="AY918">
            <v>0</v>
          </cell>
          <cell r="CK918">
            <v>0</v>
          </cell>
          <cell r="CL918">
            <v>0</v>
          </cell>
          <cell r="CM918">
            <v>0</v>
          </cell>
          <cell r="CU918">
            <v>0</v>
          </cell>
        </row>
        <row r="919">
          <cell r="F919">
            <v>253864</v>
          </cell>
          <cell r="G919">
            <v>253864</v>
          </cell>
          <cell r="H919">
            <v>0</v>
          </cell>
          <cell r="I919">
            <v>0</v>
          </cell>
          <cell r="AY919">
            <v>0</v>
          </cell>
          <cell r="CK919">
            <v>0</v>
          </cell>
          <cell r="CL919">
            <v>0</v>
          </cell>
          <cell r="CM919">
            <v>0</v>
          </cell>
          <cell r="CU919">
            <v>0</v>
          </cell>
        </row>
        <row r="920">
          <cell r="F920">
            <v>100000</v>
          </cell>
          <cell r="G920">
            <v>100000</v>
          </cell>
          <cell r="H920">
            <v>14429.78</v>
          </cell>
          <cell r="I920">
            <v>0</v>
          </cell>
          <cell r="AY920">
            <v>2844.41</v>
          </cell>
          <cell r="CK920">
            <v>0</v>
          </cell>
          <cell r="CL920">
            <v>0</v>
          </cell>
          <cell r="CM920">
            <v>0</v>
          </cell>
          <cell r="CU920" t="str">
            <v/>
          </cell>
        </row>
        <row r="921">
          <cell r="F921">
            <v>193550</v>
          </cell>
          <cell r="G921">
            <v>193550</v>
          </cell>
          <cell r="H921">
            <v>150370</v>
          </cell>
          <cell r="I921">
            <v>0</v>
          </cell>
          <cell r="AY921">
            <v>16828.669999999998</v>
          </cell>
          <cell r="CK921">
            <v>0</v>
          </cell>
          <cell r="CL921">
            <v>0</v>
          </cell>
          <cell r="CM921">
            <v>0</v>
          </cell>
          <cell r="CU921">
            <v>16922.669999999998</v>
          </cell>
        </row>
        <row r="922">
          <cell r="F922">
            <v>33075</v>
          </cell>
          <cell r="G922">
            <v>33075</v>
          </cell>
          <cell r="H922">
            <v>26451.48</v>
          </cell>
          <cell r="I922">
            <v>0</v>
          </cell>
          <cell r="AY922">
            <v>2968.66</v>
          </cell>
          <cell r="CK922">
            <v>0</v>
          </cell>
          <cell r="CL922">
            <v>0</v>
          </cell>
          <cell r="CM922">
            <v>0</v>
          </cell>
          <cell r="CU922">
            <v>2949.53</v>
          </cell>
        </row>
        <row r="923">
          <cell r="F923">
            <v>39600</v>
          </cell>
          <cell r="G923">
            <v>39600</v>
          </cell>
          <cell r="H923">
            <v>31590</v>
          </cell>
          <cell r="I923">
            <v>0</v>
          </cell>
          <cell r="AY923">
            <v>3510</v>
          </cell>
          <cell r="CK923">
            <v>0</v>
          </cell>
          <cell r="CL923">
            <v>0</v>
          </cell>
          <cell r="CM923">
            <v>0</v>
          </cell>
          <cell r="CU923">
            <v>3510</v>
          </cell>
        </row>
        <row r="924">
          <cell r="F924">
            <v>29013</v>
          </cell>
          <cell r="G924">
            <v>30949.279999999999</v>
          </cell>
          <cell r="H924">
            <v>30949.279999999999</v>
          </cell>
          <cell r="I924">
            <v>0</v>
          </cell>
          <cell r="AY924">
            <v>0</v>
          </cell>
          <cell r="CK924">
            <v>0</v>
          </cell>
          <cell r="CL924">
            <v>0</v>
          </cell>
          <cell r="CM924">
            <v>0</v>
          </cell>
          <cell r="CU924">
            <v>0</v>
          </cell>
        </row>
        <row r="925">
          <cell r="F925">
            <v>163786</v>
          </cell>
          <cell r="G925">
            <v>163786</v>
          </cell>
          <cell r="H925">
            <v>126856.14</v>
          </cell>
          <cell r="I925">
            <v>0</v>
          </cell>
          <cell r="AY925">
            <v>12432.57</v>
          </cell>
          <cell r="CK925">
            <v>0</v>
          </cell>
          <cell r="CL925">
            <v>0</v>
          </cell>
          <cell r="CM925">
            <v>0</v>
          </cell>
          <cell r="CU925">
            <v>11421.14</v>
          </cell>
        </row>
        <row r="926">
          <cell r="F926">
            <v>137376</v>
          </cell>
          <cell r="G926">
            <v>151388.70000000001</v>
          </cell>
          <cell r="H926">
            <v>141173.98000000001</v>
          </cell>
          <cell r="I926">
            <v>0</v>
          </cell>
          <cell r="AY926">
            <v>0</v>
          </cell>
          <cell r="CK926">
            <v>0</v>
          </cell>
          <cell r="CL926">
            <v>0</v>
          </cell>
          <cell r="CM926">
            <v>0</v>
          </cell>
          <cell r="CU926" t="str">
            <v/>
          </cell>
        </row>
        <row r="927">
          <cell r="F927">
            <v>11944</v>
          </cell>
          <cell r="G927">
            <v>11944</v>
          </cell>
          <cell r="H927">
            <v>9738</v>
          </cell>
          <cell r="I927">
            <v>0</v>
          </cell>
          <cell r="AY927">
            <v>777.08</v>
          </cell>
          <cell r="CK927">
            <v>0</v>
          </cell>
          <cell r="CL927">
            <v>0</v>
          </cell>
          <cell r="CM927">
            <v>0</v>
          </cell>
          <cell r="CU927" t="str">
            <v/>
          </cell>
        </row>
        <row r="928">
          <cell r="F928">
            <v>159</v>
          </cell>
          <cell r="G928">
            <v>159</v>
          </cell>
          <cell r="H928">
            <v>91.73</v>
          </cell>
          <cell r="I928">
            <v>0</v>
          </cell>
          <cell r="AY928">
            <v>11.53</v>
          </cell>
          <cell r="CK928">
            <v>0</v>
          </cell>
          <cell r="CL928">
            <v>0</v>
          </cell>
          <cell r="CM928">
            <v>0</v>
          </cell>
          <cell r="CU928" t="str">
            <v/>
          </cell>
        </row>
        <row r="929">
          <cell r="F929">
            <v>20520</v>
          </cell>
          <cell r="G929">
            <v>20520</v>
          </cell>
          <cell r="H929">
            <v>16930.990000000002</v>
          </cell>
          <cell r="I929">
            <v>0</v>
          </cell>
          <cell r="AY929">
            <v>0</v>
          </cell>
          <cell r="CK929">
            <v>0</v>
          </cell>
          <cell r="CL929">
            <v>0</v>
          </cell>
          <cell r="CM929">
            <v>0</v>
          </cell>
          <cell r="CU929" t="str">
            <v/>
          </cell>
        </row>
        <row r="930">
          <cell r="F930">
            <v>2000</v>
          </cell>
          <cell r="G930">
            <v>2000</v>
          </cell>
          <cell r="H930">
            <v>1999.4</v>
          </cell>
          <cell r="I930">
            <v>0</v>
          </cell>
          <cell r="AY930">
            <v>0</v>
          </cell>
          <cell r="CK930">
            <v>0</v>
          </cell>
          <cell r="CL930">
            <v>0</v>
          </cell>
          <cell r="CM930">
            <v>0</v>
          </cell>
          <cell r="CU930" t="str">
            <v/>
          </cell>
        </row>
        <row r="931">
          <cell r="F931">
            <v>50000</v>
          </cell>
          <cell r="G931">
            <v>50000</v>
          </cell>
          <cell r="H931">
            <v>24606.3</v>
          </cell>
          <cell r="I931">
            <v>0</v>
          </cell>
          <cell r="AY931">
            <v>0</v>
          </cell>
          <cell r="CK931">
            <v>0</v>
          </cell>
          <cell r="CL931">
            <v>0</v>
          </cell>
          <cell r="CM931">
            <v>0</v>
          </cell>
          <cell r="CU931" t="str">
            <v/>
          </cell>
        </row>
        <row r="932">
          <cell r="F932">
            <v>4073196</v>
          </cell>
          <cell r="G932">
            <v>3461728.57</v>
          </cell>
          <cell r="H932">
            <v>2987211.01</v>
          </cell>
          <cell r="I932">
            <v>0</v>
          </cell>
          <cell r="AY932">
            <v>364171.04</v>
          </cell>
          <cell r="CK932">
            <v>0</v>
          </cell>
          <cell r="CL932">
            <v>0</v>
          </cell>
          <cell r="CM932">
            <v>0</v>
          </cell>
          <cell r="CU932">
            <v>334402</v>
          </cell>
        </row>
        <row r="933">
          <cell r="F933">
            <v>80019</v>
          </cell>
          <cell r="G933">
            <v>19</v>
          </cell>
          <cell r="H933">
            <v>0</v>
          </cell>
          <cell r="I933">
            <v>0</v>
          </cell>
          <cell r="AY933">
            <v>0</v>
          </cell>
          <cell r="CK933">
            <v>0</v>
          </cell>
          <cell r="CL933">
            <v>0</v>
          </cell>
          <cell r="CM933">
            <v>0</v>
          </cell>
          <cell r="CU933" t="str">
            <v/>
          </cell>
        </row>
        <row r="934">
          <cell r="F934">
            <v>2631141</v>
          </cell>
          <cell r="G934">
            <v>2700572.55</v>
          </cell>
          <cell r="H934">
            <v>1878740.31</v>
          </cell>
          <cell r="I934">
            <v>0</v>
          </cell>
          <cell r="AY934">
            <v>172746.54</v>
          </cell>
          <cell r="CK934">
            <v>0</v>
          </cell>
          <cell r="CL934">
            <v>0</v>
          </cell>
          <cell r="CM934">
            <v>0</v>
          </cell>
          <cell r="CU934">
            <v>172745.16</v>
          </cell>
        </row>
        <row r="935">
          <cell r="F935">
            <v>197653</v>
          </cell>
          <cell r="G935">
            <v>165467.5</v>
          </cell>
          <cell r="H935">
            <v>152366.82999999999</v>
          </cell>
          <cell r="I935">
            <v>0</v>
          </cell>
          <cell r="AY935">
            <v>18796</v>
          </cell>
          <cell r="CK935">
            <v>0</v>
          </cell>
          <cell r="CL935">
            <v>0</v>
          </cell>
          <cell r="CM935">
            <v>0</v>
          </cell>
          <cell r="CU935">
            <v>15195</v>
          </cell>
        </row>
        <row r="936">
          <cell r="F936">
            <v>313450</v>
          </cell>
          <cell r="G936">
            <v>313450</v>
          </cell>
          <cell r="H936">
            <v>126374.82</v>
          </cell>
          <cell r="I936">
            <v>0</v>
          </cell>
          <cell r="AY936">
            <v>0</v>
          </cell>
          <cell r="CK936">
            <v>0</v>
          </cell>
          <cell r="CL936">
            <v>0</v>
          </cell>
          <cell r="CM936">
            <v>0</v>
          </cell>
          <cell r="CU936">
            <v>0</v>
          </cell>
        </row>
        <row r="937">
          <cell r="F937">
            <v>833777</v>
          </cell>
          <cell r="G937">
            <v>833777</v>
          </cell>
          <cell r="H937">
            <v>11635.87</v>
          </cell>
          <cell r="I937">
            <v>0</v>
          </cell>
          <cell r="AY937">
            <v>0</v>
          </cell>
          <cell r="CK937">
            <v>0</v>
          </cell>
          <cell r="CL937">
            <v>0</v>
          </cell>
          <cell r="CM937">
            <v>0</v>
          </cell>
          <cell r="CU937">
            <v>0</v>
          </cell>
        </row>
        <row r="938">
          <cell r="F938">
            <v>0</v>
          </cell>
          <cell r="G938">
            <v>81299.899999999994</v>
          </cell>
          <cell r="H938">
            <v>81299.899999999994</v>
          </cell>
          <cell r="I938">
            <v>0</v>
          </cell>
          <cell r="AY938">
            <v>0</v>
          </cell>
          <cell r="CK938">
            <v>0</v>
          </cell>
          <cell r="CL938">
            <v>0</v>
          </cell>
          <cell r="CM938">
            <v>0</v>
          </cell>
          <cell r="CU938" t="str">
            <v/>
          </cell>
        </row>
        <row r="939">
          <cell r="F939">
            <v>0</v>
          </cell>
          <cell r="G939">
            <v>153918.76</v>
          </cell>
          <cell r="H939">
            <v>153918.76</v>
          </cell>
          <cell r="I939">
            <v>0</v>
          </cell>
          <cell r="AY939">
            <v>0</v>
          </cell>
          <cell r="CK939">
            <v>0</v>
          </cell>
          <cell r="CL939">
            <v>0</v>
          </cell>
          <cell r="CM939">
            <v>0</v>
          </cell>
          <cell r="CU939" t="str">
            <v/>
          </cell>
        </row>
        <row r="940">
          <cell r="F940">
            <v>628768</v>
          </cell>
          <cell r="G940">
            <v>530677.9</v>
          </cell>
          <cell r="H940">
            <v>440629.33</v>
          </cell>
          <cell r="I940">
            <v>0</v>
          </cell>
          <cell r="AY940">
            <v>55192.19</v>
          </cell>
          <cell r="CK940">
            <v>0</v>
          </cell>
          <cell r="CL940">
            <v>0</v>
          </cell>
          <cell r="CM940">
            <v>0</v>
          </cell>
          <cell r="CU940">
            <v>51698.28</v>
          </cell>
        </row>
        <row r="941">
          <cell r="F941">
            <v>104683</v>
          </cell>
          <cell r="G941">
            <v>88496.56</v>
          </cell>
          <cell r="H941">
            <v>75139.94</v>
          </cell>
          <cell r="I941">
            <v>0</v>
          </cell>
          <cell r="AY941">
            <v>9448.0499999999993</v>
          </cell>
          <cell r="CK941">
            <v>0</v>
          </cell>
          <cell r="CL941">
            <v>0</v>
          </cell>
          <cell r="CM941">
            <v>0</v>
          </cell>
          <cell r="CU941">
            <v>8705.02</v>
          </cell>
        </row>
        <row r="942">
          <cell r="F942">
            <v>165000</v>
          </cell>
          <cell r="G942">
            <v>133716.16</v>
          </cell>
          <cell r="H942">
            <v>119119.08</v>
          </cell>
          <cell r="I942">
            <v>0</v>
          </cell>
          <cell r="AY942">
            <v>14597.7</v>
          </cell>
          <cell r="CK942">
            <v>0</v>
          </cell>
          <cell r="CL942">
            <v>0</v>
          </cell>
          <cell r="CM942">
            <v>0</v>
          </cell>
          <cell r="CU942">
            <v>14040</v>
          </cell>
        </row>
        <row r="943">
          <cell r="F943">
            <v>95076</v>
          </cell>
          <cell r="G943">
            <v>89888.41</v>
          </cell>
          <cell r="H943">
            <v>89825</v>
          </cell>
          <cell r="I943">
            <v>0</v>
          </cell>
          <cell r="AY943">
            <v>0</v>
          </cell>
          <cell r="CK943">
            <v>0</v>
          </cell>
          <cell r="CL943">
            <v>0</v>
          </cell>
          <cell r="CM943">
            <v>0</v>
          </cell>
          <cell r="CU943">
            <v>0</v>
          </cell>
        </row>
        <row r="944">
          <cell r="F944">
            <v>546504</v>
          </cell>
          <cell r="G944">
            <v>474201.04</v>
          </cell>
          <cell r="H944">
            <v>348990.7</v>
          </cell>
          <cell r="I944">
            <v>0</v>
          </cell>
          <cell r="AY944">
            <v>39859.18</v>
          </cell>
          <cell r="CK944">
            <v>0</v>
          </cell>
          <cell r="CL944">
            <v>0</v>
          </cell>
          <cell r="CM944">
            <v>0</v>
          </cell>
          <cell r="CU944">
            <v>35670.199999999997</v>
          </cell>
        </row>
        <row r="945">
          <cell r="F945">
            <v>598</v>
          </cell>
          <cell r="G945">
            <v>598</v>
          </cell>
          <cell r="H945">
            <v>0</v>
          </cell>
          <cell r="I945">
            <v>99</v>
          </cell>
          <cell r="AY945">
            <v>0</v>
          </cell>
          <cell r="CK945">
            <v>0</v>
          </cell>
          <cell r="CL945">
            <v>0</v>
          </cell>
          <cell r="CM945">
            <v>0</v>
          </cell>
          <cell r="CU945" t="str">
            <v/>
          </cell>
        </row>
        <row r="946">
          <cell r="F946">
            <v>37268</v>
          </cell>
          <cell r="G946">
            <v>37268</v>
          </cell>
          <cell r="H946">
            <v>36456.839999999997</v>
          </cell>
          <cell r="I946">
            <v>0</v>
          </cell>
          <cell r="AY946">
            <v>0</v>
          </cell>
          <cell r="CK946">
            <v>0</v>
          </cell>
          <cell r="CL946">
            <v>0</v>
          </cell>
          <cell r="CM946">
            <v>0</v>
          </cell>
          <cell r="CU946" t="str">
            <v/>
          </cell>
        </row>
        <row r="947">
          <cell r="F947">
            <v>12574</v>
          </cell>
          <cell r="G947">
            <v>12574</v>
          </cell>
          <cell r="H947">
            <v>5667.99</v>
          </cell>
          <cell r="I947">
            <v>0</v>
          </cell>
          <cell r="AY947">
            <v>863.42</v>
          </cell>
          <cell r="CK947">
            <v>0</v>
          </cell>
          <cell r="CL947">
            <v>0</v>
          </cell>
          <cell r="CM947">
            <v>0</v>
          </cell>
          <cell r="CU947" t="str">
            <v/>
          </cell>
        </row>
        <row r="948">
          <cell r="F948">
            <v>29889</v>
          </cell>
          <cell r="G948">
            <v>29889</v>
          </cell>
          <cell r="H948">
            <v>16215.58</v>
          </cell>
          <cell r="I948">
            <v>0</v>
          </cell>
          <cell r="AY948">
            <v>57.91</v>
          </cell>
          <cell r="CK948">
            <v>0</v>
          </cell>
          <cell r="CL948">
            <v>0</v>
          </cell>
          <cell r="CM948">
            <v>0</v>
          </cell>
          <cell r="CU948" t="str">
            <v/>
          </cell>
        </row>
        <row r="949">
          <cell r="F949">
            <v>2766</v>
          </cell>
          <cell r="G949">
            <v>2766</v>
          </cell>
          <cell r="H949">
            <v>1500</v>
          </cell>
          <cell r="I949">
            <v>0</v>
          </cell>
          <cell r="AY949">
            <v>0</v>
          </cell>
          <cell r="CK949">
            <v>0</v>
          </cell>
          <cell r="CL949">
            <v>0</v>
          </cell>
          <cell r="CM949">
            <v>0</v>
          </cell>
          <cell r="CU949" t="str">
            <v/>
          </cell>
        </row>
        <row r="950">
          <cell r="F950">
            <v>34756</v>
          </cell>
          <cell r="G950">
            <v>34756</v>
          </cell>
          <cell r="H950">
            <v>22935</v>
          </cell>
          <cell r="I950">
            <v>0</v>
          </cell>
          <cell r="AY950">
            <v>2415</v>
          </cell>
          <cell r="CK950">
            <v>0</v>
          </cell>
          <cell r="CL950">
            <v>0</v>
          </cell>
          <cell r="CM950">
            <v>0</v>
          </cell>
          <cell r="CU950" t="str">
            <v/>
          </cell>
        </row>
        <row r="951">
          <cell r="F951">
            <v>332957</v>
          </cell>
          <cell r="G951">
            <v>238397.62</v>
          </cell>
          <cell r="H951">
            <v>174583.37</v>
          </cell>
          <cell r="I951">
            <v>0</v>
          </cell>
          <cell r="AY951">
            <v>16314.29</v>
          </cell>
          <cell r="CK951">
            <v>0</v>
          </cell>
          <cell r="CL951">
            <v>0</v>
          </cell>
          <cell r="CM951">
            <v>0</v>
          </cell>
          <cell r="CU951" t="str">
            <v/>
          </cell>
        </row>
        <row r="952">
          <cell r="F952">
            <v>14447</v>
          </cell>
          <cell r="G952">
            <v>14447</v>
          </cell>
          <cell r="H952">
            <v>9846.74</v>
          </cell>
          <cell r="I952">
            <v>3568.95</v>
          </cell>
          <cell r="AY952">
            <v>0</v>
          </cell>
          <cell r="CK952">
            <v>0</v>
          </cell>
          <cell r="CL952">
            <v>0</v>
          </cell>
          <cell r="CM952">
            <v>0</v>
          </cell>
          <cell r="CU952" t="str">
            <v/>
          </cell>
        </row>
        <row r="953">
          <cell r="F953">
            <v>2500</v>
          </cell>
          <cell r="G953">
            <v>2500</v>
          </cell>
          <cell r="H953">
            <v>0</v>
          </cell>
          <cell r="I953">
            <v>0</v>
          </cell>
          <cell r="AY953">
            <v>0</v>
          </cell>
          <cell r="CK953">
            <v>0</v>
          </cell>
          <cell r="CL953">
            <v>0</v>
          </cell>
          <cell r="CM953">
            <v>0</v>
          </cell>
          <cell r="CU953" t="str">
            <v/>
          </cell>
        </row>
        <row r="954">
          <cell r="F954">
            <v>222</v>
          </cell>
          <cell r="G954">
            <v>222</v>
          </cell>
          <cell r="H954">
            <v>0</v>
          </cell>
          <cell r="I954">
            <v>0</v>
          </cell>
          <cell r="AY954">
            <v>0</v>
          </cell>
          <cell r="CK954">
            <v>0</v>
          </cell>
          <cell r="CL954">
            <v>0</v>
          </cell>
          <cell r="CM954">
            <v>0</v>
          </cell>
          <cell r="CU954" t="str">
            <v/>
          </cell>
        </row>
        <row r="955">
          <cell r="F955">
            <v>518</v>
          </cell>
          <cell r="G955">
            <v>518</v>
          </cell>
          <cell r="H955">
            <v>0</v>
          </cell>
          <cell r="I955">
            <v>1</v>
          </cell>
          <cell r="AY955">
            <v>0</v>
          </cell>
          <cell r="CK955">
            <v>0</v>
          </cell>
          <cell r="CL955">
            <v>0</v>
          </cell>
          <cell r="CM955">
            <v>0</v>
          </cell>
          <cell r="CU955" t="str">
            <v/>
          </cell>
        </row>
        <row r="956">
          <cell r="F956">
            <v>30000</v>
          </cell>
          <cell r="G956">
            <v>30000</v>
          </cell>
          <cell r="H956">
            <v>3090.95</v>
          </cell>
          <cell r="I956">
            <v>2</v>
          </cell>
          <cell r="AY956">
            <v>0</v>
          </cell>
          <cell r="CK956">
            <v>0</v>
          </cell>
          <cell r="CL956">
            <v>0</v>
          </cell>
          <cell r="CM956">
            <v>0</v>
          </cell>
          <cell r="CU956" t="str">
            <v/>
          </cell>
        </row>
        <row r="957">
          <cell r="F957">
            <v>428</v>
          </cell>
          <cell r="G957">
            <v>428</v>
          </cell>
          <cell r="H957">
            <v>286.75</v>
          </cell>
          <cell r="I957">
            <v>0</v>
          </cell>
          <cell r="AY957">
            <v>0</v>
          </cell>
          <cell r="CK957">
            <v>0</v>
          </cell>
          <cell r="CL957">
            <v>0</v>
          </cell>
          <cell r="CM957">
            <v>0</v>
          </cell>
          <cell r="CU957" t="str">
            <v/>
          </cell>
        </row>
        <row r="958">
          <cell r="F958">
            <v>21247</v>
          </cell>
          <cell r="G958">
            <v>21247</v>
          </cell>
          <cell r="H958">
            <v>11468.39</v>
          </cell>
          <cell r="I958">
            <v>0</v>
          </cell>
          <cell r="AY958">
            <v>0</v>
          </cell>
          <cell r="CK958">
            <v>0</v>
          </cell>
          <cell r="CL958">
            <v>0</v>
          </cell>
          <cell r="CM958">
            <v>0</v>
          </cell>
          <cell r="CU958" t="str">
            <v/>
          </cell>
        </row>
        <row r="959">
          <cell r="F959">
            <v>14267</v>
          </cell>
          <cell r="G959">
            <v>14267</v>
          </cell>
          <cell r="H959">
            <v>6327.11</v>
          </cell>
          <cell r="I959">
            <v>0</v>
          </cell>
          <cell r="AY959">
            <v>0</v>
          </cell>
          <cell r="CK959">
            <v>0</v>
          </cell>
          <cell r="CL959">
            <v>0</v>
          </cell>
          <cell r="CM959">
            <v>0</v>
          </cell>
          <cell r="CU959" t="str">
            <v/>
          </cell>
        </row>
        <row r="960">
          <cell r="F960">
            <v>12278</v>
          </cell>
          <cell r="G960">
            <v>26278</v>
          </cell>
          <cell r="H960">
            <v>26272.32</v>
          </cell>
          <cell r="I960">
            <v>0</v>
          </cell>
          <cell r="AY960">
            <v>0</v>
          </cell>
          <cell r="CK960">
            <v>0</v>
          </cell>
          <cell r="CL960">
            <v>0</v>
          </cell>
          <cell r="CM960">
            <v>0</v>
          </cell>
          <cell r="CU960" t="str">
            <v/>
          </cell>
        </row>
        <row r="961">
          <cell r="F961">
            <v>1060</v>
          </cell>
          <cell r="G961">
            <v>1060</v>
          </cell>
          <cell r="H961">
            <v>0</v>
          </cell>
          <cell r="I961">
            <v>0</v>
          </cell>
          <cell r="AY961">
            <v>0</v>
          </cell>
          <cell r="CK961">
            <v>0</v>
          </cell>
          <cell r="CL961">
            <v>0</v>
          </cell>
          <cell r="CM961">
            <v>0</v>
          </cell>
          <cell r="CU961" t="str">
            <v/>
          </cell>
        </row>
        <row r="962">
          <cell r="F962">
            <v>500</v>
          </cell>
          <cell r="G962">
            <v>500</v>
          </cell>
          <cell r="H962">
            <v>0</v>
          </cell>
          <cell r="I962">
            <v>0</v>
          </cell>
          <cell r="AY962">
            <v>0</v>
          </cell>
          <cell r="CK962">
            <v>0</v>
          </cell>
          <cell r="CL962">
            <v>0</v>
          </cell>
          <cell r="CM962">
            <v>0</v>
          </cell>
          <cell r="CU962" t="str">
            <v/>
          </cell>
        </row>
        <row r="963">
          <cell r="F963">
            <v>2000</v>
          </cell>
          <cell r="G963">
            <v>2000</v>
          </cell>
          <cell r="H963">
            <v>0</v>
          </cell>
          <cell r="I963">
            <v>0</v>
          </cell>
          <cell r="AY963">
            <v>0</v>
          </cell>
          <cell r="CK963">
            <v>0</v>
          </cell>
          <cell r="CL963">
            <v>0</v>
          </cell>
          <cell r="CM963">
            <v>0</v>
          </cell>
          <cell r="CU963" t="str">
            <v/>
          </cell>
        </row>
        <row r="964">
          <cell r="F964">
            <v>7929</v>
          </cell>
          <cell r="G964">
            <v>7624</v>
          </cell>
          <cell r="H964">
            <v>1502</v>
          </cell>
          <cell r="I964">
            <v>0</v>
          </cell>
          <cell r="AY964">
            <v>0</v>
          </cell>
          <cell r="CK964">
            <v>0</v>
          </cell>
          <cell r="CL964">
            <v>0</v>
          </cell>
          <cell r="CM964">
            <v>0</v>
          </cell>
          <cell r="CU964" t="str">
            <v/>
          </cell>
        </row>
        <row r="965">
          <cell r="F965">
            <v>2313</v>
          </cell>
          <cell r="G965">
            <v>2313</v>
          </cell>
          <cell r="H965">
            <v>0</v>
          </cell>
          <cell r="I965">
            <v>0</v>
          </cell>
          <cell r="AY965">
            <v>0</v>
          </cell>
          <cell r="CK965">
            <v>0</v>
          </cell>
          <cell r="CL965">
            <v>0</v>
          </cell>
          <cell r="CM965">
            <v>0</v>
          </cell>
          <cell r="CU965" t="str">
            <v/>
          </cell>
        </row>
        <row r="966">
          <cell r="F966">
            <v>0</v>
          </cell>
          <cell r="G966">
            <v>305</v>
          </cell>
          <cell r="H966">
            <v>0</v>
          </cell>
          <cell r="I966">
            <v>304.49</v>
          </cell>
          <cell r="AY966">
            <v>0</v>
          </cell>
          <cell r="CK966">
            <v>0</v>
          </cell>
          <cell r="CL966">
            <v>0</v>
          </cell>
          <cell r="CM966">
            <v>0</v>
          </cell>
          <cell r="CU966" t="str">
            <v/>
          </cell>
        </row>
        <row r="967">
          <cell r="F967">
            <v>17000</v>
          </cell>
          <cell r="G967">
            <v>17000</v>
          </cell>
          <cell r="H967">
            <v>14351.91</v>
          </cell>
          <cell r="I967">
            <v>2123.91</v>
          </cell>
          <cell r="AY967">
            <v>513</v>
          </cell>
          <cell r="CK967">
            <v>0</v>
          </cell>
          <cell r="CL967">
            <v>0</v>
          </cell>
          <cell r="CM967">
            <v>0</v>
          </cell>
          <cell r="CU967" t="str">
            <v/>
          </cell>
        </row>
        <row r="968">
          <cell r="F968">
            <v>5000</v>
          </cell>
          <cell r="G968">
            <v>5000</v>
          </cell>
          <cell r="H968">
            <v>3954.25</v>
          </cell>
          <cell r="I968">
            <v>0</v>
          </cell>
          <cell r="AY968">
            <v>0</v>
          </cell>
          <cell r="CK968">
            <v>0</v>
          </cell>
          <cell r="CL968">
            <v>0</v>
          </cell>
          <cell r="CM968">
            <v>0</v>
          </cell>
          <cell r="CU968" t="str">
            <v/>
          </cell>
        </row>
        <row r="969">
          <cell r="F969">
            <v>10800</v>
          </cell>
          <cell r="G969">
            <v>10800</v>
          </cell>
          <cell r="H969">
            <v>8668.39</v>
          </cell>
          <cell r="I969">
            <v>1480.92</v>
          </cell>
          <cell r="AY969">
            <v>0</v>
          </cell>
          <cell r="CK969">
            <v>0</v>
          </cell>
          <cell r="CL969">
            <v>0</v>
          </cell>
          <cell r="CM969">
            <v>0</v>
          </cell>
          <cell r="CU969" t="str">
            <v/>
          </cell>
        </row>
        <row r="970">
          <cell r="F970">
            <v>5500</v>
          </cell>
          <cell r="G970">
            <v>5500</v>
          </cell>
          <cell r="H970">
            <v>4039</v>
          </cell>
          <cell r="I970">
            <v>0</v>
          </cell>
          <cell r="AY970">
            <v>0</v>
          </cell>
          <cell r="CK970">
            <v>0</v>
          </cell>
          <cell r="CL970">
            <v>0</v>
          </cell>
          <cell r="CM970">
            <v>0</v>
          </cell>
          <cell r="CU970" t="str">
            <v/>
          </cell>
        </row>
        <row r="971">
          <cell r="F971">
            <v>11200</v>
          </cell>
          <cell r="G971">
            <v>9000</v>
          </cell>
          <cell r="H971">
            <v>5659.2</v>
          </cell>
          <cell r="I971">
            <v>167.17</v>
          </cell>
          <cell r="AY971">
            <v>0</v>
          </cell>
          <cell r="CK971">
            <v>0</v>
          </cell>
          <cell r="CL971">
            <v>0</v>
          </cell>
          <cell r="CM971">
            <v>0</v>
          </cell>
          <cell r="CU971" t="str">
            <v/>
          </cell>
        </row>
        <row r="972">
          <cell r="F972">
            <v>0</v>
          </cell>
          <cell r="G972">
            <v>2200</v>
          </cell>
          <cell r="H972">
            <v>1064.3</v>
          </cell>
          <cell r="I972">
            <v>410</v>
          </cell>
          <cell r="AY972">
            <v>0</v>
          </cell>
          <cell r="CK972">
            <v>0</v>
          </cell>
          <cell r="CL972">
            <v>0</v>
          </cell>
          <cell r="CM972">
            <v>0</v>
          </cell>
          <cell r="CU972" t="str">
            <v/>
          </cell>
        </row>
        <row r="973">
          <cell r="F973">
            <v>1636</v>
          </cell>
          <cell r="G973">
            <v>1636</v>
          </cell>
          <cell r="H973">
            <v>149.69999999999999</v>
          </cell>
          <cell r="I973">
            <v>0</v>
          </cell>
          <cell r="AY973">
            <v>0</v>
          </cell>
          <cell r="CK973">
            <v>0</v>
          </cell>
          <cell r="CL973">
            <v>0</v>
          </cell>
          <cell r="CM973">
            <v>0</v>
          </cell>
          <cell r="CU973" t="str">
            <v/>
          </cell>
        </row>
        <row r="974">
          <cell r="F974">
            <v>500</v>
          </cell>
          <cell r="G974">
            <v>500</v>
          </cell>
          <cell r="H974">
            <v>200</v>
          </cell>
          <cell r="I974">
            <v>0</v>
          </cell>
          <cell r="AY974">
            <v>0</v>
          </cell>
          <cell r="CK974">
            <v>0</v>
          </cell>
          <cell r="CL974">
            <v>0</v>
          </cell>
          <cell r="CM974">
            <v>0</v>
          </cell>
          <cell r="CU974" t="str">
            <v/>
          </cell>
        </row>
        <row r="975">
          <cell r="F975">
            <v>500</v>
          </cell>
          <cell r="G975">
            <v>500</v>
          </cell>
          <cell r="H975">
            <v>0</v>
          </cell>
          <cell r="I975">
            <v>0</v>
          </cell>
          <cell r="AY975">
            <v>0</v>
          </cell>
          <cell r="CK975">
            <v>0</v>
          </cell>
          <cell r="CL975">
            <v>0</v>
          </cell>
          <cell r="CM975">
            <v>0</v>
          </cell>
          <cell r="CU975" t="str">
            <v/>
          </cell>
        </row>
        <row r="976">
          <cell r="F976">
            <v>500</v>
          </cell>
          <cell r="G976">
            <v>500</v>
          </cell>
          <cell r="H976">
            <v>46</v>
          </cell>
          <cell r="I976">
            <v>0</v>
          </cell>
          <cell r="AY976">
            <v>0</v>
          </cell>
          <cell r="CK976">
            <v>0</v>
          </cell>
          <cell r="CL976">
            <v>0</v>
          </cell>
          <cell r="CM976">
            <v>0</v>
          </cell>
          <cell r="CU976" t="str">
            <v/>
          </cell>
        </row>
        <row r="977">
          <cell r="F977">
            <v>46791</v>
          </cell>
          <cell r="G977">
            <v>50983.76</v>
          </cell>
          <cell r="H977">
            <v>50595.39</v>
          </cell>
          <cell r="I977">
            <v>0</v>
          </cell>
          <cell r="AY977">
            <v>512.46</v>
          </cell>
          <cell r="CK977">
            <v>0</v>
          </cell>
          <cell r="CL977">
            <v>0</v>
          </cell>
          <cell r="CM977">
            <v>0</v>
          </cell>
          <cell r="CU977" t="str">
            <v/>
          </cell>
        </row>
        <row r="978">
          <cell r="F978">
            <v>2586840</v>
          </cell>
          <cell r="G978">
            <v>2586840</v>
          </cell>
          <cell r="H978">
            <v>1998374.52</v>
          </cell>
          <cell r="I978">
            <v>0</v>
          </cell>
          <cell r="AY978">
            <v>234100.98</v>
          </cell>
          <cell r="CK978">
            <v>15000</v>
          </cell>
          <cell r="CL978">
            <v>15000</v>
          </cell>
          <cell r="CM978">
            <v>15000</v>
          </cell>
          <cell r="CU978">
            <v>229235</v>
          </cell>
        </row>
        <row r="979">
          <cell r="F979">
            <v>535942</v>
          </cell>
          <cell r="G979">
            <v>1066084.5</v>
          </cell>
          <cell r="H979">
            <v>723310</v>
          </cell>
          <cell r="I979">
            <v>328320</v>
          </cell>
          <cell r="AY979">
            <v>0</v>
          </cell>
          <cell r="CK979">
            <v>0</v>
          </cell>
          <cell r="CL979">
            <v>0</v>
          </cell>
          <cell r="CM979">
            <v>0</v>
          </cell>
          <cell r="CU979" t="str">
            <v/>
          </cell>
        </row>
        <row r="980">
          <cell r="F980">
            <v>44292</v>
          </cell>
          <cell r="G980">
            <v>45328.34</v>
          </cell>
          <cell r="H980">
            <v>39215.67</v>
          </cell>
          <cell r="I980">
            <v>0</v>
          </cell>
          <cell r="AY980">
            <v>4417</v>
          </cell>
          <cell r="CK980">
            <v>0</v>
          </cell>
          <cell r="CL980">
            <v>0</v>
          </cell>
          <cell r="CM980">
            <v>0</v>
          </cell>
          <cell r="CU980">
            <v>4046</v>
          </cell>
        </row>
        <row r="981">
          <cell r="F981">
            <v>168789</v>
          </cell>
          <cell r="G981">
            <v>168789</v>
          </cell>
          <cell r="H981">
            <v>82807.38</v>
          </cell>
          <cell r="I981">
            <v>0</v>
          </cell>
          <cell r="AY981">
            <v>0</v>
          </cell>
          <cell r="CK981">
            <v>0</v>
          </cell>
          <cell r="CL981">
            <v>0</v>
          </cell>
          <cell r="CM981">
            <v>0</v>
          </cell>
          <cell r="CU981">
            <v>0</v>
          </cell>
        </row>
        <row r="982">
          <cell r="F982">
            <v>512808</v>
          </cell>
          <cell r="G982">
            <v>512808</v>
          </cell>
          <cell r="H982">
            <v>8147.41</v>
          </cell>
          <cell r="I982">
            <v>0</v>
          </cell>
          <cell r="AY982">
            <v>0</v>
          </cell>
          <cell r="CK982">
            <v>0</v>
          </cell>
          <cell r="CL982">
            <v>0</v>
          </cell>
          <cell r="CM982">
            <v>0</v>
          </cell>
          <cell r="CU982">
            <v>0</v>
          </cell>
        </row>
        <row r="983">
          <cell r="F983">
            <v>0</v>
          </cell>
          <cell r="G983">
            <v>186777.60000000001</v>
          </cell>
          <cell r="H983">
            <v>186777.60000000001</v>
          </cell>
          <cell r="I983">
            <v>0</v>
          </cell>
          <cell r="AY983">
            <v>0</v>
          </cell>
          <cell r="CK983">
            <v>0</v>
          </cell>
          <cell r="CL983">
            <v>0</v>
          </cell>
          <cell r="CM983">
            <v>0</v>
          </cell>
          <cell r="CU983" t="str">
            <v/>
          </cell>
        </row>
        <row r="984">
          <cell r="F984">
            <v>320222</v>
          </cell>
          <cell r="G984">
            <v>320222</v>
          </cell>
          <cell r="H984">
            <v>235080.56</v>
          </cell>
          <cell r="I984">
            <v>0</v>
          </cell>
          <cell r="AY984">
            <v>28220.35</v>
          </cell>
          <cell r="CK984">
            <v>0</v>
          </cell>
          <cell r="CL984">
            <v>0</v>
          </cell>
          <cell r="CM984">
            <v>0</v>
          </cell>
          <cell r="CU984">
            <v>28487.45</v>
          </cell>
        </row>
        <row r="985">
          <cell r="F985">
            <v>53734</v>
          </cell>
          <cell r="G985">
            <v>53734</v>
          </cell>
          <cell r="H985">
            <v>40491.160000000003</v>
          </cell>
          <cell r="I985">
            <v>0</v>
          </cell>
          <cell r="AY985">
            <v>4872.34</v>
          </cell>
          <cell r="CK985">
            <v>0</v>
          </cell>
          <cell r="CL985">
            <v>0</v>
          </cell>
          <cell r="CM985">
            <v>0</v>
          </cell>
          <cell r="CU985">
            <v>4862.75</v>
          </cell>
        </row>
        <row r="986">
          <cell r="F986">
            <v>79200</v>
          </cell>
          <cell r="G986">
            <v>79200</v>
          </cell>
          <cell r="H986">
            <v>59085</v>
          </cell>
          <cell r="I986">
            <v>0</v>
          </cell>
          <cell r="AY986">
            <v>7020</v>
          </cell>
          <cell r="CK986">
            <v>0</v>
          </cell>
          <cell r="CL986">
            <v>0</v>
          </cell>
          <cell r="CM986">
            <v>0</v>
          </cell>
          <cell r="CU986">
            <v>7020</v>
          </cell>
        </row>
        <row r="987">
          <cell r="F987">
            <v>58607</v>
          </cell>
          <cell r="G987">
            <v>58670.71</v>
          </cell>
          <cell r="H987">
            <v>58670.71</v>
          </cell>
          <cell r="I987">
            <v>0</v>
          </cell>
          <cell r="AY987">
            <v>0</v>
          </cell>
          <cell r="CK987">
            <v>0</v>
          </cell>
          <cell r="CL987">
            <v>0</v>
          </cell>
          <cell r="CM987">
            <v>0</v>
          </cell>
          <cell r="CU987">
            <v>0</v>
          </cell>
        </row>
        <row r="988">
          <cell r="F988">
            <v>338737</v>
          </cell>
          <cell r="G988">
            <v>338737</v>
          </cell>
          <cell r="H988">
            <v>239828.81</v>
          </cell>
          <cell r="I988">
            <v>0</v>
          </cell>
          <cell r="AY988">
            <v>26973.97</v>
          </cell>
          <cell r="CK988">
            <v>0</v>
          </cell>
          <cell r="CL988">
            <v>0</v>
          </cell>
          <cell r="CM988">
            <v>0</v>
          </cell>
          <cell r="CU988">
            <v>25999.32</v>
          </cell>
        </row>
        <row r="989">
          <cell r="F989">
            <v>993</v>
          </cell>
          <cell r="G989">
            <v>1993</v>
          </cell>
          <cell r="H989">
            <v>1505.02</v>
          </cell>
          <cell r="I989">
            <v>153.5</v>
          </cell>
          <cell r="AY989">
            <v>0</v>
          </cell>
          <cell r="CK989">
            <v>0</v>
          </cell>
          <cell r="CL989">
            <v>0</v>
          </cell>
          <cell r="CM989">
            <v>0</v>
          </cell>
          <cell r="CU989" t="str">
            <v/>
          </cell>
        </row>
        <row r="990">
          <cell r="F990">
            <v>35032</v>
          </cell>
          <cell r="G990">
            <v>35427.33</v>
          </cell>
          <cell r="H990">
            <v>26178.33</v>
          </cell>
          <cell r="I990">
            <v>0</v>
          </cell>
          <cell r="AY990">
            <v>0</v>
          </cell>
          <cell r="CK990">
            <v>0</v>
          </cell>
          <cell r="CL990">
            <v>0</v>
          </cell>
          <cell r="CM990">
            <v>0</v>
          </cell>
          <cell r="CU990" t="str">
            <v/>
          </cell>
        </row>
        <row r="991">
          <cell r="F991">
            <v>3636</v>
          </cell>
          <cell r="G991">
            <v>3636</v>
          </cell>
          <cell r="H991">
            <v>2410.52</v>
          </cell>
          <cell r="I991">
            <v>0</v>
          </cell>
          <cell r="AY991">
            <v>267.86</v>
          </cell>
          <cell r="CK991">
            <v>0</v>
          </cell>
          <cell r="CL991">
            <v>0</v>
          </cell>
          <cell r="CM991">
            <v>0</v>
          </cell>
          <cell r="CU991" t="str">
            <v/>
          </cell>
        </row>
        <row r="992">
          <cell r="F992">
            <v>40702</v>
          </cell>
          <cell r="G992">
            <v>40702</v>
          </cell>
          <cell r="H992">
            <v>22770.75</v>
          </cell>
          <cell r="I992">
            <v>0</v>
          </cell>
          <cell r="AY992">
            <v>1172.73</v>
          </cell>
          <cell r="CK992">
            <v>0</v>
          </cell>
          <cell r="CL992">
            <v>0</v>
          </cell>
          <cell r="CM992">
            <v>0</v>
          </cell>
          <cell r="CU992" t="str">
            <v/>
          </cell>
        </row>
        <row r="993">
          <cell r="F993">
            <v>1648</v>
          </cell>
          <cell r="G993">
            <v>20310</v>
          </cell>
          <cell r="H993">
            <v>19962.02</v>
          </cell>
          <cell r="I993">
            <v>0</v>
          </cell>
          <cell r="AY993">
            <v>0</v>
          </cell>
          <cell r="CK993">
            <v>0</v>
          </cell>
          <cell r="CL993">
            <v>0</v>
          </cell>
          <cell r="CM993">
            <v>0</v>
          </cell>
          <cell r="CU993" t="str">
            <v/>
          </cell>
        </row>
        <row r="994">
          <cell r="F994">
            <v>22565</v>
          </cell>
          <cell r="G994">
            <v>22565</v>
          </cell>
          <cell r="H994">
            <v>13498.35</v>
          </cell>
          <cell r="I994">
            <v>1697</v>
          </cell>
          <cell r="AY994">
            <v>1619.35</v>
          </cell>
          <cell r="CK994">
            <v>0</v>
          </cell>
          <cell r="CL994">
            <v>0</v>
          </cell>
          <cell r="CM994">
            <v>0</v>
          </cell>
          <cell r="CU994" t="str">
            <v/>
          </cell>
        </row>
        <row r="995">
          <cell r="F995">
            <v>506000</v>
          </cell>
          <cell r="G995">
            <v>445506.71</v>
          </cell>
          <cell r="H995">
            <v>362942.64</v>
          </cell>
          <cell r="I995">
            <v>0</v>
          </cell>
          <cell r="AY995">
            <v>42166</v>
          </cell>
          <cell r="CK995">
            <v>0</v>
          </cell>
          <cell r="CL995">
            <v>0</v>
          </cell>
          <cell r="CM995">
            <v>0</v>
          </cell>
          <cell r="CU995" t="str">
            <v/>
          </cell>
        </row>
        <row r="996">
          <cell r="F996">
            <v>0</v>
          </cell>
          <cell r="G996">
            <v>4500</v>
          </cell>
          <cell r="H996">
            <v>0</v>
          </cell>
          <cell r="I996">
            <v>4500</v>
          </cell>
          <cell r="AY996">
            <v>0</v>
          </cell>
          <cell r="CK996">
            <v>0</v>
          </cell>
          <cell r="CL996">
            <v>0</v>
          </cell>
          <cell r="CM996">
            <v>0</v>
          </cell>
          <cell r="CU996" t="str">
            <v/>
          </cell>
        </row>
        <row r="997">
          <cell r="F997">
            <v>1797</v>
          </cell>
          <cell r="G997">
            <v>1797</v>
          </cell>
          <cell r="H997">
            <v>1139.42</v>
          </cell>
          <cell r="I997">
            <v>0</v>
          </cell>
          <cell r="AY997">
            <v>0</v>
          </cell>
          <cell r="CK997">
            <v>0</v>
          </cell>
          <cell r="CL997">
            <v>0</v>
          </cell>
          <cell r="CM997">
            <v>0</v>
          </cell>
          <cell r="CU997" t="str">
            <v/>
          </cell>
        </row>
        <row r="998">
          <cell r="F998">
            <v>3837</v>
          </cell>
          <cell r="G998">
            <v>159</v>
          </cell>
          <cell r="H998">
            <v>0</v>
          </cell>
          <cell r="I998">
            <v>0</v>
          </cell>
          <cell r="AY998">
            <v>0</v>
          </cell>
          <cell r="CK998">
            <v>0</v>
          </cell>
          <cell r="CL998">
            <v>0</v>
          </cell>
          <cell r="CM998">
            <v>0</v>
          </cell>
          <cell r="CU998" t="str">
            <v/>
          </cell>
        </row>
        <row r="999">
          <cell r="F999">
            <v>55000</v>
          </cell>
          <cell r="G999">
            <v>35000</v>
          </cell>
          <cell r="H999">
            <v>15984.46</v>
          </cell>
          <cell r="I999">
            <v>9</v>
          </cell>
          <cell r="AY999">
            <v>34.03</v>
          </cell>
          <cell r="CK999">
            <v>0</v>
          </cell>
          <cell r="CL999">
            <v>0</v>
          </cell>
          <cell r="CM999">
            <v>0</v>
          </cell>
          <cell r="CU999" t="str">
            <v/>
          </cell>
        </row>
        <row r="1000">
          <cell r="F1000">
            <v>17061</v>
          </cell>
          <cell r="G1000">
            <v>15661</v>
          </cell>
          <cell r="H1000">
            <v>11369</v>
          </cell>
          <cell r="I1000">
            <v>700</v>
          </cell>
          <cell r="AY1000">
            <v>1290</v>
          </cell>
          <cell r="CK1000">
            <v>0</v>
          </cell>
          <cell r="CL1000">
            <v>0</v>
          </cell>
          <cell r="CM1000">
            <v>0</v>
          </cell>
          <cell r="CU1000" t="str">
            <v/>
          </cell>
        </row>
        <row r="1001">
          <cell r="F1001">
            <v>62172</v>
          </cell>
          <cell r="G1001">
            <v>62172</v>
          </cell>
          <cell r="H1001">
            <v>44689.5</v>
          </cell>
          <cell r="I1001">
            <v>11366.52</v>
          </cell>
          <cell r="AY1001">
            <v>0</v>
          </cell>
          <cell r="CK1001">
            <v>0</v>
          </cell>
          <cell r="CL1001">
            <v>0</v>
          </cell>
          <cell r="CM1001">
            <v>0</v>
          </cell>
          <cell r="CU1001" t="str">
            <v/>
          </cell>
        </row>
        <row r="1002">
          <cell r="F1002">
            <v>6410</v>
          </cell>
          <cell r="G1002">
            <v>2357</v>
          </cell>
          <cell r="H1002">
            <v>2357</v>
          </cell>
          <cell r="I1002">
            <v>0</v>
          </cell>
          <cell r="AY1002">
            <v>0</v>
          </cell>
          <cell r="CK1002">
            <v>0</v>
          </cell>
          <cell r="CL1002">
            <v>0</v>
          </cell>
          <cell r="CM1002">
            <v>0</v>
          </cell>
          <cell r="CU1002" t="str">
            <v/>
          </cell>
        </row>
        <row r="1003">
          <cell r="F1003">
            <v>3268</v>
          </cell>
          <cell r="G1003">
            <v>3675.48</v>
          </cell>
          <cell r="H1003">
            <v>3663.48</v>
          </cell>
          <cell r="I1003">
            <v>0</v>
          </cell>
          <cell r="AY1003">
            <v>308</v>
          </cell>
          <cell r="CK1003">
            <v>0</v>
          </cell>
          <cell r="CL1003">
            <v>0</v>
          </cell>
          <cell r="CM1003">
            <v>0</v>
          </cell>
          <cell r="CU1003" t="str">
            <v/>
          </cell>
        </row>
        <row r="1004">
          <cell r="F1004">
            <v>6000</v>
          </cell>
          <cell r="G1004">
            <v>3840.83</v>
          </cell>
          <cell r="H1004">
            <v>2454.9</v>
          </cell>
          <cell r="I1004">
            <v>0</v>
          </cell>
          <cell r="AY1004">
            <v>0</v>
          </cell>
          <cell r="CK1004">
            <v>0</v>
          </cell>
          <cell r="CL1004">
            <v>0</v>
          </cell>
          <cell r="CM1004">
            <v>0</v>
          </cell>
          <cell r="CU1004" t="str">
            <v/>
          </cell>
        </row>
        <row r="1005">
          <cell r="F1005">
            <v>30000</v>
          </cell>
          <cell r="G1005">
            <v>15600.5</v>
          </cell>
          <cell r="H1005">
            <v>14343.83</v>
          </cell>
          <cell r="I1005">
            <v>884</v>
          </cell>
          <cell r="AY1005">
            <v>0</v>
          </cell>
          <cell r="CK1005">
            <v>0</v>
          </cell>
          <cell r="CL1005">
            <v>0</v>
          </cell>
          <cell r="CM1005">
            <v>0</v>
          </cell>
          <cell r="CU1005" t="str">
            <v/>
          </cell>
        </row>
        <row r="1006">
          <cell r="F1006">
            <v>4100</v>
          </cell>
          <cell r="G1006">
            <v>4100</v>
          </cell>
          <cell r="H1006">
            <v>2436.13</v>
          </cell>
          <cell r="I1006">
            <v>1084</v>
          </cell>
          <cell r="AY1006">
            <v>1020.52</v>
          </cell>
          <cell r="CK1006">
            <v>0</v>
          </cell>
          <cell r="CL1006">
            <v>0</v>
          </cell>
          <cell r="CM1006">
            <v>0</v>
          </cell>
          <cell r="CU1006" t="str">
            <v/>
          </cell>
        </row>
        <row r="1007">
          <cell r="F1007">
            <v>14000</v>
          </cell>
          <cell r="G1007">
            <v>14000</v>
          </cell>
          <cell r="H1007">
            <v>11386.8</v>
          </cell>
          <cell r="I1007">
            <v>1354</v>
          </cell>
          <cell r="AY1007">
            <v>0</v>
          </cell>
          <cell r="CK1007">
            <v>0</v>
          </cell>
          <cell r="CL1007">
            <v>0</v>
          </cell>
          <cell r="CM1007">
            <v>0</v>
          </cell>
          <cell r="CU1007" t="str">
            <v/>
          </cell>
        </row>
        <row r="1008">
          <cell r="F1008">
            <v>1911</v>
          </cell>
          <cell r="G1008">
            <v>1911</v>
          </cell>
          <cell r="H1008">
            <v>1320.23</v>
          </cell>
          <cell r="I1008">
            <v>0</v>
          </cell>
          <cell r="AY1008">
            <v>0</v>
          </cell>
          <cell r="CK1008">
            <v>0</v>
          </cell>
          <cell r="CL1008">
            <v>0</v>
          </cell>
          <cell r="CM1008">
            <v>0</v>
          </cell>
          <cell r="CU1008" t="str">
            <v/>
          </cell>
        </row>
        <row r="1009">
          <cell r="F1009">
            <v>9000</v>
          </cell>
          <cell r="G1009">
            <v>9000</v>
          </cell>
          <cell r="H1009">
            <v>3386.46</v>
          </cell>
          <cell r="I1009">
            <v>0</v>
          </cell>
          <cell r="AY1009">
            <v>217.99</v>
          </cell>
          <cell r="CK1009">
            <v>0</v>
          </cell>
          <cell r="CL1009">
            <v>0</v>
          </cell>
          <cell r="CM1009">
            <v>0</v>
          </cell>
          <cell r="CU1009" t="str">
            <v/>
          </cell>
        </row>
        <row r="1010">
          <cell r="F1010">
            <v>14400</v>
          </cell>
          <cell r="G1010">
            <v>14400</v>
          </cell>
          <cell r="H1010">
            <v>7073</v>
          </cell>
          <cell r="I1010">
            <v>1499</v>
          </cell>
          <cell r="AY1010">
            <v>0</v>
          </cell>
          <cell r="CK1010">
            <v>0</v>
          </cell>
          <cell r="CL1010">
            <v>0</v>
          </cell>
          <cell r="CM1010">
            <v>0</v>
          </cell>
          <cell r="CU1010" t="str">
            <v/>
          </cell>
        </row>
        <row r="1011">
          <cell r="F1011">
            <v>12400</v>
          </cell>
          <cell r="G1011">
            <v>12400</v>
          </cell>
          <cell r="H1011">
            <v>6188.5</v>
          </cell>
          <cell r="I1011">
            <v>920.95</v>
          </cell>
          <cell r="AY1011">
            <v>348.55</v>
          </cell>
          <cell r="CK1011">
            <v>0</v>
          </cell>
          <cell r="CL1011">
            <v>0</v>
          </cell>
          <cell r="CM1011">
            <v>0</v>
          </cell>
          <cell r="CU1011" t="str">
            <v/>
          </cell>
        </row>
        <row r="1012">
          <cell r="F1012">
            <v>6300</v>
          </cell>
          <cell r="G1012">
            <v>6300</v>
          </cell>
          <cell r="H1012">
            <v>5938.1</v>
          </cell>
          <cell r="I1012">
            <v>334</v>
          </cell>
          <cell r="AY1012">
            <v>433</v>
          </cell>
          <cell r="CK1012">
            <v>0</v>
          </cell>
          <cell r="CL1012">
            <v>0</v>
          </cell>
          <cell r="CM1012">
            <v>0</v>
          </cell>
          <cell r="CU1012" t="str">
            <v/>
          </cell>
        </row>
        <row r="1013">
          <cell r="F1013">
            <v>1830</v>
          </cell>
          <cell r="G1013">
            <v>1610</v>
          </cell>
          <cell r="H1013">
            <v>581.69000000000005</v>
          </cell>
          <cell r="I1013">
            <v>164.9</v>
          </cell>
          <cell r="AY1013">
            <v>0</v>
          </cell>
          <cell r="CK1013">
            <v>0</v>
          </cell>
          <cell r="CL1013">
            <v>0</v>
          </cell>
          <cell r="CM1013">
            <v>0</v>
          </cell>
          <cell r="CU1013" t="str">
            <v/>
          </cell>
        </row>
        <row r="1014">
          <cell r="F1014">
            <v>850</v>
          </cell>
          <cell r="G1014">
            <v>850</v>
          </cell>
          <cell r="H1014">
            <v>299</v>
          </cell>
          <cell r="I1014">
            <v>0</v>
          </cell>
          <cell r="AY1014">
            <v>0</v>
          </cell>
          <cell r="CK1014">
            <v>0</v>
          </cell>
          <cell r="CL1014">
            <v>0</v>
          </cell>
          <cell r="CM1014">
            <v>0</v>
          </cell>
          <cell r="CU1014" t="str">
            <v/>
          </cell>
        </row>
        <row r="1015">
          <cell r="F1015">
            <v>1000</v>
          </cell>
          <cell r="G1015">
            <v>1000</v>
          </cell>
          <cell r="H1015">
            <v>348.4</v>
          </cell>
          <cell r="I1015">
            <v>0</v>
          </cell>
          <cell r="AY1015">
            <v>0</v>
          </cell>
          <cell r="CK1015">
            <v>0</v>
          </cell>
          <cell r="CL1015">
            <v>0</v>
          </cell>
          <cell r="CM1015">
            <v>0</v>
          </cell>
          <cell r="CU1015" t="str">
            <v/>
          </cell>
        </row>
        <row r="1016">
          <cell r="F1016">
            <v>3266</v>
          </cell>
          <cell r="G1016">
            <v>1266</v>
          </cell>
          <cell r="H1016">
            <v>0</v>
          </cell>
          <cell r="I1016">
            <v>0</v>
          </cell>
          <cell r="AY1016">
            <v>0</v>
          </cell>
          <cell r="CK1016">
            <v>0</v>
          </cell>
          <cell r="CL1016">
            <v>0</v>
          </cell>
          <cell r="CM1016">
            <v>0</v>
          </cell>
          <cell r="CU1016" t="str">
            <v/>
          </cell>
        </row>
        <row r="1017">
          <cell r="F1017">
            <v>356970</v>
          </cell>
          <cell r="G1017">
            <v>263815.53000000003</v>
          </cell>
          <cell r="H1017">
            <v>26242.57</v>
          </cell>
          <cell r="I1017">
            <v>2977.25</v>
          </cell>
          <cell r="AY1017">
            <v>0</v>
          </cell>
          <cell r="CK1017">
            <v>0</v>
          </cell>
          <cell r="CL1017">
            <v>0</v>
          </cell>
          <cell r="CM1017">
            <v>0</v>
          </cell>
          <cell r="CU1017" t="str">
            <v/>
          </cell>
        </row>
        <row r="1018">
          <cell r="F1018">
            <v>0</v>
          </cell>
          <cell r="G1018">
            <v>62195</v>
          </cell>
          <cell r="H1018">
            <v>62194.28</v>
          </cell>
          <cell r="I1018">
            <v>0</v>
          </cell>
          <cell r="AY1018">
            <v>0</v>
          </cell>
          <cell r="CK1018">
            <v>0</v>
          </cell>
          <cell r="CL1018">
            <v>0</v>
          </cell>
          <cell r="CM1018">
            <v>0</v>
          </cell>
          <cell r="CU1018" t="str">
            <v/>
          </cell>
        </row>
        <row r="1019">
          <cell r="F1019">
            <v>3426552</v>
          </cell>
          <cell r="G1019">
            <v>3426552</v>
          </cell>
          <cell r="H1019">
            <v>2693719</v>
          </cell>
          <cell r="I1019">
            <v>0</v>
          </cell>
          <cell r="AY1019">
            <v>299821</v>
          </cell>
          <cell r="CK1019">
            <v>0</v>
          </cell>
          <cell r="CL1019">
            <v>0</v>
          </cell>
          <cell r="CM1019">
            <v>0</v>
          </cell>
          <cell r="CU1019">
            <v>299821</v>
          </cell>
        </row>
        <row r="1020">
          <cell r="F1020">
            <v>0</v>
          </cell>
          <cell r="G1020">
            <v>24184.85</v>
          </cell>
          <cell r="H1020">
            <v>21221.03</v>
          </cell>
          <cell r="I1020">
            <v>0</v>
          </cell>
          <cell r="AY1020">
            <v>0</v>
          </cell>
          <cell r="CK1020">
            <v>0</v>
          </cell>
          <cell r="CL1020">
            <v>0</v>
          </cell>
          <cell r="CM1020">
            <v>0</v>
          </cell>
          <cell r="CU1020" t="str">
            <v/>
          </cell>
        </row>
        <row r="1021">
          <cell r="F1021">
            <v>15179</v>
          </cell>
          <cell r="G1021">
            <v>22066.5</v>
          </cell>
          <cell r="H1021">
            <v>22066.5</v>
          </cell>
          <cell r="I1021">
            <v>0</v>
          </cell>
          <cell r="AY1021">
            <v>1855</v>
          </cell>
          <cell r="CK1021">
            <v>0</v>
          </cell>
          <cell r="CL1021">
            <v>0</v>
          </cell>
          <cell r="CM1021">
            <v>0</v>
          </cell>
          <cell r="CU1021">
            <v>2040</v>
          </cell>
        </row>
        <row r="1022">
          <cell r="F1022">
            <v>210160</v>
          </cell>
          <cell r="G1022">
            <v>210160</v>
          </cell>
          <cell r="H1022">
            <v>105580.6</v>
          </cell>
          <cell r="I1022">
            <v>0</v>
          </cell>
          <cell r="AY1022">
            <v>0</v>
          </cell>
          <cell r="CK1022">
            <v>0</v>
          </cell>
          <cell r="CL1022">
            <v>0</v>
          </cell>
          <cell r="CM1022">
            <v>0</v>
          </cell>
          <cell r="CU1022">
            <v>0</v>
          </cell>
        </row>
        <row r="1023">
          <cell r="F1023">
            <v>670392</v>
          </cell>
          <cell r="G1023">
            <v>670392</v>
          </cell>
          <cell r="H1023">
            <v>0</v>
          </cell>
          <cell r="I1023">
            <v>0</v>
          </cell>
          <cell r="AY1023">
            <v>0</v>
          </cell>
          <cell r="CK1023">
            <v>0</v>
          </cell>
          <cell r="CL1023">
            <v>0</v>
          </cell>
          <cell r="CM1023">
            <v>0</v>
          </cell>
          <cell r="CU1023">
            <v>0</v>
          </cell>
        </row>
        <row r="1024">
          <cell r="F1024">
            <v>513506</v>
          </cell>
          <cell r="G1024">
            <v>513506</v>
          </cell>
          <cell r="H1024">
            <v>394906.41</v>
          </cell>
          <cell r="I1024">
            <v>0</v>
          </cell>
          <cell r="AY1024">
            <v>44650.58</v>
          </cell>
          <cell r="CK1024">
            <v>0</v>
          </cell>
          <cell r="CL1024">
            <v>0</v>
          </cell>
          <cell r="CM1024">
            <v>0</v>
          </cell>
          <cell r="CU1024">
            <v>45036.12</v>
          </cell>
        </row>
        <row r="1025">
          <cell r="F1025">
            <v>87191</v>
          </cell>
          <cell r="G1025">
            <v>87191</v>
          </cell>
          <cell r="H1025">
            <v>68894.86</v>
          </cell>
          <cell r="I1025">
            <v>0</v>
          </cell>
          <cell r="AY1025">
            <v>7812.26</v>
          </cell>
          <cell r="CK1025">
            <v>0</v>
          </cell>
          <cell r="CL1025">
            <v>0</v>
          </cell>
          <cell r="CM1025">
            <v>0</v>
          </cell>
          <cell r="CU1025">
            <v>7793.83</v>
          </cell>
        </row>
        <row r="1026">
          <cell r="F1026">
            <v>112200</v>
          </cell>
          <cell r="G1026">
            <v>112200</v>
          </cell>
          <cell r="H1026">
            <v>89212.5</v>
          </cell>
          <cell r="I1026">
            <v>0</v>
          </cell>
          <cell r="AY1026">
            <v>9945</v>
          </cell>
          <cell r="CK1026">
            <v>0</v>
          </cell>
          <cell r="CL1026">
            <v>0</v>
          </cell>
          <cell r="CM1026">
            <v>0</v>
          </cell>
          <cell r="CU1026">
            <v>9945</v>
          </cell>
        </row>
        <row r="1027">
          <cell r="F1027">
            <v>76522</v>
          </cell>
          <cell r="G1027">
            <v>80644.490000000005</v>
          </cell>
          <cell r="H1027">
            <v>80644.490000000005</v>
          </cell>
          <cell r="I1027">
            <v>0</v>
          </cell>
          <cell r="AY1027">
            <v>0</v>
          </cell>
          <cell r="CK1027">
            <v>0</v>
          </cell>
          <cell r="CL1027">
            <v>0</v>
          </cell>
          <cell r="CM1027">
            <v>0</v>
          </cell>
          <cell r="CU1027">
            <v>0</v>
          </cell>
        </row>
        <row r="1028">
          <cell r="F1028">
            <v>420070</v>
          </cell>
          <cell r="G1028">
            <v>420070</v>
          </cell>
          <cell r="H1028">
            <v>283310.27</v>
          </cell>
          <cell r="I1028">
            <v>0</v>
          </cell>
          <cell r="AY1028">
            <v>30117.65</v>
          </cell>
          <cell r="CK1028">
            <v>0</v>
          </cell>
          <cell r="CL1028">
            <v>0</v>
          </cell>
          <cell r="CM1028">
            <v>0</v>
          </cell>
          <cell r="CU1028">
            <v>30144.33</v>
          </cell>
        </row>
        <row r="1029">
          <cell r="F1029">
            <v>107647</v>
          </cell>
          <cell r="G1029">
            <v>107647</v>
          </cell>
          <cell r="H1029">
            <v>77189.100000000006</v>
          </cell>
          <cell r="I1029">
            <v>0</v>
          </cell>
          <cell r="AY1029">
            <v>7333.3</v>
          </cell>
          <cell r="CK1029">
            <v>0</v>
          </cell>
          <cell r="CL1029">
            <v>0</v>
          </cell>
          <cell r="CM1029">
            <v>0</v>
          </cell>
          <cell r="CU1029" t="str">
            <v/>
          </cell>
        </row>
        <row r="1030">
          <cell r="F1030">
            <v>150649</v>
          </cell>
          <cell r="G1030">
            <v>136650</v>
          </cell>
          <cell r="H1030">
            <v>114458.03</v>
          </cell>
          <cell r="I1030">
            <v>5197.51</v>
          </cell>
          <cell r="AY1030">
            <v>0</v>
          </cell>
          <cell r="CK1030">
            <v>0</v>
          </cell>
          <cell r="CL1030">
            <v>0</v>
          </cell>
          <cell r="CM1030">
            <v>0</v>
          </cell>
          <cell r="CU1030" t="str">
            <v/>
          </cell>
        </row>
        <row r="1031">
          <cell r="F1031">
            <v>22301</v>
          </cell>
          <cell r="G1031">
            <v>54840.69</v>
          </cell>
          <cell r="H1031">
            <v>45177.599999999999</v>
          </cell>
          <cell r="I1031">
            <v>13271.12</v>
          </cell>
          <cell r="AY1031">
            <v>2311.7800000000002</v>
          </cell>
          <cell r="CK1031">
            <v>0</v>
          </cell>
          <cell r="CL1031">
            <v>0</v>
          </cell>
          <cell r="CM1031">
            <v>0</v>
          </cell>
          <cell r="CU1031" t="str">
            <v/>
          </cell>
        </row>
        <row r="1032">
          <cell r="F1032">
            <v>17800</v>
          </cell>
          <cell r="G1032">
            <v>17800</v>
          </cell>
          <cell r="H1032">
            <v>15405.49</v>
          </cell>
          <cell r="I1032">
            <v>1560</v>
          </cell>
          <cell r="AY1032">
            <v>0</v>
          </cell>
          <cell r="CK1032">
            <v>0</v>
          </cell>
          <cell r="CL1032">
            <v>0</v>
          </cell>
          <cell r="CM1032">
            <v>0</v>
          </cell>
          <cell r="CU1032" t="str">
            <v/>
          </cell>
        </row>
        <row r="1033">
          <cell r="F1033">
            <v>21000</v>
          </cell>
          <cell r="G1033">
            <v>21000</v>
          </cell>
          <cell r="H1033">
            <v>16390</v>
          </cell>
          <cell r="I1033">
            <v>0</v>
          </cell>
          <cell r="AY1033">
            <v>0</v>
          </cell>
          <cell r="CK1033">
            <v>0</v>
          </cell>
          <cell r="CL1033">
            <v>0</v>
          </cell>
          <cell r="CM1033">
            <v>0</v>
          </cell>
          <cell r="CU1033" t="str">
            <v/>
          </cell>
        </row>
        <row r="1034">
          <cell r="F1034">
            <v>500</v>
          </cell>
          <cell r="G1034">
            <v>500</v>
          </cell>
          <cell r="H1034">
            <v>0</v>
          </cell>
          <cell r="I1034">
            <v>0</v>
          </cell>
          <cell r="AY1034">
            <v>0</v>
          </cell>
          <cell r="CK1034">
            <v>0</v>
          </cell>
          <cell r="CL1034">
            <v>0</v>
          </cell>
          <cell r="CM1034">
            <v>0</v>
          </cell>
          <cell r="CU1034" t="str">
            <v/>
          </cell>
        </row>
        <row r="1035">
          <cell r="F1035">
            <v>11198</v>
          </cell>
          <cell r="G1035">
            <v>99897.35</v>
          </cell>
          <cell r="H1035">
            <v>100570.79</v>
          </cell>
          <cell r="I1035">
            <v>-673.44</v>
          </cell>
          <cell r="AY1035">
            <v>350.5</v>
          </cell>
          <cell r="CK1035">
            <v>0</v>
          </cell>
          <cell r="CL1035">
            <v>0</v>
          </cell>
          <cell r="CM1035">
            <v>0</v>
          </cell>
          <cell r="CU1035" t="str">
            <v/>
          </cell>
        </row>
        <row r="1036">
          <cell r="F1036">
            <v>0</v>
          </cell>
          <cell r="G1036">
            <v>13999</v>
          </cell>
          <cell r="H1036">
            <v>13810.28</v>
          </cell>
          <cell r="I1036">
            <v>0</v>
          </cell>
          <cell r="AY1036">
            <v>0</v>
          </cell>
          <cell r="CK1036">
            <v>0</v>
          </cell>
          <cell r="CL1036">
            <v>0</v>
          </cell>
          <cell r="CM1036">
            <v>0</v>
          </cell>
          <cell r="CU1036" t="str">
            <v/>
          </cell>
        </row>
        <row r="1037">
          <cell r="F1037">
            <v>1906644</v>
          </cell>
          <cell r="G1037">
            <v>1906644</v>
          </cell>
          <cell r="H1037">
            <v>1437338.42</v>
          </cell>
          <cell r="I1037">
            <v>0</v>
          </cell>
          <cell r="AY1037">
            <v>167816.32000000001</v>
          </cell>
          <cell r="CK1037">
            <v>0</v>
          </cell>
          <cell r="CL1037">
            <v>0</v>
          </cell>
          <cell r="CM1037">
            <v>0</v>
          </cell>
          <cell r="CU1037">
            <v>165466</v>
          </cell>
        </row>
        <row r="1038">
          <cell r="F1038">
            <v>20827</v>
          </cell>
          <cell r="G1038">
            <v>20827</v>
          </cell>
          <cell r="H1038">
            <v>14274.5</v>
          </cell>
          <cell r="I1038">
            <v>0</v>
          </cell>
          <cell r="AY1038">
            <v>1854</v>
          </cell>
          <cell r="CK1038">
            <v>0</v>
          </cell>
          <cell r="CL1038">
            <v>0</v>
          </cell>
          <cell r="CM1038">
            <v>0</v>
          </cell>
          <cell r="CU1038">
            <v>1483</v>
          </cell>
        </row>
        <row r="1039">
          <cell r="F1039">
            <v>121048</v>
          </cell>
          <cell r="G1039">
            <v>121048</v>
          </cell>
          <cell r="H1039">
            <v>55278.720000000001</v>
          </cell>
          <cell r="I1039">
            <v>0</v>
          </cell>
          <cell r="AY1039">
            <v>0</v>
          </cell>
          <cell r="CK1039">
            <v>0</v>
          </cell>
          <cell r="CL1039">
            <v>0</v>
          </cell>
          <cell r="CM1039">
            <v>0</v>
          </cell>
          <cell r="CU1039">
            <v>0</v>
          </cell>
        </row>
        <row r="1040">
          <cell r="F1040">
            <v>374855</v>
          </cell>
          <cell r="G1040">
            <v>374855</v>
          </cell>
          <cell r="H1040">
            <v>7543.75</v>
          </cell>
          <cell r="I1040">
            <v>0</v>
          </cell>
          <cell r="AY1040">
            <v>0</v>
          </cell>
          <cell r="CK1040">
            <v>0</v>
          </cell>
          <cell r="CL1040">
            <v>0</v>
          </cell>
          <cell r="CM1040">
            <v>0</v>
          </cell>
          <cell r="CU1040">
            <v>0</v>
          </cell>
        </row>
        <row r="1041">
          <cell r="F1041">
            <v>262521</v>
          </cell>
          <cell r="G1041">
            <v>262521</v>
          </cell>
          <cell r="H1041">
            <v>190945.21</v>
          </cell>
          <cell r="I1041">
            <v>0</v>
          </cell>
          <cell r="AY1041">
            <v>22732.76</v>
          </cell>
          <cell r="CK1041">
            <v>0</v>
          </cell>
          <cell r="CL1041">
            <v>0</v>
          </cell>
          <cell r="CM1041">
            <v>0</v>
          </cell>
          <cell r="CU1041">
            <v>22758.42</v>
          </cell>
        </row>
        <row r="1042">
          <cell r="F1042">
            <v>44499</v>
          </cell>
          <cell r="G1042">
            <v>44499</v>
          </cell>
          <cell r="H1042">
            <v>33146.47</v>
          </cell>
          <cell r="I1042">
            <v>0</v>
          </cell>
          <cell r="AY1042">
            <v>3961.28</v>
          </cell>
          <cell r="CK1042">
            <v>0</v>
          </cell>
          <cell r="CL1042">
            <v>0</v>
          </cell>
          <cell r="CM1042">
            <v>0</v>
          </cell>
          <cell r="CU1042">
            <v>3916.46</v>
          </cell>
        </row>
        <row r="1043">
          <cell r="F1043">
            <v>59400</v>
          </cell>
          <cell r="G1043">
            <v>59400</v>
          </cell>
          <cell r="H1043">
            <v>45045</v>
          </cell>
          <cell r="I1043">
            <v>0</v>
          </cell>
          <cell r="AY1043">
            <v>5265</v>
          </cell>
          <cell r="CK1043">
            <v>0</v>
          </cell>
          <cell r="CL1043">
            <v>0</v>
          </cell>
          <cell r="CM1043">
            <v>0</v>
          </cell>
          <cell r="CU1043">
            <v>5265</v>
          </cell>
        </row>
        <row r="1044">
          <cell r="F1044">
            <v>42841</v>
          </cell>
          <cell r="G1044">
            <v>44519.7</v>
          </cell>
          <cell r="H1044">
            <v>44519.7</v>
          </cell>
          <cell r="I1044">
            <v>0</v>
          </cell>
          <cell r="AY1044">
            <v>0</v>
          </cell>
          <cell r="CK1044">
            <v>0</v>
          </cell>
          <cell r="CL1044">
            <v>0</v>
          </cell>
          <cell r="CM1044">
            <v>0</v>
          </cell>
          <cell r="CU1044">
            <v>0</v>
          </cell>
        </row>
        <row r="1045">
          <cell r="F1045">
            <v>245045</v>
          </cell>
          <cell r="G1045">
            <v>245045</v>
          </cell>
          <cell r="H1045">
            <v>158886.94</v>
          </cell>
          <cell r="I1045">
            <v>0</v>
          </cell>
          <cell r="AY1045">
            <v>17742.439999999999</v>
          </cell>
          <cell r="CK1045">
            <v>0</v>
          </cell>
          <cell r="CL1045">
            <v>0</v>
          </cell>
          <cell r="CM1045">
            <v>0</v>
          </cell>
          <cell r="CU1045">
            <v>17364.22</v>
          </cell>
        </row>
        <row r="1046">
          <cell r="F1046">
            <v>10284</v>
          </cell>
          <cell r="G1046">
            <v>10284</v>
          </cell>
          <cell r="H1046">
            <v>8206.2999999999993</v>
          </cell>
          <cell r="I1046">
            <v>0</v>
          </cell>
          <cell r="AY1046">
            <v>635.22</v>
          </cell>
          <cell r="CK1046">
            <v>0</v>
          </cell>
          <cell r="CL1046">
            <v>0</v>
          </cell>
          <cell r="CM1046">
            <v>0</v>
          </cell>
          <cell r="CU1046" t="str">
            <v/>
          </cell>
        </row>
        <row r="1047">
          <cell r="F1047">
            <v>1673</v>
          </cell>
          <cell r="G1047">
            <v>1673</v>
          </cell>
          <cell r="H1047">
            <v>1109.2</v>
          </cell>
          <cell r="I1047">
            <v>0</v>
          </cell>
          <cell r="AY1047">
            <v>123.25</v>
          </cell>
          <cell r="CK1047">
            <v>0</v>
          </cell>
          <cell r="CL1047">
            <v>0</v>
          </cell>
          <cell r="CM1047">
            <v>0</v>
          </cell>
          <cell r="CU1047" t="str">
            <v/>
          </cell>
        </row>
        <row r="1048">
          <cell r="F1048">
            <v>39295</v>
          </cell>
          <cell r="G1048">
            <v>39295</v>
          </cell>
          <cell r="H1048">
            <v>25531.59</v>
          </cell>
          <cell r="I1048">
            <v>0</v>
          </cell>
          <cell r="AY1048">
            <v>1481.6</v>
          </cell>
          <cell r="CK1048">
            <v>0</v>
          </cell>
          <cell r="CL1048">
            <v>0</v>
          </cell>
          <cell r="CM1048">
            <v>0</v>
          </cell>
          <cell r="CU1048" t="str">
            <v/>
          </cell>
        </row>
        <row r="1049">
          <cell r="F1049">
            <v>92933</v>
          </cell>
          <cell r="G1049">
            <v>92933</v>
          </cell>
          <cell r="H1049">
            <v>56888.45</v>
          </cell>
          <cell r="I1049">
            <v>7179</v>
          </cell>
          <cell r="AY1049">
            <v>6235.45</v>
          </cell>
          <cell r="CK1049">
            <v>0</v>
          </cell>
          <cell r="CL1049">
            <v>0</v>
          </cell>
          <cell r="CM1049">
            <v>0</v>
          </cell>
          <cell r="CU1049" t="str">
            <v/>
          </cell>
        </row>
        <row r="1050">
          <cell r="F1050">
            <v>63000</v>
          </cell>
          <cell r="G1050">
            <v>63000</v>
          </cell>
          <cell r="H1050">
            <v>44123.55</v>
          </cell>
          <cell r="I1050">
            <v>11584.78</v>
          </cell>
          <cell r="AY1050">
            <v>0</v>
          </cell>
          <cell r="CK1050">
            <v>0</v>
          </cell>
          <cell r="CL1050">
            <v>0</v>
          </cell>
          <cell r="CM1050">
            <v>0</v>
          </cell>
          <cell r="CU1050" t="str">
            <v/>
          </cell>
        </row>
        <row r="1051">
          <cell r="F1051">
            <v>105135</v>
          </cell>
          <cell r="G1051">
            <v>105135</v>
          </cell>
          <cell r="H1051">
            <v>27637.13</v>
          </cell>
          <cell r="I1051">
            <v>0</v>
          </cell>
          <cell r="AY1051">
            <v>0</v>
          </cell>
          <cell r="CK1051">
            <v>0</v>
          </cell>
          <cell r="CL1051">
            <v>0</v>
          </cell>
          <cell r="CM1051">
            <v>0</v>
          </cell>
          <cell r="CU1051" t="str">
            <v/>
          </cell>
        </row>
        <row r="1052">
          <cell r="F1052">
            <v>5284</v>
          </cell>
          <cell r="G1052">
            <v>3791.64</v>
          </cell>
          <cell r="H1052">
            <v>2782.85</v>
          </cell>
          <cell r="I1052">
            <v>0</v>
          </cell>
          <cell r="AY1052">
            <v>150</v>
          </cell>
          <cell r="CK1052">
            <v>0</v>
          </cell>
          <cell r="CL1052">
            <v>0</v>
          </cell>
          <cell r="CM1052">
            <v>0</v>
          </cell>
          <cell r="CU1052" t="str">
            <v/>
          </cell>
        </row>
        <row r="1053">
          <cell r="F1053">
            <v>10013</v>
          </cell>
          <cell r="G1053">
            <v>10013</v>
          </cell>
          <cell r="H1053">
            <v>745.58</v>
          </cell>
          <cell r="I1053">
            <v>4</v>
          </cell>
          <cell r="AY1053">
            <v>0</v>
          </cell>
          <cell r="CK1053">
            <v>0</v>
          </cell>
          <cell r="CL1053">
            <v>0</v>
          </cell>
          <cell r="CM1053">
            <v>0</v>
          </cell>
          <cell r="CU1053" t="str">
            <v/>
          </cell>
        </row>
        <row r="1054">
          <cell r="F1054">
            <v>55000</v>
          </cell>
          <cell r="G1054">
            <v>55000</v>
          </cell>
          <cell r="H1054">
            <v>45096.56</v>
          </cell>
          <cell r="I1054">
            <v>4279.93</v>
          </cell>
          <cell r="AY1054">
            <v>0</v>
          </cell>
          <cell r="CK1054">
            <v>0</v>
          </cell>
          <cell r="CL1054">
            <v>0</v>
          </cell>
          <cell r="CM1054">
            <v>0</v>
          </cell>
          <cell r="CU1054" t="str">
            <v/>
          </cell>
        </row>
        <row r="1055">
          <cell r="F1055">
            <v>6600</v>
          </cell>
          <cell r="G1055">
            <v>6600</v>
          </cell>
          <cell r="H1055">
            <v>0</v>
          </cell>
          <cell r="I1055">
            <v>0</v>
          </cell>
          <cell r="AY1055">
            <v>0</v>
          </cell>
          <cell r="CK1055">
            <v>0</v>
          </cell>
          <cell r="CL1055">
            <v>0</v>
          </cell>
          <cell r="CM1055">
            <v>0</v>
          </cell>
          <cell r="CU1055" t="str">
            <v/>
          </cell>
        </row>
        <row r="1056">
          <cell r="F1056">
            <v>36238</v>
          </cell>
          <cell r="G1056">
            <v>39938</v>
          </cell>
          <cell r="H1056">
            <v>36283.94</v>
          </cell>
          <cell r="I1056">
            <v>5295.27</v>
          </cell>
          <cell r="AY1056">
            <v>0</v>
          </cell>
          <cell r="CK1056">
            <v>0</v>
          </cell>
          <cell r="CL1056">
            <v>0</v>
          </cell>
          <cell r="CM1056">
            <v>0</v>
          </cell>
          <cell r="CU1056" t="str">
            <v/>
          </cell>
        </row>
        <row r="1057">
          <cell r="F1057">
            <v>2162</v>
          </cell>
          <cell r="G1057">
            <v>1630</v>
          </cell>
          <cell r="H1057">
            <v>1630</v>
          </cell>
          <cell r="I1057">
            <v>0</v>
          </cell>
          <cell r="AY1057">
            <v>450</v>
          </cell>
          <cell r="CK1057">
            <v>0</v>
          </cell>
          <cell r="CL1057">
            <v>0</v>
          </cell>
          <cell r="CM1057">
            <v>0</v>
          </cell>
          <cell r="CU1057" t="str">
            <v/>
          </cell>
        </row>
        <row r="1058">
          <cell r="F1058">
            <v>30000</v>
          </cell>
          <cell r="G1058">
            <v>30000</v>
          </cell>
          <cell r="H1058">
            <v>27349.75</v>
          </cell>
          <cell r="I1058">
            <v>514.79999999999995</v>
          </cell>
          <cell r="AY1058">
            <v>0</v>
          </cell>
          <cell r="CK1058">
            <v>0</v>
          </cell>
          <cell r="CL1058">
            <v>0</v>
          </cell>
          <cell r="CM1058">
            <v>0</v>
          </cell>
          <cell r="CU1058" t="str">
            <v/>
          </cell>
        </row>
        <row r="1059">
          <cell r="F1059">
            <v>1300</v>
          </cell>
          <cell r="G1059">
            <v>1300</v>
          </cell>
          <cell r="H1059">
            <v>1119.5</v>
          </cell>
          <cell r="I1059">
            <v>0</v>
          </cell>
          <cell r="AY1059">
            <v>0</v>
          </cell>
          <cell r="CK1059">
            <v>0</v>
          </cell>
          <cell r="CL1059">
            <v>0</v>
          </cell>
          <cell r="CM1059">
            <v>0</v>
          </cell>
          <cell r="CU1059" t="str">
            <v/>
          </cell>
        </row>
        <row r="1060">
          <cell r="F1060">
            <v>1800</v>
          </cell>
          <cell r="G1060">
            <v>1800</v>
          </cell>
          <cell r="H1060">
            <v>381.7</v>
          </cell>
          <cell r="I1060">
            <v>39.799999999999997</v>
          </cell>
          <cell r="AY1060">
            <v>0</v>
          </cell>
          <cell r="CK1060">
            <v>0</v>
          </cell>
          <cell r="CL1060">
            <v>0</v>
          </cell>
          <cell r="CM1060">
            <v>0</v>
          </cell>
          <cell r="CU1060" t="str">
            <v/>
          </cell>
        </row>
        <row r="1061">
          <cell r="F1061">
            <v>4300</v>
          </cell>
          <cell r="G1061">
            <v>4300</v>
          </cell>
          <cell r="H1061">
            <v>2877.26</v>
          </cell>
          <cell r="I1061">
            <v>248.2</v>
          </cell>
          <cell r="AY1061">
            <v>0</v>
          </cell>
          <cell r="CK1061">
            <v>0</v>
          </cell>
          <cell r="CL1061">
            <v>0</v>
          </cell>
          <cell r="CM1061">
            <v>0</v>
          </cell>
          <cell r="CU1061" t="str">
            <v/>
          </cell>
        </row>
        <row r="1062">
          <cell r="F1062">
            <v>246702</v>
          </cell>
          <cell r="G1062">
            <v>223183.15</v>
          </cell>
          <cell r="H1062">
            <v>194387.93</v>
          </cell>
          <cell r="I1062">
            <v>6585.31</v>
          </cell>
          <cell r="AY1062">
            <v>5579.96</v>
          </cell>
          <cell r="CK1062">
            <v>0</v>
          </cell>
          <cell r="CL1062">
            <v>0</v>
          </cell>
          <cell r="CM1062">
            <v>0</v>
          </cell>
          <cell r="CU1062" t="str">
            <v/>
          </cell>
        </row>
        <row r="1063">
          <cell r="F1063">
            <v>2183796</v>
          </cell>
          <cell r="G1063">
            <v>2183796</v>
          </cell>
          <cell r="H1063">
            <v>1725660.4</v>
          </cell>
          <cell r="I1063">
            <v>0</v>
          </cell>
          <cell r="AY1063">
            <v>192223.12</v>
          </cell>
          <cell r="CK1063">
            <v>0</v>
          </cell>
          <cell r="CL1063">
            <v>0</v>
          </cell>
          <cell r="CM1063">
            <v>0</v>
          </cell>
          <cell r="CU1063">
            <v>191079</v>
          </cell>
        </row>
        <row r="1064">
          <cell r="F1064">
            <v>28770</v>
          </cell>
          <cell r="G1064">
            <v>30344.67</v>
          </cell>
          <cell r="H1064">
            <v>30344.67</v>
          </cell>
          <cell r="I1064">
            <v>0</v>
          </cell>
          <cell r="AY1064">
            <v>2596</v>
          </cell>
          <cell r="CK1064">
            <v>0</v>
          </cell>
          <cell r="CL1064">
            <v>0</v>
          </cell>
          <cell r="CM1064">
            <v>0</v>
          </cell>
          <cell r="CU1064">
            <v>2781</v>
          </cell>
        </row>
        <row r="1065">
          <cell r="F1065">
            <v>140995</v>
          </cell>
          <cell r="G1065">
            <v>140995</v>
          </cell>
          <cell r="H1065">
            <v>71921.820000000007</v>
          </cell>
          <cell r="I1065">
            <v>0</v>
          </cell>
          <cell r="AY1065">
            <v>0</v>
          </cell>
          <cell r="CK1065">
            <v>0</v>
          </cell>
          <cell r="CL1065">
            <v>0</v>
          </cell>
          <cell r="CM1065">
            <v>0</v>
          </cell>
          <cell r="CU1065">
            <v>0</v>
          </cell>
        </row>
        <row r="1066">
          <cell r="F1066">
            <v>430393</v>
          </cell>
          <cell r="G1066">
            <v>430393</v>
          </cell>
          <cell r="H1066">
            <v>0</v>
          </cell>
          <cell r="I1066">
            <v>0</v>
          </cell>
          <cell r="AY1066">
            <v>0</v>
          </cell>
          <cell r="CK1066">
            <v>0</v>
          </cell>
          <cell r="CL1066">
            <v>0</v>
          </cell>
          <cell r="CM1066">
            <v>0</v>
          </cell>
          <cell r="CU1066">
            <v>0</v>
          </cell>
        </row>
        <row r="1067">
          <cell r="F1067">
            <v>330310</v>
          </cell>
          <cell r="G1067">
            <v>330310</v>
          </cell>
          <cell r="H1067">
            <v>254550.58</v>
          </cell>
          <cell r="I1067">
            <v>0</v>
          </cell>
          <cell r="AY1067">
            <v>28595.67</v>
          </cell>
          <cell r="CK1067">
            <v>0</v>
          </cell>
          <cell r="CL1067">
            <v>0</v>
          </cell>
          <cell r="CM1067">
            <v>0</v>
          </cell>
          <cell r="CU1067">
            <v>28946.09</v>
          </cell>
        </row>
        <row r="1068">
          <cell r="F1068">
            <v>56052</v>
          </cell>
          <cell r="G1068">
            <v>56052</v>
          </cell>
          <cell r="H1068">
            <v>44374.74</v>
          </cell>
          <cell r="I1068">
            <v>0</v>
          </cell>
          <cell r="AY1068">
            <v>5000.47</v>
          </cell>
          <cell r="CK1068">
            <v>0</v>
          </cell>
          <cell r="CL1068">
            <v>0</v>
          </cell>
          <cell r="CM1068">
            <v>0</v>
          </cell>
          <cell r="CU1068">
            <v>5005.3900000000003</v>
          </cell>
        </row>
        <row r="1069">
          <cell r="F1069">
            <v>72600</v>
          </cell>
          <cell r="G1069">
            <v>72600</v>
          </cell>
          <cell r="H1069">
            <v>57915</v>
          </cell>
          <cell r="I1069">
            <v>0</v>
          </cell>
          <cell r="AY1069">
            <v>6435</v>
          </cell>
          <cell r="CK1069">
            <v>0</v>
          </cell>
          <cell r="CL1069">
            <v>0</v>
          </cell>
          <cell r="CM1069">
            <v>0</v>
          </cell>
          <cell r="CU1069">
            <v>6435</v>
          </cell>
        </row>
        <row r="1070">
          <cell r="F1070">
            <v>49188</v>
          </cell>
          <cell r="G1070">
            <v>51942.66</v>
          </cell>
          <cell r="H1070">
            <v>51942.66</v>
          </cell>
          <cell r="I1070">
            <v>0</v>
          </cell>
          <cell r="AY1070">
            <v>0</v>
          </cell>
          <cell r="CK1070">
            <v>0</v>
          </cell>
          <cell r="CL1070">
            <v>0</v>
          </cell>
          <cell r="CM1070">
            <v>0</v>
          </cell>
          <cell r="CU1070">
            <v>0</v>
          </cell>
        </row>
        <row r="1071">
          <cell r="F1071">
            <v>269767</v>
          </cell>
          <cell r="G1071">
            <v>269767</v>
          </cell>
          <cell r="H1071">
            <v>182554.81</v>
          </cell>
          <cell r="I1071">
            <v>0</v>
          </cell>
          <cell r="AY1071">
            <v>19395.62</v>
          </cell>
          <cell r="CK1071">
            <v>0</v>
          </cell>
          <cell r="CL1071">
            <v>0</v>
          </cell>
          <cell r="CM1071">
            <v>0</v>
          </cell>
          <cell r="CU1071">
            <v>19181.689999999999</v>
          </cell>
        </row>
        <row r="1072">
          <cell r="F1072">
            <v>13627</v>
          </cell>
          <cell r="G1072">
            <v>13627</v>
          </cell>
          <cell r="H1072">
            <v>10760.4</v>
          </cell>
          <cell r="I1072">
            <v>0</v>
          </cell>
          <cell r="AY1072">
            <v>846.96</v>
          </cell>
          <cell r="CK1072">
            <v>0</v>
          </cell>
          <cell r="CL1072">
            <v>0</v>
          </cell>
          <cell r="CM1072">
            <v>0</v>
          </cell>
          <cell r="CU1072" t="str">
            <v/>
          </cell>
        </row>
        <row r="1073">
          <cell r="F1073">
            <v>93342</v>
          </cell>
          <cell r="G1073">
            <v>89802.73</v>
          </cell>
          <cell r="H1073">
            <v>46031.199999999997</v>
          </cell>
          <cell r="I1073">
            <v>0</v>
          </cell>
          <cell r="AY1073">
            <v>151.22</v>
          </cell>
          <cell r="CK1073">
            <v>0</v>
          </cell>
          <cell r="CL1073">
            <v>0</v>
          </cell>
          <cell r="CM1073">
            <v>0</v>
          </cell>
          <cell r="CU1073" t="str">
            <v/>
          </cell>
        </row>
        <row r="1074">
          <cell r="F1074">
            <v>10000</v>
          </cell>
          <cell r="G1074">
            <v>10000</v>
          </cell>
          <cell r="H1074">
            <v>582.46</v>
          </cell>
          <cell r="I1074">
            <v>0</v>
          </cell>
          <cell r="AY1074">
            <v>0</v>
          </cell>
          <cell r="CK1074">
            <v>0</v>
          </cell>
          <cell r="CL1074">
            <v>0</v>
          </cell>
          <cell r="CM1074">
            <v>0</v>
          </cell>
          <cell r="CU1074" t="str">
            <v/>
          </cell>
        </row>
        <row r="1075">
          <cell r="F1075">
            <v>144720</v>
          </cell>
          <cell r="G1075">
            <v>144720</v>
          </cell>
          <cell r="H1075">
            <v>86028.1</v>
          </cell>
          <cell r="I1075">
            <v>26032.7</v>
          </cell>
          <cell r="AY1075">
            <v>0</v>
          </cell>
          <cell r="CK1075">
            <v>0</v>
          </cell>
          <cell r="CL1075">
            <v>0</v>
          </cell>
          <cell r="CM1075">
            <v>0</v>
          </cell>
          <cell r="CU1075" t="str">
            <v/>
          </cell>
        </row>
        <row r="1076">
          <cell r="F1076">
            <v>10000</v>
          </cell>
          <cell r="G1076">
            <v>10000</v>
          </cell>
          <cell r="H1076">
            <v>0</v>
          </cell>
          <cell r="I1076">
            <v>0</v>
          </cell>
          <cell r="AY1076">
            <v>0</v>
          </cell>
          <cell r="CK1076">
            <v>0</v>
          </cell>
          <cell r="CL1076">
            <v>0</v>
          </cell>
          <cell r="CM1076">
            <v>0</v>
          </cell>
          <cell r="CU1076" t="str">
            <v/>
          </cell>
        </row>
        <row r="1077">
          <cell r="F1077">
            <v>12704</v>
          </cell>
          <cell r="G1077">
            <v>11028.36</v>
          </cell>
          <cell r="H1077">
            <v>9402.36</v>
          </cell>
          <cell r="I1077">
            <v>1799</v>
          </cell>
          <cell r="AY1077">
            <v>536</v>
          </cell>
          <cell r="CK1077">
            <v>0</v>
          </cell>
          <cell r="CL1077">
            <v>0</v>
          </cell>
          <cell r="CM1077">
            <v>0</v>
          </cell>
          <cell r="CU1077" t="str">
            <v/>
          </cell>
        </row>
        <row r="1078">
          <cell r="F1078">
            <v>119684</v>
          </cell>
          <cell r="G1078">
            <v>150240.31</v>
          </cell>
          <cell r="H1078">
            <v>149008.29999999999</v>
          </cell>
          <cell r="I1078">
            <v>121.24</v>
          </cell>
          <cell r="AY1078">
            <v>5632.87</v>
          </cell>
          <cell r="CK1078">
            <v>0</v>
          </cell>
          <cell r="CL1078">
            <v>0</v>
          </cell>
          <cell r="CM1078">
            <v>0</v>
          </cell>
          <cell r="CU1078" t="str">
            <v/>
          </cell>
        </row>
        <row r="1079">
          <cell r="F1079">
            <v>1685040</v>
          </cell>
          <cell r="G1079">
            <v>1685040</v>
          </cell>
          <cell r="H1079">
            <v>1312890.8999999999</v>
          </cell>
          <cell r="I1079">
            <v>0</v>
          </cell>
          <cell r="AY1079">
            <v>145893.20000000001</v>
          </cell>
          <cell r="CK1079">
            <v>0</v>
          </cell>
          <cell r="CL1079">
            <v>0</v>
          </cell>
          <cell r="CM1079">
            <v>0</v>
          </cell>
          <cell r="CU1079">
            <v>144475</v>
          </cell>
        </row>
        <row r="1080">
          <cell r="F1080">
            <v>33250</v>
          </cell>
          <cell r="G1080">
            <v>33352</v>
          </cell>
          <cell r="H1080">
            <v>30906</v>
          </cell>
          <cell r="I1080">
            <v>0</v>
          </cell>
          <cell r="AY1080">
            <v>3134</v>
          </cell>
          <cell r="CK1080">
            <v>0</v>
          </cell>
          <cell r="CL1080">
            <v>0</v>
          </cell>
          <cell r="CM1080">
            <v>0</v>
          </cell>
          <cell r="CU1080">
            <v>3134</v>
          </cell>
        </row>
        <row r="1081">
          <cell r="F1081">
            <v>111301</v>
          </cell>
          <cell r="G1081">
            <v>111301</v>
          </cell>
          <cell r="H1081">
            <v>54451.83</v>
          </cell>
          <cell r="I1081">
            <v>0</v>
          </cell>
          <cell r="AY1081">
            <v>0</v>
          </cell>
          <cell r="CK1081">
            <v>0</v>
          </cell>
          <cell r="CL1081">
            <v>0</v>
          </cell>
          <cell r="CM1081">
            <v>0</v>
          </cell>
          <cell r="CU1081">
            <v>0</v>
          </cell>
        </row>
        <row r="1082">
          <cell r="F1082">
            <v>334612</v>
          </cell>
          <cell r="G1082">
            <v>334612</v>
          </cell>
          <cell r="H1082">
            <v>0</v>
          </cell>
          <cell r="I1082">
            <v>0</v>
          </cell>
          <cell r="AY1082">
            <v>0</v>
          </cell>
          <cell r="CK1082">
            <v>0</v>
          </cell>
          <cell r="CL1082">
            <v>0</v>
          </cell>
          <cell r="CM1082">
            <v>0</v>
          </cell>
          <cell r="CU1082">
            <v>0</v>
          </cell>
        </row>
        <row r="1083">
          <cell r="F1083">
            <v>252309</v>
          </cell>
          <cell r="G1083">
            <v>252309</v>
          </cell>
          <cell r="H1083">
            <v>190656.25</v>
          </cell>
          <cell r="I1083">
            <v>0</v>
          </cell>
          <cell r="AY1083">
            <v>21454.33</v>
          </cell>
          <cell r="CK1083">
            <v>0</v>
          </cell>
          <cell r="CL1083">
            <v>0</v>
          </cell>
          <cell r="CM1083">
            <v>0</v>
          </cell>
          <cell r="CU1083">
            <v>21699.09</v>
          </cell>
        </row>
        <row r="1084">
          <cell r="F1084">
            <v>43107</v>
          </cell>
          <cell r="G1084">
            <v>43107</v>
          </cell>
          <cell r="H1084">
            <v>33350.97</v>
          </cell>
          <cell r="I1084">
            <v>0</v>
          </cell>
          <cell r="AY1084">
            <v>3765.5</v>
          </cell>
          <cell r="CK1084">
            <v>0</v>
          </cell>
          <cell r="CL1084">
            <v>0</v>
          </cell>
          <cell r="CM1084">
            <v>0</v>
          </cell>
          <cell r="CU1084">
            <v>3765.48</v>
          </cell>
        </row>
        <row r="1085">
          <cell r="F1085">
            <v>52800</v>
          </cell>
          <cell r="G1085">
            <v>52800</v>
          </cell>
          <cell r="H1085">
            <v>42120</v>
          </cell>
          <cell r="I1085">
            <v>0</v>
          </cell>
          <cell r="AY1085">
            <v>4680</v>
          </cell>
          <cell r="CK1085">
            <v>0</v>
          </cell>
          <cell r="CL1085">
            <v>0</v>
          </cell>
          <cell r="CM1085">
            <v>0</v>
          </cell>
          <cell r="CU1085">
            <v>4680</v>
          </cell>
        </row>
        <row r="1086">
          <cell r="F1086">
            <v>38241</v>
          </cell>
          <cell r="G1086">
            <v>39506.449999999997</v>
          </cell>
          <cell r="H1086">
            <v>39506.449999999997</v>
          </cell>
          <cell r="I1086">
            <v>0</v>
          </cell>
          <cell r="AY1086">
            <v>0</v>
          </cell>
          <cell r="CK1086">
            <v>0</v>
          </cell>
          <cell r="CL1086">
            <v>0</v>
          </cell>
          <cell r="CM1086">
            <v>0</v>
          </cell>
          <cell r="CU1086">
            <v>0</v>
          </cell>
        </row>
        <row r="1087">
          <cell r="F1087">
            <v>214925</v>
          </cell>
          <cell r="G1087">
            <v>214925</v>
          </cell>
          <cell r="H1087">
            <v>146969.18</v>
          </cell>
          <cell r="I1087">
            <v>0</v>
          </cell>
          <cell r="AY1087">
            <v>15446.63</v>
          </cell>
          <cell r="CK1087">
            <v>0</v>
          </cell>
          <cell r="CL1087">
            <v>0</v>
          </cell>
          <cell r="CM1087">
            <v>0</v>
          </cell>
          <cell r="CU1087">
            <v>15188.72</v>
          </cell>
        </row>
        <row r="1088">
          <cell r="F1088">
            <v>26118</v>
          </cell>
          <cell r="G1088">
            <v>26118</v>
          </cell>
          <cell r="H1088">
            <v>20624.099999999999</v>
          </cell>
          <cell r="I1088">
            <v>0</v>
          </cell>
          <cell r="AY1088">
            <v>1623.34</v>
          </cell>
          <cell r="CK1088">
            <v>0</v>
          </cell>
          <cell r="CL1088">
            <v>0</v>
          </cell>
          <cell r="CM1088">
            <v>0</v>
          </cell>
          <cell r="CU1088" t="str">
            <v/>
          </cell>
        </row>
        <row r="1089">
          <cell r="F1089">
            <v>765</v>
          </cell>
          <cell r="G1089">
            <v>765</v>
          </cell>
          <cell r="H1089">
            <v>507.2</v>
          </cell>
          <cell r="I1089">
            <v>0</v>
          </cell>
          <cell r="AY1089">
            <v>56.36</v>
          </cell>
          <cell r="CK1089">
            <v>0</v>
          </cell>
          <cell r="CL1089">
            <v>0</v>
          </cell>
          <cell r="CM1089">
            <v>0</v>
          </cell>
          <cell r="CU1089" t="str">
            <v/>
          </cell>
        </row>
        <row r="1090">
          <cell r="F1090">
            <v>15648</v>
          </cell>
          <cell r="G1090">
            <v>15648</v>
          </cell>
          <cell r="H1090">
            <v>9539.6299999999992</v>
          </cell>
          <cell r="I1090">
            <v>0</v>
          </cell>
          <cell r="AY1090">
            <v>239.69</v>
          </cell>
          <cell r="CK1090">
            <v>0</v>
          </cell>
          <cell r="CL1090">
            <v>0</v>
          </cell>
          <cell r="CM1090">
            <v>0</v>
          </cell>
          <cell r="CU1090" t="str">
            <v/>
          </cell>
        </row>
        <row r="1091">
          <cell r="F1091">
            <v>11002</v>
          </cell>
          <cell r="G1091">
            <v>11002</v>
          </cell>
          <cell r="H1091">
            <v>6698.35</v>
          </cell>
          <cell r="I1091">
            <v>847</v>
          </cell>
          <cell r="AY1091">
            <v>769.35</v>
          </cell>
          <cell r="CK1091">
            <v>0</v>
          </cell>
          <cell r="CL1091">
            <v>0</v>
          </cell>
          <cell r="CM1091">
            <v>0</v>
          </cell>
          <cell r="CU1091" t="str">
            <v/>
          </cell>
        </row>
        <row r="1092">
          <cell r="F1092">
            <v>31842</v>
          </cell>
          <cell r="G1092">
            <v>31842</v>
          </cell>
          <cell r="H1092">
            <v>7897.92</v>
          </cell>
          <cell r="I1092">
            <v>-0.6</v>
          </cell>
          <cell r="AY1092">
            <v>0</v>
          </cell>
          <cell r="CK1092">
            <v>0</v>
          </cell>
          <cell r="CL1092">
            <v>0</v>
          </cell>
          <cell r="CM1092">
            <v>0</v>
          </cell>
          <cell r="CU1092" t="str">
            <v/>
          </cell>
        </row>
        <row r="1093">
          <cell r="F1093">
            <v>10000</v>
          </cell>
          <cell r="G1093">
            <v>10000</v>
          </cell>
          <cell r="H1093">
            <v>4038.93</v>
          </cell>
          <cell r="I1093">
            <v>1</v>
          </cell>
          <cell r="AY1093">
            <v>747.48</v>
          </cell>
          <cell r="CK1093">
            <v>0</v>
          </cell>
          <cell r="CL1093">
            <v>0</v>
          </cell>
          <cell r="CM1093">
            <v>0</v>
          </cell>
          <cell r="CU1093" t="str">
            <v/>
          </cell>
        </row>
        <row r="1094">
          <cell r="F1094">
            <v>68914</v>
          </cell>
          <cell r="G1094">
            <v>68914</v>
          </cell>
          <cell r="H1094">
            <v>42213.42</v>
          </cell>
          <cell r="I1094">
            <v>3764.89</v>
          </cell>
          <cell r="AY1094">
            <v>0</v>
          </cell>
          <cell r="CK1094">
            <v>0</v>
          </cell>
          <cell r="CL1094">
            <v>0</v>
          </cell>
          <cell r="CM1094">
            <v>0</v>
          </cell>
          <cell r="CU1094" t="str">
            <v/>
          </cell>
        </row>
        <row r="1095">
          <cell r="F1095">
            <v>13000</v>
          </cell>
          <cell r="G1095">
            <v>13000</v>
          </cell>
          <cell r="H1095">
            <v>12969.9</v>
          </cell>
          <cell r="I1095">
            <v>11.45</v>
          </cell>
          <cell r="AY1095">
            <v>0</v>
          </cell>
          <cell r="CK1095">
            <v>0</v>
          </cell>
          <cell r="CL1095">
            <v>0</v>
          </cell>
          <cell r="CM1095">
            <v>0</v>
          </cell>
          <cell r="CU1095" t="str">
            <v/>
          </cell>
        </row>
        <row r="1096">
          <cell r="F1096">
            <v>3000</v>
          </cell>
          <cell r="G1096">
            <v>3000</v>
          </cell>
          <cell r="H1096">
            <v>2981.5</v>
          </cell>
          <cell r="I1096">
            <v>0</v>
          </cell>
          <cell r="AY1096">
            <v>0</v>
          </cell>
          <cell r="CK1096">
            <v>0</v>
          </cell>
          <cell r="CL1096">
            <v>0</v>
          </cell>
          <cell r="CM1096">
            <v>0</v>
          </cell>
          <cell r="CU1096" t="str">
            <v/>
          </cell>
        </row>
        <row r="1097">
          <cell r="F1097">
            <v>22360</v>
          </cell>
          <cell r="G1097">
            <v>22360</v>
          </cell>
          <cell r="H1097">
            <v>10085.82</v>
          </cell>
          <cell r="I1097">
            <v>532.11</v>
          </cell>
          <cell r="AY1097">
            <v>0</v>
          </cell>
          <cell r="CK1097">
            <v>0</v>
          </cell>
          <cell r="CL1097">
            <v>0</v>
          </cell>
          <cell r="CM1097">
            <v>0</v>
          </cell>
          <cell r="CU1097" t="str">
            <v/>
          </cell>
        </row>
        <row r="1098">
          <cell r="F1098">
            <v>9094992</v>
          </cell>
          <cell r="G1098">
            <v>9094992</v>
          </cell>
          <cell r="H1098">
            <v>7880559.4400000004</v>
          </cell>
          <cell r="I1098">
            <v>0</v>
          </cell>
          <cell r="AY1098">
            <v>799672.37</v>
          </cell>
          <cell r="CK1098">
            <v>500000</v>
          </cell>
          <cell r="CL1098">
            <v>500000</v>
          </cell>
          <cell r="CM1098">
            <v>500000</v>
          </cell>
          <cell r="CU1098">
            <v>903988</v>
          </cell>
        </row>
        <row r="1099">
          <cell r="F1099">
            <v>890000</v>
          </cell>
          <cell r="G1099">
            <v>1467089.29</v>
          </cell>
          <cell r="H1099">
            <v>817546.5</v>
          </cell>
          <cell r="I1099">
            <v>544122.5</v>
          </cell>
          <cell r="AY1099">
            <v>0</v>
          </cell>
          <cell r="CK1099">
            <v>0</v>
          </cell>
          <cell r="CL1099">
            <v>0</v>
          </cell>
          <cell r="CM1099">
            <v>60000</v>
          </cell>
          <cell r="CU1099" t="str">
            <v/>
          </cell>
        </row>
        <row r="1100">
          <cell r="F1100">
            <v>0</v>
          </cell>
          <cell r="G1100">
            <v>819097.69</v>
          </cell>
          <cell r="H1100">
            <v>819097.69</v>
          </cell>
          <cell r="I1100">
            <v>0</v>
          </cell>
          <cell r="AY1100">
            <v>0</v>
          </cell>
          <cell r="CK1100">
            <v>0</v>
          </cell>
          <cell r="CL1100">
            <v>0</v>
          </cell>
          <cell r="CM1100">
            <v>0</v>
          </cell>
          <cell r="CU1100">
            <v>86361.23</v>
          </cell>
        </row>
        <row r="1101">
          <cell r="F1101">
            <v>0</v>
          </cell>
          <cell r="G1101">
            <v>227196.64</v>
          </cell>
          <cell r="H1101">
            <v>227196.64</v>
          </cell>
          <cell r="I1101">
            <v>0</v>
          </cell>
          <cell r="AY1101">
            <v>37520.71</v>
          </cell>
          <cell r="CK1101">
            <v>0</v>
          </cell>
          <cell r="CL1101">
            <v>0</v>
          </cell>
          <cell r="CM1101">
            <v>0</v>
          </cell>
          <cell r="CU1101">
            <v>40177.839999999997</v>
          </cell>
        </row>
        <row r="1102">
          <cell r="F1102">
            <v>393113</v>
          </cell>
          <cell r="G1102">
            <v>400857.1</v>
          </cell>
          <cell r="H1102">
            <v>400857.1</v>
          </cell>
          <cell r="I1102">
            <v>0</v>
          </cell>
          <cell r="AY1102">
            <v>36058</v>
          </cell>
          <cell r="CK1102">
            <v>0</v>
          </cell>
          <cell r="CL1102">
            <v>0</v>
          </cell>
          <cell r="CM1102">
            <v>0</v>
          </cell>
          <cell r="CU1102">
            <v>43826</v>
          </cell>
        </row>
        <row r="1103">
          <cell r="F1103">
            <v>640069</v>
          </cell>
          <cell r="G1103">
            <v>640069</v>
          </cell>
          <cell r="H1103">
            <v>345440.45</v>
          </cell>
          <cell r="I1103">
            <v>0</v>
          </cell>
          <cell r="AY1103">
            <v>1648.36</v>
          </cell>
          <cell r="CK1103">
            <v>0</v>
          </cell>
          <cell r="CL1103">
            <v>0</v>
          </cell>
          <cell r="CM1103">
            <v>0</v>
          </cell>
          <cell r="CU1103">
            <v>0</v>
          </cell>
        </row>
        <row r="1104">
          <cell r="F1104">
            <v>1847258</v>
          </cell>
          <cell r="G1104">
            <v>1847258</v>
          </cell>
          <cell r="H1104">
            <v>68712.77</v>
          </cell>
          <cell r="I1104">
            <v>0</v>
          </cell>
          <cell r="AY1104">
            <v>13556.63</v>
          </cell>
          <cell r="CK1104">
            <v>0</v>
          </cell>
          <cell r="CL1104">
            <v>0</v>
          </cell>
          <cell r="CM1104">
            <v>0</v>
          </cell>
          <cell r="CU1104">
            <v>0</v>
          </cell>
        </row>
        <row r="1105">
          <cell r="F1105">
            <v>0</v>
          </cell>
          <cell r="G1105">
            <v>155720.69</v>
          </cell>
          <cell r="H1105">
            <v>155720.69</v>
          </cell>
          <cell r="I1105">
            <v>0</v>
          </cell>
          <cell r="AY1105">
            <v>0</v>
          </cell>
          <cell r="CK1105">
            <v>0</v>
          </cell>
          <cell r="CL1105">
            <v>0</v>
          </cell>
          <cell r="CM1105">
            <v>0</v>
          </cell>
          <cell r="CU1105" t="str">
            <v/>
          </cell>
        </row>
        <row r="1106">
          <cell r="F1106">
            <v>0</v>
          </cell>
          <cell r="G1106">
            <v>204236.73</v>
          </cell>
          <cell r="H1106">
            <v>204236.73</v>
          </cell>
          <cell r="I1106">
            <v>0</v>
          </cell>
          <cell r="AY1106">
            <v>0</v>
          </cell>
          <cell r="CK1106">
            <v>0</v>
          </cell>
          <cell r="CL1106">
            <v>0</v>
          </cell>
          <cell r="CM1106">
            <v>0</v>
          </cell>
          <cell r="CU1106" t="str">
            <v/>
          </cell>
        </row>
        <row r="1107">
          <cell r="F1107">
            <v>1267666</v>
          </cell>
          <cell r="G1107">
            <v>1267666</v>
          </cell>
          <cell r="H1107">
            <v>1056680.26</v>
          </cell>
          <cell r="I1107">
            <v>0</v>
          </cell>
          <cell r="AY1107">
            <v>107766.02</v>
          </cell>
          <cell r="CK1107">
            <v>0</v>
          </cell>
          <cell r="CL1107">
            <v>0</v>
          </cell>
          <cell r="CM1107">
            <v>0</v>
          </cell>
          <cell r="CU1107">
            <v>130072.39</v>
          </cell>
        </row>
        <row r="1108">
          <cell r="F1108">
            <v>207209</v>
          </cell>
          <cell r="G1108">
            <v>207209</v>
          </cell>
          <cell r="H1108">
            <v>175466.98</v>
          </cell>
          <cell r="I1108">
            <v>0</v>
          </cell>
          <cell r="AY1108">
            <v>18050.599999999999</v>
          </cell>
          <cell r="CK1108">
            <v>0</v>
          </cell>
          <cell r="CL1108">
            <v>0</v>
          </cell>
          <cell r="CM1108">
            <v>0</v>
          </cell>
          <cell r="CU1108">
            <v>21491.119999999999</v>
          </cell>
        </row>
        <row r="1109">
          <cell r="F1109">
            <v>382800</v>
          </cell>
          <cell r="G1109">
            <v>382800</v>
          </cell>
          <cell r="H1109">
            <v>336577.81</v>
          </cell>
          <cell r="I1109">
            <v>0</v>
          </cell>
          <cell r="AY1109">
            <v>32760</v>
          </cell>
          <cell r="CK1109">
            <v>0</v>
          </cell>
          <cell r="CL1109">
            <v>0</v>
          </cell>
          <cell r="CM1109">
            <v>0</v>
          </cell>
          <cell r="CU1109">
            <v>39780</v>
          </cell>
        </row>
        <row r="1110">
          <cell r="F1110">
            <v>211115</v>
          </cell>
          <cell r="G1110">
            <v>240525.86</v>
          </cell>
          <cell r="H1110">
            <v>240525.86</v>
          </cell>
          <cell r="I1110">
            <v>0</v>
          </cell>
          <cell r="AY1110">
            <v>0</v>
          </cell>
          <cell r="CK1110">
            <v>0</v>
          </cell>
          <cell r="CL1110">
            <v>0</v>
          </cell>
          <cell r="CM1110">
            <v>0</v>
          </cell>
          <cell r="CU1110">
            <v>0</v>
          </cell>
        </row>
        <row r="1111">
          <cell r="F1111">
            <v>1399717</v>
          </cell>
          <cell r="G1111">
            <v>1399717</v>
          </cell>
          <cell r="H1111">
            <v>993027.04</v>
          </cell>
          <cell r="I1111">
            <v>0</v>
          </cell>
          <cell r="AY1111">
            <v>93853.61</v>
          </cell>
          <cell r="CK1111">
            <v>0</v>
          </cell>
          <cell r="CL1111">
            <v>0</v>
          </cell>
          <cell r="CM1111">
            <v>0</v>
          </cell>
          <cell r="CU1111">
            <v>106944.56</v>
          </cell>
        </row>
        <row r="1112">
          <cell r="F1112">
            <v>11376832</v>
          </cell>
          <cell r="G1112">
            <v>6638105.3799999999</v>
          </cell>
          <cell r="H1112">
            <v>0</v>
          </cell>
          <cell r="I1112">
            <v>0</v>
          </cell>
          <cell r="AY1112">
            <v>0</v>
          </cell>
          <cell r="CK1112">
            <v>0</v>
          </cell>
          <cell r="CL1112">
            <v>0</v>
          </cell>
          <cell r="CM1112">
            <v>0</v>
          </cell>
          <cell r="CU1112" t="str">
            <v/>
          </cell>
        </row>
        <row r="1113">
          <cell r="F1113">
            <v>13872</v>
          </cell>
          <cell r="G1113">
            <v>12980.86</v>
          </cell>
          <cell r="H1113">
            <v>1828.74</v>
          </cell>
          <cell r="I1113">
            <v>0</v>
          </cell>
          <cell r="AY1113">
            <v>0</v>
          </cell>
          <cell r="CK1113">
            <v>0</v>
          </cell>
          <cell r="CL1113">
            <v>0</v>
          </cell>
          <cell r="CM1113">
            <v>0</v>
          </cell>
          <cell r="CU1113" t="str">
            <v/>
          </cell>
        </row>
        <row r="1114">
          <cell r="F1114">
            <v>286687</v>
          </cell>
          <cell r="G1114">
            <v>275173.18</v>
          </cell>
          <cell r="H1114">
            <v>205868.47</v>
          </cell>
          <cell r="I1114">
            <v>0</v>
          </cell>
          <cell r="AY1114">
            <v>25589.99</v>
          </cell>
          <cell r="CK1114">
            <v>0</v>
          </cell>
          <cell r="CL1114">
            <v>0</v>
          </cell>
          <cell r="CM1114">
            <v>0</v>
          </cell>
          <cell r="CU1114" t="str">
            <v/>
          </cell>
        </row>
        <row r="1115">
          <cell r="F1115">
            <v>190888</v>
          </cell>
          <cell r="G1115">
            <v>401301.2</v>
          </cell>
          <cell r="H1115">
            <v>376370.73</v>
          </cell>
          <cell r="I1115">
            <v>0</v>
          </cell>
          <cell r="AY1115">
            <v>15850.23</v>
          </cell>
          <cell r="CK1115">
            <v>0</v>
          </cell>
          <cell r="CL1115">
            <v>0</v>
          </cell>
          <cell r="CM1115">
            <v>0</v>
          </cell>
          <cell r="CU1115" t="str">
            <v/>
          </cell>
        </row>
        <row r="1116">
          <cell r="F1116">
            <v>85170</v>
          </cell>
          <cell r="G1116">
            <v>84853.79</v>
          </cell>
          <cell r="H1116">
            <v>40313.32</v>
          </cell>
          <cell r="I1116">
            <v>0</v>
          </cell>
          <cell r="AY1116">
            <v>5272.49</v>
          </cell>
          <cell r="CK1116">
            <v>0</v>
          </cell>
          <cell r="CL1116">
            <v>0</v>
          </cell>
          <cell r="CM1116">
            <v>0</v>
          </cell>
          <cell r="CU1116" t="str">
            <v/>
          </cell>
        </row>
        <row r="1117">
          <cell r="F1117">
            <v>4834</v>
          </cell>
          <cell r="G1117">
            <v>4834</v>
          </cell>
          <cell r="H1117">
            <v>3630</v>
          </cell>
          <cell r="I1117">
            <v>470</v>
          </cell>
          <cell r="AY1117">
            <v>0</v>
          </cell>
          <cell r="CK1117">
            <v>0</v>
          </cell>
          <cell r="CL1117">
            <v>0</v>
          </cell>
          <cell r="CM1117">
            <v>0</v>
          </cell>
          <cell r="CU1117" t="str">
            <v/>
          </cell>
        </row>
        <row r="1118">
          <cell r="F1118">
            <v>547398</v>
          </cell>
          <cell r="G1118">
            <v>554112.19999999995</v>
          </cell>
          <cell r="H1118">
            <v>481857.2</v>
          </cell>
          <cell r="I1118">
            <v>0</v>
          </cell>
          <cell r="AY1118">
            <v>0</v>
          </cell>
          <cell r="CK1118">
            <v>0</v>
          </cell>
          <cell r="CL1118">
            <v>0</v>
          </cell>
          <cell r="CM1118">
            <v>0</v>
          </cell>
          <cell r="CU1118" t="str">
            <v/>
          </cell>
        </row>
        <row r="1119">
          <cell r="F1119">
            <v>15664</v>
          </cell>
          <cell r="G1119">
            <v>12769.5</v>
          </cell>
          <cell r="H1119">
            <v>8900.01</v>
          </cell>
          <cell r="I1119">
            <v>200</v>
          </cell>
          <cell r="AY1119">
            <v>0</v>
          </cell>
          <cell r="CK1119">
            <v>0</v>
          </cell>
          <cell r="CL1119">
            <v>0</v>
          </cell>
          <cell r="CM1119">
            <v>0</v>
          </cell>
          <cell r="CU1119" t="str">
            <v/>
          </cell>
        </row>
        <row r="1120">
          <cell r="F1120">
            <v>145728</v>
          </cell>
          <cell r="G1120">
            <v>257512.47</v>
          </cell>
          <cell r="H1120">
            <v>107469.66</v>
          </cell>
          <cell r="I1120">
            <v>0</v>
          </cell>
          <cell r="AY1120">
            <v>13375.22</v>
          </cell>
          <cell r="CK1120">
            <v>0</v>
          </cell>
          <cell r="CL1120">
            <v>0</v>
          </cell>
          <cell r="CM1120">
            <v>0</v>
          </cell>
          <cell r="CU1120" t="str">
            <v/>
          </cell>
        </row>
        <row r="1121">
          <cell r="F1121">
            <v>0</v>
          </cell>
          <cell r="G1121">
            <v>28000</v>
          </cell>
          <cell r="H1121">
            <v>19566.099999999999</v>
          </cell>
          <cell r="I1121">
            <v>0</v>
          </cell>
          <cell r="AY1121">
            <v>0</v>
          </cell>
          <cell r="CK1121">
            <v>0</v>
          </cell>
          <cell r="CL1121">
            <v>0</v>
          </cell>
          <cell r="CM1121">
            <v>0</v>
          </cell>
          <cell r="CU1121" t="str">
            <v/>
          </cell>
        </row>
        <row r="1122">
          <cell r="F1122">
            <v>15962</v>
          </cell>
          <cell r="G1122">
            <v>219087</v>
          </cell>
          <cell r="H1122">
            <v>184422</v>
          </cell>
          <cell r="I1122">
            <v>0</v>
          </cell>
          <cell r="AY1122">
            <v>0</v>
          </cell>
          <cell r="CK1122">
            <v>0</v>
          </cell>
          <cell r="CL1122">
            <v>0</v>
          </cell>
          <cell r="CM1122">
            <v>0</v>
          </cell>
          <cell r="CU1122" t="str">
            <v/>
          </cell>
        </row>
        <row r="1123">
          <cell r="F1123">
            <v>5157</v>
          </cell>
          <cell r="G1123">
            <v>5157</v>
          </cell>
          <cell r="H1123">
            <v>1283.6099999999999</v>
          </cell>
          <cell r="I1123">
            <v>56.01</v>
          </cell>
          <cell r="AY1123">
            <v>0</v>
          </cell>
          <cell r="CK1123">
            <v>0</v>
          </cell>
          <cell r="CL1123">
            <v>0</v>
          </cell>
          <cell r="CM1123">
            <v>0</v>
          </cell>
          <cell r="CU1123" t="str">
            <v/>
          </cell>
        </row>
        <row r="1124">
          <cell r="F1124">
            <v>60000</v>
          </cell>
          <cell r="G1124">
            <v>305700</v>
          </cell>
          <cell r="H1124">
            <v>248250</v>
          </cell>
          <cell r="I1124">
            <v>0</v>
          </cell>
          <cell r="AY1124">
            <v>0</v>
          </cell>
          <cell r="CK1124">
            <v>0</v>
          </cell>
          <cell r="CL1124">
            <v>0</v>
          </cell>
          <cell r="CM1124">
            <v>0</v>
          </cell>
          <cell r="CU1124" t="str">
            <v/>
          </cell>
        </row>
        <row r="1125">
          <cell r="F1125">
            <v>80200</v>
          </cell>
          <cell r="G1125">
            <v>82200</v>
          </cell>
          <cell r="H1125">
            <v>71441.899999999994</v>
          </cell>
          <cell r="I1125">
            <v>10507.5</v>
          </cell>
          <cell r="AY1125">
            <v>0</v>
          </cell>
          <cell r="CK1125">
            <v>0</v>
          </cell>
          <cell r="CL1125">
            <v>0</v>
          </cell>
          <cell r="CM1125">
            <v>0</v>
          </cell>
          <cell r="CU1125" t="str">
            <v/>
          </cell>
        </row>
        <row r="1126">
          <cell r="F1126">
            <v>33000</v>
          </cell>
          <cell r="G1126">
            <v>48900</v>
          </cell>
          <cell r="H1126">
            <v>14829.98</v>
          </cell>
          <cell r="I1126">
            <v>-1</v>
          </cell>
          <cell r="AY1126">
            <v>0</v>
          </cell>
          <cell r="CK1126">
            <v>0</v>
          </cell>
          <cell r="CL1126">
            <v>0</v>
          </cell>
          <cell r="CM1126">
            <v>0</v>
          </cell>
          <cell r="CU1126" t="str">
            <v/>
          </cell>
        </row>
        <row r="1127">
          <cell r="F1127">
            <v>700</v>
          </cell>
          <cell r="G1127">
            <v>700</v>
          </cell>
          <cell r="H1127">
            <v>0</v>
          </cell>
          <cell r="I1127">
            <v>0</v>
          </cell>
          <cell r="AY1127">
            <v>0</v>
          </cell>
          <cell r="CK1127">
            <v>0</v>
          </cell>
          <cell r="CL1127">
            <v>0</v>
          </cell>
          <cell r="CM1127">
            <v>0</v>
          </cell>
          <cell r="CU1127" t="str">
            <v/>
          </cell>
        </row>
        <row r="1128">
          <cell r="F1128">
            <v>53333</v>
          </cell>
          <cell r="G1128">
            <v>117551</v>
          </cell>
          <cell r="H1128">
            <v>64217.67</v>
          </cell>
          <cell r="I1128">
            <v>0</v>
          </cell>
          <cell r="AY1128">
            <v>0</v>
          </cell>
          <cell r="CK1128">
            <v>0</v>
          </cell>
          <cell r="CL1128">
            <v>0</v>
          </cell>
          <cell r="CM1128">
            <v>0</v>
          </cell>
          <cell r="CU1128" t="str">
            <v/>
          </cell>
        </row>
        <row r="1129">
          <cell r="F1129">
            <v>52488</v>
          </cell>
          <cell r="G1129">
            <v>48488</v>
          </cell>
          <cell r="H1129">
            <v>26771.5</v>
          </cell>
          <cell r="I1129">
            <v>0</v>
          </cell>
          <cell r="AY1129">
            <v>0</v>
          </cell>
          <cell r="CK1129">
            <v>0</v>
          </cell>
          <cell r="CL1129">
            <v>0</v>
          </cell>
          <cell r="CM1129">
            <v>0</v>
          </cell>
          <cell r="CU1129" t="str">
            <v/>
          </cell>
        </row>
        <row r="1130">
          <cell r="F1130">
            <v>88850</v>
          </cell>
          <cell r="G1130">
            <v>3260</v>
          </cell>
          <cell r="H1130">
            <v>800</v>
          </cell>
          <cell r="I1130">
            <v>0</v>
          </cell>
          <cell r="AY1130">
            <v>0</v>
          </cell>
          <cell r="CK1130">
            <v>0</v>
          </cell>
          <cell r="CL1130">
            <v>0</v>
          </cell>
          <cell r="CM1130">
            <v>0</v>
          </cell>
          <cell r="CU1130" t="str">
            <v/>
          </cell>
        </row>
        <row r="1132">
          <cell r="F1132">
            <v>150000</v>
          </cell>
          <cell r="G1132">
            <v>106096</v>
          </cell>
          <cell r="H1132">
            <v>56853.91</v>
          </cell>
          <cell r="I1132">
            <v>2423.5</v>
          </cell>
          <cell r="AY1132">
            <v>0</v>
          </cell>
          <cell r="CK1132">
            <v>200000</v>
          </cell>
          <cell r="CL1132">
            <v>200000</v>
          </cell>
          <cell r="CM1132">
            <v>200000</v>
          </cell>
          <cell r="CU1132" t="str">
            <v/>
          </cell>
        </row>
        <row r="1133">
          <cell r="F1133">
            <v>32780</v>
          </cell>
          <cell r="G1133">
            <v>32780</v>
          </cell>
          <cell r="H1133">
            <v>15959.01</v>
          </cell>
          <cell r="I1133">
            <v>8833.61</v>
          </cell>
          <cell r="AY1133">
            <v>0</v>
          </cell>
          <cell r="CK1133">
            <v>0</v>
          </cell>
          <cell r="CL1133">
            <v>0</v>
          </cell>
          <cell r="CM1133">
            <v>0</v>
          </cell>
          <cell r="CU1133" t="str">
            <v/>
          </cell>
        </row>
        <row r="1135">
          <cell r="F1135">
            <v>4136</v>
          </cell>
          <cell r="G1135">
            <v>4136</v>
          </cell>
          <cell r="H1135">
            <v>3161</v>
          </cell>
          <cell r="I1135">
            <v>371</v>
          </cell>
          <cell r="AY1135">
            <v>0</v>
          </cell>
          <cell r="CK1135">
            <v>0</v>
          </cell>
          <cell r="CL1135">
            <v>0</v>
          </cell>
          <cell r="CM1135">
            <v>0</v>
          </cell>
          <cell r="CU1135" t="str">
            <v/>
          </cell>
        </row>
        <row r="1136">
          <cell r="F1136">
            <v>7016015</v>
          </cell>
          <cell r="G1136">
            <v>7908022.7800000003</v>
          </cell>
          <cell r="H1136">
            <v>5812031.5300000003</v>
          </cell>
          <cell r="I1136">
            <v>1373023.38</v>
          </cell>
          <cell r="AY1136">
            <v>172</v>
          </cell>
          <cell r="CK1136">
            <v>0</v>
          </cell>
          <cell r="CL1136">
            <v>0</v>
          </cell>
          <cell r="CM1136">
            <v>0</v>
          </cell>
          <cell r="CU1136" t="str">
            <v/>
          </cell>
        </row>
        <row r="1137">
          <cell r="F1137">
            <v>290757</v>
          </cell>
          <cell r="G1137">
            <v>306580</v>
          </cell>
          <cell r="H1137">
            <v>67752.2</v>
          </cell>
          <cell r="I1137">
            <v>209444.53</v>
          </cell>
          <cell r="AY1137">
            <v>0</v>
          </cell>
          <cell r="CK1137">
            <v>0</v>
          </cell>
          <cell r="CL1137">
            <v>0</v>
          </cell>
          <cell r="CM1137">
            <v>0</v>
          </cell>
          <cell r="CU1137" t="str">
            <v/>
          </cell>
        </row>
        <row r="1138">
          <cell r="F1138">
            <v>52602</v>
          </cell>
          <cell r="G1138">
            <v>27372</v>
          </cell>
          <cell r="H1138">
            <v>26653.32</v>
          </cell>
          <cell r="I1138">
            <v>0</v>
          </cell>
          <cell r="AY1138">
            <v>0</v>
          </cell>
          <cell r="CK1138">
            <v>0</v>
          </cell>
          <cell r="CL1138">
            <v>0</v>
          </cell>
          <cell r="CM1138">
            <v>0</v>
          </cell>
          <cell r="CU1138" t="str">
            <v/>
          </cell>
        </row>
        <row r="1139">
          <cell r="F1139">
            <v>0</v>
          </cell>
          <cell r="G1139">
            <v>9952</v>
          </cell>
          <cell r="H1139">
            <v>9952</v>
          </cell>
          <cell r="I1139">
            <v>0</v>
          </cell>
          <cell r="AY1139">
            <v>0</v>
          </cell>
          <cell r="CK1139">
            <v>0</v>
          </cell>
          <cell r="CL1139">
            <v>0</v>
          </cell>
          <cell r="CM1139">
            <v>0</v>
          </cell>
          <cell r="CU1139" t="str">
            <v/>
          </cell>
        </row>
        <row r="1140">
          <cell r="F1140">
            <v>30000</v>
          </cell>
          <cell r="G1140">
            <v>19060</v>
          </cell>
          <cell r="H1140">
            <v>0</v>
          </cell>
          <cell r="I1140">
            <v>0</v>
          </cell>
          <cell r="AY1140">
            <v>0</v>
          </cell>
          <cell r="CK1140">
            <v>0</v>
          </cell>
          <cell r="CL1140">
            <v>0</v>
          </cell>
          <cell r="CM1140">
            <v>0</v>
          </cell>
          <cell r="CU1140" t="str">
            <v/>
          </cell>
        </row>
        <row r="1141">
          <cell r="F1141">
            <v>2700000</v>
          </cell>
          <cell r="G1141">
            <v>4200000</v>
          </cell>
          <cell r="H1141">
            <v>1735315</v>
          </cell>
          <cell r="I1141">
            <v>2389205</v>
          </cell>
          <cell r="AY1141">
            <v>0</v>
          </cell>
          <cell r="CK1141">
            <v>0</v>
          </cell>
          <cell r="CL1141">
            <v>0</v>
          </cell>
          <cell r="CM1141">
            <v>0</v>
          </cell>
          <cell r="CU1141" t="str">
            <v/>
          </cell>
        </row>
        <row r="1142">
          <cell r="F1142">
            <v>20833</v>
          </cell>
          <cell r="G1142">
            <v>101371.08</v>
          </cell>
          <cell r="H1142">
            <v>43156.51</v>
          </cell>
          <cell r="I1142">
            <v>18838</v>
          </cell>
          <cell r="AY1142">
            <v>0</v>
          </cell>
          <cell r="CK1142">
            <v>0</v>
          </cell>
          <cell r="CL1142">
            <v>0</v>
          </cell>
          <cell r="CM1142">
            <v>0</v>
          </cell>
          <cell r="CU1142" t="str">
            <v/>
          </cell>
        </row>
        <row r="1143">
          <cell r="F1143">
            <v>32375</v>
          </cell>
          <cell r="G1143">
            <v>32732</v>
          </cell>
          <cell r="H1143">
            <v>30776.1</v>
          </cell>
          <cell r="I1143">
            <v>0</v>
          </cell>
          <cell r="AY1143">
            <v>0</v>
          </cell>
          <cell r="CK1143">
            <v>0</v>
          </cell>
          <cell r="CL1143">
            <v>0</v>
          </cell>
          <cell r="CM1143">
            <v>0</v>
          </cell>
          <cell r="CU1143" t="str">
            <v/>
          </cell>
        </row>
        <row r="1144">
          <cell r="F1144">
            <v>431505</v>
          </cell>
          <cell r="G1144">
            <v>431505</v>
          </cell>
          <cell r="H1144">
            <v>46740.32</v>
          </cell>
          <cell r="I1144">
            <v>0</v>
          </cell>
          <cell r="AY1144">
            <v>5716.95</v>
          </cell>
          <cell r="CK1144">
            <v>0</v>
          </cell>
          <cell r="CL1144">
            <v>0</v>
          </cell>
          <cell r="CM1144">
            <v>0</v>
          </cell>
          <cell r="CU1144" t="str">
            <v/>
          </cell>
        </row>
        <row r="1145">
          <cell r="F1145">
            <v>115000</v>
          </cell>
          <cell r="G1145">
            <v>3646971.1</v>
          </cell>
          <cell r="H1145">
            <v>309195.84000000003</v>
          </cell>
          <cell r="I1145">
            <v>101314.39</v>
          </cell>
          <cell r="AY1145">
            <v>0</v>
          </cell>
          <cell r="CK1145">
            <v>0</v>
          </cell>
          <cell r="CL1145">
            <v>250000</v>
          </cell>
          <cell r="CM1145">
            <v>280000</v>
          </cell>
          <cell r="CU1145" t="str">
            <v/>
          </cell>
        </row>
        <row r="1146">
          <cell r="F1146">
            <v>20000</v>
          </cell>
          <cell r="G1146">
            <v>20000</v>
          </cell>
          <cell r="H1146">
            <v>7774.64</v>
          </cell>
          <cell r="I1146">
            <v>943</v>
          </cell>
          <cell r="AY1146">
            <v>190</v>
          </cell>
          <cell r="CK1146">
            <v>0</v>
          </cell>
          <cell r="CL1146">
            <v>0</v>
          </cell>
          <cell r="CM1146">
            <v>0</v>
          </cell>
          <cell r="CU1146" t="str">
            <v/>
          </cell>
        </row>
        <row r="1147">
          <cell r="F1147">
            <v>70000</v>
          </cell>
          <cell r="G1147">
            <v>54823</v>
          </cell>
          <cell r="H1147">
            <v>44148.65</v>
          </cell>
          <cell r="I1147">
            <v>7562.62</v>
          </cell>
          <cell r="AY1147">
            <v>0</v>
          </cell>
          <cell r="CK1147">
            <v>0</v>
          </cell>
          <cell r="CL1147">
            <v>0</v>
          </cell>
          <cell r="CM1147">
            <v>0</v>
          </cell>
          <cell r="CU1147" t="str">
            <v/>
          </cell>
        </row>
        <row r="1148">
          <cell r="F1148">
            <v>103937</v>
          </cell>
          <cell r="G1148">
            <v>103937</v>
          </cell>
          <cell r="H1148">
            <v>73205.34</v>
          </cell>
          <cell r="I1148">
            <v>2400</v>
          </cell>
          <cell r="AY1148">
            <v>0</v>
          </cell>
          <cell r="CK1148">
            <v>0</v>
          </cell>
          <cell r="CL1148">
            <v>0</v>
          </cell>
          <cell r="CM1148">
            <v>0</v>
          </cell>
          <cell r="CU1148" t="str">
            <v/>
          </cell>
        </row>
        <row r="1149">
          <cell r="F1149">
            <v>190500</v>
          </cell>
          <cell r="G1149">
            <v>190500</v>
          </cell>
          <cell r="H1149">
            <v>113440.61</v>
          </cell>
          <cell r="I1149">
            <v>12336.15</v>
          </cell>
          <cell r="AY1149">
            <v>4712</v>
          </cell>
          <cell r="CK1149">
            <v>0</v>
          </cell>
          <cell r="CL1149">
            <v>0</v>
          </cell>
          <cell r="CM1149">
            <v>0</v>
          </cell>
          <cell r="CU1149" t="str">
            <v/>
          </cell>
        </row>
        <row r="1150">
          <cell r="F1150">
            <v>180000</v>
          </cell>
          <cell r="G1150">
            <v>180000</v>
          </cell>
          <cell r="H1150">
            <v>153041.48000000001</v>
          </cell>
          <cell r="I1150">
            <v>16862.05</v>
          </cell>
          <cell r="AY1150">
            <v>0</v>
          </cell>
          <cell r="CK1150">
            <v>0</v>
          </cell>
          <cell r="CL1150">
            <v>0</v>
          </cell>
          <cell r="CM1150">
            <v>0</v>
          </cell>
          <cell r="CU1150" t="str">
            <v/>
          </cell>
        </row>
        <row r="1151">
          <cell r="F1151">
            <v>180000</v>
          </cell>
          <cell r="G1151">
            <v>180000</v>
          </cell>
          <cell r="H1151">
            <v>72005.42</v>
          </cell>
          <cell r="I1151">
            <v>14400</v>
          </cell>
          <cell r="AY1151">
            <v>0</v>
          </cell>
          <cell r="CK1151">
            <v>0</v>
          </cell>
          <cell r="CL1151">
            <v>0</v>
          </cell>
          <cell r="CM1151">
            <v>0</v>
          </cell>
          <cell r="CU1151" t="str">
            <v/>
          </cell>
        </row>
        <row r="1152">
          <cell r="F1152">
            <v>49704</v>
          </cell>
          <cell r="G1152">
            <v>49704</v>
          </cell>
          <cell r="H1152">
            <v>41586.42</v>
          </cell>
          <cell r="I1152">
            <v>1127.03</v>
          </cell>
          <cell r="AY1152">
            <v>0</v>
          </cell>
          <cell r="CK1152">
            <v>0</v>
          </cell>
          <cell r="CL1152">
            <v>0</v>
          </cell>
          <cell r="CM1152">
            <v>0</v>
          </cell>
          <cell r="CU1152" t="str">
            <v/>
          </cell>
        </row>
        <row r="1153">
          <cell r="F1153">
            <v>1000</v>
          </cell>
          <cell r="G1153">
            <v>1000</v>
          </cell>
          <cell r="H1153">
            <v>0</v>
          </cell>
          <cell r="I1153">
            <v>0</v>
          </cell>
          <cell r="AY1153">
            <v>0</v>
          </cell>
          <cell r="CK1153">
            <v>0</v>
          </cell>
          <cell r="CL1153">
            <v>0</v>
          </cell>
          <cell r="CM1153">
            <v>0</v>
          </cell>
          <cell r="CU1153" t="str">
            <v/>
          </cell>
        </row>
        <row r="1154">
          <cell r="F1154">
            <v>709193</v>
          </cell>
          <cell r="G1154">
            <v>709193</v>
          </cell>
          <cell r="H1154">
            <v>322824.43</v>
          </cell>
          <cell r="I1154">
            <v>102762.29</v>
          </cell>
          <cell r="AY1154">
            <v>0</v>
          </cell>
          <cell r="CK1154">
            <v>0</v>
          </cell>
          <cell r="CL1154">
            <v>0</v>
          </cell>
          <cell r="CM1154">
            <v>0</v>
          </cell>
          <cell r="CU1154" t="str">
            <v/>
          </cell>
        </row>
        <row r="1155">
          <cell r="F1155">
            <v>95701</v>
          </cell>
          <cell r="G1155">
            <v>95701</v>
          </cell>
          <cell r="H1155">
            <v>61707.15</v>
          </cell>
          <cell r="I1155">
            <v>11780.24</v>
          </cell>
          <cell r="AY1155">
            <v>0</v>
          </cell>
          <cell r="CK1155">
            <v>0</v>
          </cell>
          <cell r="CL1155">
            <v>0</v>
          </cell>
          <cell r="CM1155">
            <v>0</v>
          </cell>
          <cell r="CU1155" t="str">
            <v/>
          </cell>
        </row>
        <row r="1156">
          <cell r="F1156">
            <v>3281</v>
          </cell>
          <cell r="G1156">
            <v>3281</v>
          </cell>
          <cell r="H1156">
            <v>45.2</v>
          </cell>
          <cell r="I1156">
            <v>0</v>
          </cell>
          <cell r="AY1156">
            <v>0</v>
          </cell>
          <cell r="CK1156">
            <v>0</v>
          </cell>
          <cell r="CL1156">
            <v>0</v>
          </cell>
          <cell r="CM1156">
            <v>0</v>
          </cell>
          <cell r="CU1156" t="str">
            <v/>
          </cell>
        </row>
        <row r="1157">
          <cell r="F1157">
            <v>0</v>
          </cell>
          <cell r="G1157">
            <v>2000</v>
          </cell>
          <cell r="H1157">
            <v>1640</v>
          </cell>
          <cell r="I1157">
            <v>0</v>
          </cell>
          <cell r="AY1157">
            <v>0</v>
          </cell>
          <cell r="CK1157">
            <v>0</v>
          </cell>
          <cell r="CL1157">
            <v>0</v>
          </cell>
          <cell r="CM1157">
            <v>0</v>
          </cell>
          <cell r="CU1157" t="str">
            <v/>
          </cell>
        </row>
        <row r="1158">
          <cell r="F1158">
            <v>800000</v>
          </cell>
          <cell r="G1158">
            <v>816427.23</v>
          </cell>
          <cell r="H1158">
            <v>330446.73</v>
          </cell>
          <cell r="I1158">
            <v>112945.01</v>
          </cell>
          <cell r="AY1158">
            <v>0</v>
          </cell>
          <cell r="CK1158">
            <v>0</v>
          </cell>
          <cell r="CL1158">
            <v>0</v>
          </cell>
          <cell r="CM1158">
            <v>0</v>
          </cell>
          <cell r="CU1158" t="str">
            <v/>
          </cell>
        </row>
        <row r="1159">
          <cell r="F1159">
            <v>22927</v>
          </cell>
          <cell r="G1159">
            <v>22927</v>
          </cell>
          <cell r="H1159">
            <v>17516</v>
          </cell>
          <cell r="I1159">
            <v>0</v>
          </cell>
          <cell r="AY1159">
            <v>0</v>
          </cell>
          <cell r="CK1159">
            <v>0</v>
          </cell>
          <cell r="CL1159">
            <v>0</v>
          </cell>
          <cell r="CM1159">
            <v>0</v>
          </cell>
          <cell r="CU1159" t="str">
            <v/>
          </cell>
        </row>
        <row r="1160">
          <cell r="F1160">
            <v>290551</v>
          </cell>
          <cell r="G1160">
            <v>290551</v>
          </cell>
          <cell r="H1160">
            <v>192707</v>
          </cell>
          <cell r="I1160">
            <v>56221.99</v>
          </cell>
          <cell r="AY1160">
            <v>0</v>
          </cell>
          <cell r="CK1160">
            <v>0</v>
          </cell>
          <cell r="CL1160">
            <v>0</v>
          </cell>
          <cell r="CM1160">
            <v>0</v>
          </cell>
          <cell r="CU1160" t="str">
            <v/>
          </cell>
        </row>
        <row r="1161">
          <cell r="F1161">
            <v>48866</v>
          </cell>
          <cell r="G1161">
            <v>49770</v>
          </cell>
          <cell r="H1161">
            <v>36753.300000000003</v>
          </cell>
          <cell r="I1161">
            <v>5117</v>
          </cell>
          <cell r="AY1161">
            <v>2406</v>
          </cell>
          <cell r="CK1161">
            <v>0</v>
          </cell>
          <cell r="CL1161">
            <v>0</v>
          </cell>
          <cell r="CM1161">
            <v>0</v>
          </cell>
          <cell r="CU1161" t="str">
            <v/>
          </cell>
        </row>
        <row r="1162">
          <cell r="F1162">
            <v>44494</v>
          </cell>
          <cell r="G1162">
            <v>62608</v>
          </cell>
          <cell r="H1162">
            <v>52515.66</v>
          </cell>
          <cell r="I1162">
            <v>9940.7000000000007</v>
          </cell>
          <cell r="AY1162">
            <v>2405.0700000000002</v>
          </cell>
          <cell r="CK1162">
            <v>0</v>
          </cell>
          <cell r="CL1162">
            <v>0</v>
          </cell>
          <cell r="CM1162">
            <v>0</v>
          </cell>
          <cell r="CU1162" t="str">
            <v/>
          </cell>
        </row>
        <row r="1163">
          <cell r="F1163">
            <v>63348</v>
          </cell>
          <cell r="G1163">
            <v>63348</v>
          </cell>
          <cell r="H1163">
            <v>42030</v>
          </cell>
          <cell r="I1163">
            <v>5340</v>
          </cell>
          <cell r="AY1163">
            <v>0</v>
          </cell>
          <cell r="CK1163">
            <v>0</v>
          </cell>
          <cell r="CL1163">
            <v>0</v>
          </cell>
          <cell r="CM1163">
            <v>0</v>
          </cell>
          <cell r="CU1163" t="str">
            <v/>
          </cell>
        </row>
        <row r="1164">
          <cell r="F1164">
            <v>0</v>
          </cell>
          <cell r="G1164">
            <v>27303.439999999999</v>
          </cell>
          <cell r="H1164">
            <v>21421.61</v>
          </cell>
          <cell r="I1164">
            <v>5671</v>
          </cell>
          <cell r="AY1164">
            <v>0</v>
          </cell>
          <cell r="CK1164">
            <v>0</v>
          </cell>
          <cell r="CL1164">
            <v>0</v>
          </cell>
          <cell r="CM1164">
            <v>0</v>
          </cell>
          <cell r="CU1164" t="str">
            <v/>
          </cell>
        </row>
        <row r="1165">
          <cell r="F1165">
            <v>54010</v>
          </cell>
          <cell r="G1165">
            <v>54010</v>
          </cell>
          <cell r="H1165">
            <v>32061.96</v>
          </cell>
          <cell r="I1165">
            <v>4779</v>
          </cell>
          <cell r="AY1165">
            <v>0</v>
          </cell>
          <cell r="CK1165">
            <v>0</v>
          </cell>
          <cell r="CL1165">
            <v>0</v>
          </cell>
          <cell r="CM1165">
            <v>0</v>
          </cell>
          <cell r="CU1165" t="str">
            <v/>
          </cell>
        </row>
        <row r="1166">
          <cell r="F1166">
            <v>5000</v>
          </cell>
          <cell r="G1166">
            <v>5000</v>
          </cell>
          <cell r="H1166">
            <v>2373.5</v>
          </cell>
          <cell r="I1166">
            <v>0</v>
          </cell>
          <cell r="AY1166">
            <v>0</v>
          </cell>
          <cell r="CK1166">
            <v>0</v>
          </cell>
          <cell r="CL1166">
            <v>0</v>
          </cell>
          <cell r="CM1166">
            <v>0</v>
          </cell>
          <cell r="CU1166" t="str">
            <v/>
          </cell>
        </row>
        <row r="1167">
          <cell r="F1167">
            <v>22183</v>
          </cell>
          <cell r="G1167">
            <v>22183</v>
          </cell>
          <cell r="H1167">
            <v>3816.51</v>
          </cell>
          <cell r="I1167">
            <v>0</v>
          </cell>
          <cell r="AY1167">
            <v>0</v>
          </cell>
          <cell r="CK1167">
            <v>0</v>
          </cell>
          <cell r="CL1167">
            <v>0</v>
          </cell>
          <cell r="CM1167">
            <v>0</v>
          </cell>
          <cell r="CU1167" t="str">
            <v/>
          </cell>
        </row>
        <row r="1168">
          <cell r="F1168">
            <v>5000</v>
          </cell>
          <cell r="G1168">
            <v>5000</v>
          </cell>
          <cell r="H1168">
            <v>4419.01</v>
          </cell>
          <cell r="I1168">
            <v>0</v>
          </cell>
          <cell r="AY1168">
            <v>0</v>
          </cell>
          <cell r="CK1168">
            <v>0</v>
          </cell>
          <cell r="CL1168">
            <v>0</v>
          </cell>
          <cell r="CM1168">
            <v>0</v>
          </cell>
          <cell r="CU1168" t="str">
            <v/>
          </cell>
        </row>
        <row r="1169">
          <cell r="F1169">
            <v>0</v>
          </cell>
          <cell r="G1169">
            <v>430</v>
          </cell>
          <cell r="H1169">
            <v>430</v>
          </cell>
          <cell r="I1169">
            <v>0</v>
          </cell>
          <cell r="AY1169">
            <v>0</v>
          </cell>
          <cell r="CK1169">
            <v>0</v>
          </cell>
          <cell r="CL1169">
            <v>0</v>
          </cell>
          <cell r="CM1169">
            <v>0</v>
          </cell>
          <cell r="CU1169" t="str">
            <v/>
          </cell>
        </row>
        <row r="1170">
          <cell r="F1170">
            <v>140000</v>
          </cell>
          <cell r="G1170">
            <v>142684</v>
          </cell>
          <cell r="H1170">
            <v>17166.77</v>
          </cell>
          <cell r="I1170">
            <v>837.26</v>
          </cell>
          <cell r="AY1170">
            <v>0</v>
          </cell>
          <cell r="CK1170">
            <v>0</v>
          </cell>
          <cell r="CL1170">
            <v>0</v>
          </cell>
          <cell r="CM1170">
            <v>0</v>
          </cell>
          <cell r="CU1170" t="str">
            <v/>
          </cell>
        </row>
        <row r="1171">
          <cell r="F1171">
            <v>32095</v>
          </cell>
          <cell r="G1171">
            <v>32095</v>
          </cell>
          <cell r="H1171">
            <v>1149.96</v>
          </cell>
          <cell r="I1171">
            <v>0</v>
          </cell>
          <cell r="AY1171">
            <v>0</v>
          </cell>
          <cell r="CK1171">
            <v>0</v>
          </cell>
          <cell r="CL1171">
            <v>0</v>
          </cell>
          <cell r="CM1171">
            <v>0</v>
          </cell>
          <cell r="CU1171" t="str">
            <v/>
          </cell>
        </row>
        <row r="1172">
          <cell r="F1172">
            <v>41530</v>
          </cell>
          <cell r="G1172">
            <v>41530</v>
          </cell>
          <cell r="H1172">
            <v>11814.35</v>
          </cell>
          <cell r="I1172">
            <v>14758.72</v>
          </cell>
          <cell r="AY1172">
            <v>0</v>
          </cell>
          <cell r="CK1172">
            <v>0</v>
          </cell>
          <cell r="CL1172">
            <v>0</v>
          </cell>
          <cell r="CM1172">
            <v>0</v>
          </cell>
          <cell r="CU1172" t="str">
            <v/>
          </cell>
        </row>
        <row r="1173">
          <cell r="F1173">
            <v>123341</v>
          </cell>
          <cell r="G1173">
            <v>176453.11</v>
          </cell>
          <cell r="H1173">
            <v>176453.11</v>
          </cell>
          <cell r="I1173">
            <v>0</v>
          </cell>
          <cell r="AY1173">
            <v>1488.89</v>
          </cell>
          <cell r="CK1173">
            <v>0</v>
          </cell>
          <cell r="CL1173">
            <v>0</v>
          </cell>
          <cell r="CM1173">
            <v>0</v>
          </cell>
          <cell r="CU1173" t="str">
            <v/>
          </cell>
        </row>
        <row r="1174">
          <cell r="F1174">
            <v>73825</v>
          </cell>
          <cell r="G1174">
            <v>73825</v>
          </cell>
          <cell r="H1174">
            <v>22781.71</v>
          </cell>
          <cell r="I1174">
            <v>438.82</v>
          </cell>
          <cell r="AY1174">
            <v>0</v>
          </cell>
          <cell r="CK1174">
            <v>0</v>
          </cell>
          <cell r="CL1174">
            <v>0</v>
          </cell>
          <cell r="CM1174">
            <v>0</v>
          </cell>
          <cell r="CU1174" t="str">
            <v/>
          </cell>
        </row>
        <row r="1175">
          <cell r="F1175">
            <v>500</v>
          </cell>
          <cell r="G1175">
            <v>1183.5</v>
          </cell>
          <cell r="H1175">
            <v>378.5</v>
          </cell>
          <cell r="I1175">
            <v>804.98</v>
          </cell>
          <cell r="AY1175">
            <v>0</v>
          </cell>
          <cell r="CK1175">
            <v>0</v>
          </cell>
          <cell r="CL1175">
            <v>0</v>
          </cell>
          <cell r="CM1175">
            <v>0</v>
          </cell>
          <cell r="CU1175" t="str">
            <v/>
          </cell>
        </row>
        <row r="1176">
          <cell r="F1176">
            <v>0</v>
          </cell>
          <cell r="G1176">
            <v>46807</v>
          </cell>
          <cell r="H1176">
            <v>42572</v>
          </cell>
          <cell r="I1176">
            <v>776.25</v>
          </cell>
          <cell r="AY1176">
            <v>0</v>
          </cell>
          <cell r="CK1176">
            <v>0</v>
          </cell>
          <cell r="CL1176">
            <v>0</v>
          </cell>
          <cell r="CM1176">
            <v>0</v>
          </cell>
          <cell r="CU1176" t="str">
            <v/>
          </cell>
        </row>
        <row r="1177">
          <cell r="F1177">
            <v>40878</v>
          </cell>
          <cell r="G1177">
            <v>38378</v>
          </cell>
          <cell r="H1177">
            <v>110.4</v>
          </cell>
          <cell r="I1177">
            <v>0</v>
          </cell>
          <cell r="AY1177">
            <v>0</v>
          </cell>
          <cell r="CK1177">
            <v>0</v>
          </cell>
          <cell r="CL1177">
            <v>0</v>
          </cell>
          <cell r="CM1177">
            <v>0</v>
          </cell>
          <cell r="CU1177" t="str">
            <v/>
          </cell>
        </row>
        <row r="1178">
          <cell r="F1178">
            <v>13711</v>
          </cell>
          <cell r="G1178">
            <v>2484</v>
          </cell>
          <cell r="H1178">
            <v>0</v>
          </cell>
          <cell r="I1178">
            <v>0</v>
          </cell>
          <cell r="AY1178">
            <v>0</v>
          </cell>
          <cell r="CK1178">
            <v>0</v>
          </cell>
          <cell r="CL1178">
            <v>0</v>
          </cell>
          <cell r="CM1178">
            <v>0</v>
          </cell>
          <cell r="CU1178" t="str">
            <v/>
          </cell>
        </row>
        <row r="1179">
          <cell r="F1179">
            <v>0</v>
          </cell>
          <cell r="G1179">
            <v>125841.73</v>
          </cell>
          <cell r="H1179">
            <v>98262.94</v>
          </cell>
          <cell r="I1179">
            <v>0</v>
          </cell>
          <cell r="AY1179">
            <v>0</v>
          </cell>
          <cell r="CK1179">
            <v>0</v>
          </cell>
          <cell r="CL1179">
            <v>0</v>
          </cell>
          <cell r="CM1179">
            <v>0</v>
          </cell>
          <cell r="CU1179" t="str">
            <v/>
          </cell>
        </row>
        <row r="1180">
          <cell r="F1180">
            <v>0</v>
          </cell>
          <cell r="G1180">
            <v>468465.75</v>
          </cell>
          <cell r="H1180">
            <v>18827.650000000001</v>
          </cell>
          <cell r="I1180">
            <v>314180</v>
          </cell>
          <cell r="AY1180">
            <v>0</v>
          </cell>
          <cell r="CK1180">
            <v>0</v>
          </cell>
          <cell r="CL1180">
            <v>0</v>
          </cell>
          <cell r="CM1180">
            <v>0</v>
          </cell>
          <cell r="CU1180" t="str">
            <v/>
          </cell>
        </row>
        <row r="1181">
          <cell r="F1181">
            <v>0</v>
          </cell>
          <cell r="G1181">
            <v>11803.33</v>
          </cell>
          <cell r="H1181">
            <v>3974.86</v>
          </cell>
          <cell r="I1181">
            <v>0</v>
          </cell>
          <cell r="AY1181">
            <v>0</v>
          </cell>
          <cell r="CK1181">
            <v>0</v>
          </cell>
          <cell r="CL1181">
            <v>0</v>
          </cell>
          <cell r="CM1181">
            <v>0</v>
          </cell>
          <cell r="CU1181" t="str">
            <v/>
          </cell>
        </row>
        <row r="1182">
          <cell r="F1182">
            <v>0</v>
          </cell>
          <cell r="G1182">
            <v>162000</v>
          </cell>
          <cell r="H1182">
            <v>158549.63</v>
          </cell>
          <cell r="I1182">
            <v>0</v>
          </cell>
          <cell r="AY1182">
            <v>0</v>
          </cell>
          <cell r="CK1182">
            <v>0</v>
          </cell>
          <cell r="CL1182">
            <v>0</v>
          </cell>
          <cell r="CM1182">
            <v>0</v>
          </cell>
          <cell r="CU1182" t="str">
            <v/>
          </cell>
        </row>
        <row r="1183">
          <cell r="F1183">
            <v>0</v>
          </cell>
          <cell r="G1183">
            <v>884287</v>
          </cell>
          <cell r="H1183">
            <v>827578</v>
          </cell>
          <cell r="I1183">
            <v>0</v>
          </cell>
          <cell r="AY1183">
            <v>0</v>
          </cell>
          <cell r="CK1183">
            <v>0</v>
          </cell>
          <cell r="CL1183">
            <v>0</v>
          </cell>
          <cell r="CM1183">
            <v>0</v>
          </cell>
          <cell r="CU1183" t="str">
            <v/>
          </cell>
        </row>
        <row r="1184">
          <cell r="F1184">
            <v>0</v>
          </cell>
          <cell r="G1184">
            <v>5476.98</v>
          </cell>
          <cell r="H1184">
            <v>2291.6</v>
          </cell>
          <cell r="I1184">
            <v>0</v>
          </cell>
          <cell r="AY1184">
            <v>0</v>
          </cell>
          <cell r="CK1184">
            <v>0</v>
          </cell>
          <cell r="CL1184">
            <v>0</v>
          </cell>
          <cell r="CM1184">
            <v>0</v>
          </cell>
          <cell r="CU1184" t="str">
            <v/>
          </cell>
        </row>
        <row r="1185">
          <cell r="F1185">
            <v>2264556</v>
          </cell>
          <cell r="G1185">
            <v>2264556</v>
          </cell>
          <cell r="H1185">
            <v>1728863.19</v>
          </cell>
          <cell r="I1185">
            <v>0</v>
          </cell>
          <cell r="AY1185">
            <v>190313.12</v>
          </cell>
          <cell r="CK1185">
            <v>0</v>
          </cell>
          <cell r="CL1185">
            <v>0</v>
          </cell>
          <cell r="CM1185">
            <v>0</v>
          </cell>
          <cell r="CU1185">
            <v>198481</v>
          </cell>
        </row>
        <row r="1186">
          <cell r="F1186">
            <v>0</v>
          </cell>
          <cell r="G1186">
            <v>34475.949999999997</v>
          </cell>
          <cell r="H1186">
            <v>34475.949999999997</v>
          </cell>
          <cell r="I1186">
            <v>0</v>
          </cell>
          <cell r="AY1186">
            <v>0</v>
          </cell>
          <cell r="CK1186">
            <v>0</v>
          </cell>
          <cell r="CL1186">
            <v>0</v>
          </cell>
          <cell r="CM1186">
            <v>0</v>
          </cell>
          <cell r="CU1186" t="str">
            <v/>
          </cell>
        </row>
        <row r="1187">
          <cell r="F1187">
            <v>56548</v>
          </cell>
          <cell r="G1187">
            <v>56548</v>
          </cell>
          <cell r="H1187">
            <v>46983.4</v>
          </cell>
          <cell r="I1187">
            <v>0</v>
          </cell>
          <cell r="AY1187">
            <v>5039</v>
          </cell>
          <cell r="CK1187">
            <v>0</v>
          </cell>
          <cell r="CL1187">
            <v>0</v>
          </cell>
          <cell r="CM1187">
            <v>0</v>
          </cell>
          <cell r="CU1187">
            <v>5039</v>
          </cell>
        </row>
        <row r="1188">
          <cell r="F1188">
            <v>149790</v>
          </cell>
          <cell r="G1188">
            <v>149790</v>
          </cell>
          <cell r="H1188">
            <v>70658.81</v>
          </cell>
          <cell r="I1188">
            <v>0</v>
          </cell>
          <cell r="AY1188">
            <v>0</v>
          </cell>
          <cell r="CK1188">
            <v>0</v>
          </cell>
          <cell r="CL1188">
            <v>0</v>
          </cell>
          <cell r="CM1188">
            <v>0</v>
          </cell>
          <cell r="CU1188">
            <v>0</v>
          </cell>
        </row>
        <row r="1189">
          <cell r="F1189">
            <v>451526</v>
          </cell>
          <cell r="G1189">
            <v>451526</v>
          </cell>
          <cell r="H1189">
            <v>0</v>
          </cell>
          <cell r="I1189">
            <v>0</v>
          </cell>
          <cell r="AY1189">
            <v>0</v>
          </cell>
          <cell r="CK1189">
            <v>0</v>
          </cell>
          <cell r="CL1189">
            <v>0</v>
          </cell>
          <cell r="CM1189">
            <v>0</v>
          </cell>
          <cell r="CU1189">
            <v>0</v>
          </cell>
        </row>
        <row r="1190">
          <cell r="F1190">
            <v>0</v>
          </cell>
          <cell r="G1190">
            <v>0</v>
          </cell>
          <cell r="H1190">
            <v>-14296.2</v>
          </cell>
          <cell r="I1190">
            <v>0</v>
          </cell>
          <cell r="AY1190">
            <v>-4765.3999999999996</v>
          </cell>
          <cell r="CK1190">
            <v>0</v>
          </cell>
          <cell r="CL1190">
            <v>0</v>
          </cell>
          <cell r="CM1190">
            <v>0</v>
          </cell>
          <cell r="CU1190" t="str">
            <v/>
          </cell>
        </row>
        <row r="1191">
          <cell r="F1191">
            <v>334763</v>
          </cell>
          <cell r="G1191">
            <v>334763</v>
          </cell>
          <cell r="H1191">
            <v>245197.91</v>
          </cell>
          <cell r="I1191">
            <v>0</v>
          </cell>
          <cell r="AY1191">
            <v>27315.45</v>
          </cell>
          <cell r="CK1191">
            <v>0</v>
          </cell>
          <cell r="CL1191">
            <v>0</v>
          </cell>
          <cell r="CM1191">
            <v>0</v>
          </cell>
          <cell r="CU1191">
            <v>29388.92</v>
          </cell>
        </row>
        <row r="1192">
          <cell r="F1192">
            <v>56451</v>
          </cell>
          <cell r="G1192">
            <v>56451</v>
          </cell>
          <cell r="H1192">
            <v>42459.78</v>
          </cell>
          <cell r="I1192">
            <v>0</v>
          </cell>
          <cell r="AY1192">
            <v>4749.7299999999996</v>
          </cell>
          <cell r="CK1192">
            <v>0</v>
          </cell>
          <cell r="CL1192">
            <v>0</v>
          </cell>
          <cell r="CM1192">
            <v>0</v>
          </cell>
          <cell r="CU1192">
            <v>5037.13</v>
          </cell>
        </row>
        <row r="1193">
          <cell r="F1193">
            <v>79200</v>
          </cell>
          <cell r="G1193">
            <v>79200</v>
          </cell>
          <cell r="H1193">
            <v>58877.89</v>
          </cell>
          <cell r="I1193">
            <v>0</v>
          </cell>
          <cell r="AY1193">
            <v>6435</v>
          </cell>
          <cell r="CK1193">
            <v>0</v>
          </cell>
          <cell r="CL1193">
            <v>0</v>
          </cell>
          <cell r="CM1193">
            <v>0</v>
          </cell>
          <cell r="CU1193">
            <v>7020</v>
          </cell>
        </row>
        <row r="1194">
          <cell r="F1194">
            <v>51603</v>
          </cell>
          <cell r="G1194">
            <v>54144.65</v>
          </cell>
          <cell r="H1194">
            <v>54144.65</v>
          </cell>
          <cell r="I1194">
            <v>0</v>
          </cell>
          <cell r="AY1194">
            <v>0</v>
          </cell>
          <cell r="CK1194">
            <v>0</v>
          </cell>
          <cell r="CL1194">
            <v>0</v>
          </cell>
          <cell r="CM1194">
            <v>0</v>
          </cell>
          <cell r="CU1194">
            <v>0</v>
          </cell>
        </row>
        <row r="1195">
          <cell r="F1195">
            <v>297003</v>
          </cell>
          <cell r="G1195">
            <v>297003</v>
          </cell>
          <cell r="H1195">
            <v>192984.46</v>
          </cell>
          <cell r="I1195">
            <v>0</v>
          </cell>
          <cell r="AY1195">
            <v>20060.57</v>
          </cell>
          <cell r="CK1195">
            <v>0</v>
          </cell>
          <cell r="CL1195">
            <v>0</v>
          </cell>
          <cell r="CM1195">
            <v>0</v>
          </cell>
          <cell r="CU1195">
            <v>20933.919999999998</v>
          </cell>
        </row>
        <row r="1196">
          <cell r="F1196">
            <v>22958</v>
          </cell>
          <cell r="G1196">
            <v>22958</v>
          </cell>
          <cell r="H1196">
            <v>19378.240000000002</v>
          </cell>
          <cell r="I1196">
            <v>0</v>
          </cell>
          <cell r="AY1196">
            <v>1921.24</v>
          </cell>
          <cell r="CK1196">
            <v>0</v>
          </cell>
          <cell r="CL1196">
            <v>0</v>
          </cell>
          <cell r="CM1196">
            <v>0</v>
          </cell>
          <cell r="CU1196" t="str">
            <v/>
          </cell>
        </row>
        <row r="1197"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CK1197">
            <v>0</v>
          </cell>
          <cell r="CL1197">
            <v>0</v>
          </cell>
          <cell r="CM1197">
            <v>0</v>
          </cell>
        </row>
        <row r="1198">
          <cell r="F1198">
            <v>761856</v>
          </cell>
          <cell r="G1198">
            <v>761856</v>
          </cell>
          <cell r="H1198">
            <v>599967</v>
          </cell>
          <cell r="I1198">
            <v>0</v>
          </cell>
          <cell r="AY1198">
            <v>66663</v>
          </cell>
          <cell r="CK1198">
            <v>0</v>
          </cell>
          <cell r="CL1198">
            <v>0</v>
          </cell>
          <cell r="CM1198">
            <v>0</v>
          </cell>
          <cell r="CU1198">
            <v>66663</v>
          </cell>
        </row>
        <row r="1199">
          <cell r="F1199">
            <v>7413</v>
          </cell>
          <cell r="G1199">
            <v>7413</v>
          </cell>
          <cell r="H1199">
            <v>6678</v>
          </cell>
          <cell r="I1199">
            <v>0</v>
          </cell>
          <cell r="AY1199">
            <v>742</v>
          </cell>
          <cell r="CK1199">
            <v>0</v>
          </cell>
          <cell r="CL1199">
            <v>0</v>
          </cell>
          <cell r="CM1199">
            <v>0</v>
          </cell>
          <cell r="CU1199">
            <v>742</v>
          </cell>
        </row>
        <row r="1200">
          <cell r="F1200">
            <v>47416</v>
          </cell>
          <cell r="G1200">
            <v>47416</v>
          </cell>
          <cell r="H1200">
            <v>24128.13</v>
          </cell>
          <cell r="I1200">
            <v>0</v>
          </cell>
          <cell r="AY1200">
            <v>0</v>
          </cell>
          <cell r="CK1200">
            <v>0</v>
          </cell>
          <cell r="CL1200">
            <v>0</v>
          </cell>
          <cell r="CM1200">
            <v>0</v>
          </cell>
          <cell r="CU1200">
            <v>0</v>
          </cell>
        </row>
        <row r="1201">
          <cell r="F1201">
            <v>149786</v>
          </cell>
          <cell r="G1201">
            <v>149786</v>
          </cell>
          <cell r="H1201">
            <v>0</v>
          </cell>
          <cell r="I1201">
            <v>0</v>
          </cell>
          <cell r="AY1201">
            <v>0</v>
          </cell>
          <cell r="CK1201">
            <v>0</v>
          </cell>
          <cell r="CL1201">
            <v>0</v>
          </cell>
          <cell r="CM1201">
            <v>0</v>
          </cell>
          <cell r="CU1201">
            <v>0</v>
          </cell>
        </row>
        <row r="1202">
          <cell r="F1202">
            <v>111079</v>
          </cell>
          <cell r="G1202">
            <v>111079</v>
          </cell>
          <cell r="H1202">
            <v>85465.14</v>
          </cell>
          <cell r="I1202">
            <v>0</v>
          </cell>
          <cell r="AY1202">
            <v>9636.3799999999992</v>
          </cell>
          <cell r="CK1202">
            <v>0</v>
          </cell>
          <cell r="CL1202">
            <v>0</v>
          </cell>
          <cell r="CM1202">
            <v>0</v>
          </cell>
          <cell r="CU1202">
            <v>9744.81</v>
          </cell>
        </row>
        <row r="1203">
          <cell r="F1203">
            <v>18778</v>
          </cell>
          <cell r="G1203">
            <v>18778</v>
          </cell>
          <cell r="H1203">
            <v>14752.64</v>
          </cell>
          <cell r="I1203">
            <v>0</v>
          </cell>
          <cell r="AY1203">
            <v>1669.09</v>
          </cell>
          <cell r="CK1203">
            <v>0</v>
          </cell>
          <cell r="CL1203">
            <v>0</v>
          </cell>
          <cell r="CM1203">
            <v>0</v>
          </cell>
          <cell r="CU1203">
            <v>1669.08</v>
          </cell>
        </row>
        <row r="1204">
          <cell r="F1204">
            <v>26400</v>
          </cell>
          <cell r="G1204">
            <v>26400</v>
          </cell>
          <cell r="H1204">
            <v>21060</v>
          </cell>
          <cell r="I1204">
            <v>0</v>
          </cell>
          <cell r="AY1204">
            <v>2340</v>
          </cell>
          <cell r="CK1204">
            <v>0</v>
          </cell>
          <cell r="CL1204">
            <v>0</v>
          </cell>
          <cell r="CM1204">
            <v>0</v>
          </cell>
          <cell r="CU1204">
            <v>2340</v>
          </cell>
        </row>
        <row r="1205">
          <cell r="F1205">
            <v>17118</v>
          </cell>
          <cell r="G1205">
            <v>17974.740000000002</v>
          </cell>
          <cell r="H1205">
            <v>17974.740000000002</v>
          </cell>
          <cell r="I1205">
            <v>0</v>
          </cell>
          <cell r="AY1205">
            <v>0</v>
          </cell>
          <cell r="CK1205">
            <v>0</v>
          </cell>
          <cell r="CL1205">
            <v>0</v>
          </cell>
          <cell r="CM1205">
            <v>0</v>
          </cell>
          <cell r="CU1205">
            <v>0</v>
          </cell>
        </row>
        <row r="1206">
          <cell r="F1206">
            <v>102334</v>
          </cell>
          <cell r="G1206">
            <v>102334</v>
          </cell>
          <cell r="H1206">
            <v>68616.320000000007</v>
          </cell>
          <cell r="I1206">
            <v>0</v>
          </cell>
          <cell r="AY1206">
            <v>7285.57</v>
          </cell>
          <cell r="CK1206">
            <v>0</v>
          </cell>
          <cell r="CL1206">
            <v>0</v>
          </cell>
          <cell r="CM1206">
            <v>0</v>
          </cell>
          <cell r="CU1206">
            <v>7285.86</v>
          </cell>
        </row>
        <row r="1207">
          <cell r="F1207">
            <v>11479</v>
          </cell>
          <cell r="G1207">
            <v>11479</v>
          </cell>
          <cell r="H1207">
            <v>9689.1200000000008</v>
          </cell>
          <cell r="I1207">
            <v>0</v>
          </cell>
          <cell r="AY1207">
            <v>960.62</v>
          </cell>
          <cell r="CK1207">
            <v>0</v>
          </cell>
          <cell r="CL1207">
            <v>0</v>
          </cell>
          <cell r="CM1207">
            <v>0</v>
          </cell>
          <cell r="CU1207" t="str">
            <v/>
          </cell>
        </row>
        <row r="1208"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CK1208">
            <v>0</v>
          </cell>
          <cell r="CL1208">
            <v>0</v>
          </cell>
          <cell r="CM1208">
            <v>0</v>
          </cell>
        </row>
        <row r="1209">
          <cell r="F1209">
            <v>9760158</v>
          </cell>
          <cell r="G1209">
            <v>9760158</v>
          </cell>
          <cell r="H1209">
            <v>6857069.6500000004</v>
          </cell>
          <cell r="I1209">
            <v>0</v>
          </cell>
          <cell r="AY1209">
            <v>745001.22</v>
          </cell>
          <cell r="CK1209">
            <v>0</v>
          </cell>
          <cell r="CL1209">
            <v>0</v>
          </cell>
          <cell r="CM1209">
            <v>0</v>
          </cell>
          <cell r="CU1209">
            <v>749782</v>
          </cell>
        </row>
        <row r="1210">
          <cell r="F1210">
            <v>0</v>
          </cell>
          <cell r="G1210">
            <v>17133.18</v>
          </cell>
          <cell r="H1210">
            <v>17133.18</v>
          </cell>
          <cell r="I1210">
            <v>0</v>
          </cell>
          <cell r="AY1210">
            <v>0</v>
          </cell>
          <cell r="CK1210">
            <v>0</v>
          </cell>
          <cell r="CL1210">
            <v>0</v>
          </cell>
          <cell r="CM1210">
            <v>0</v>
          </cell>
          <cell r="CU1210">
            <v>9366.9</v>
          </cell>
        </row>
        <row r="1211">
          <cell r="F1211">
            <v>731182</v>
          </cell>
          <cell r="G1211">
            <v>731182</v>
          </cell>
          <cell r="H1211">
            <v>606293.30000000005</v>
          </cell>
          <cell r="I1211">
            <v>0</v>
          </cell>
          <cell r="AY1211">
            <v>65479</v>
          </cell>
          <cell r="CK1211">
            <v>0</v>
          </cell>
          <cell r="CL1211">
            <v>0</v>
          </cell>
          <cell r="CM1211">
            <v>0</v>
          </cell>
          <cell r="CU1211">
            <v>61553</v>
          </cell>
        </row>
        <row r="1212">
          <cell r="F1212">
            <v>705950</v>
          </cell>
          <cell r="G1212">
            <v>705950</v>
          </cell>
          <cell r="H1212">
            <v>323516.92</v>
          </cell>
          <cell r="I1212">
            <v>0</v>
          </cell>
          <cell r="AY1212">
            <v>0</v>
          </cell>
          <cell r="CK1212">
            <v>0</v>
          </cell>
          <cell r="CL1212">
            <v>0</v>
          </cell>
          <cell r="CM1212">
            <v>0</v>
          </cell>
          <cell r="CU1212">
            <v>0</v>
          </cell>
        </row>
        <row r="1213">
          <cell r="F1213">
            <v>1776054</v>
          </cell>
          <cell r="G1213">
            <v>1776054</v>
          </cell>
          <cell r="H1213">
            <v>0</v>
          </cell>
          <cell r="I1213">
            <v>0</v>
          </cell>
          <cell r="AY1213">
            <v>0</v>
          </cell>
          <cell r="CK1213">
            <v>0</v>
          </cell>
          <cell r="CL1213">
            <v>0</v>
          </cell>
          <cell r="CM1213">
            <v>0</v>
          </cell>
          <cell r="CU1213">
            <v>0</v>
          </cell>
        </row>
        <row r="1214">
          <cell r="F1214">
            <v>0</v>
          </cell>
          <cell r="G1214">
            <v>15477.92</v>
          </cell>
          <cell r="H1214">
            <v>15477.92</v>
          </cell>
          <cell r="I1214">
            <v>0</v>
          </cell>
          <cell r="AY1214">
            <v>1250.3</v>
          </cell>
          <cell r="CK1214">
            <v>0</v>
          </cell>
          <cell r="CL1214">
            <v>0</v>
          </cell>
          <cell r="CM1214">
            <v>0</v>
          </cell>
          <cell r="CU1214" t="str">
            <v/>
          </cell>
        </row>
        <row r="1216">
          <cell r="F1216">
            <v>96344</v>
          </cell>
          <cell r="G1216">
            <v>96344</v>
          </cell>
          <cell r="H1216">
            <v>94990.85</v>
          </cell>
          <cell r="I1216">
            <v>0</v>
          </cell>
          <cell r="AY1216">
            <v>0</v>
          </cell>
          <cell r="CK1216">
            <v>0</v>
          </cell>
          <cell r="CL1216">
            <v>0</v>
          </cell>
          <cell r="CM1216">
            <v>0</v>
          </cell>
          <cell r="CU1216" t="str">
            <v/>
          </cell>
        </row>
        <row r="1217">
          <cell r="F1217">
            <v>1375676</v>
          </cell>
          <cell r="G1217">
            <v>1375676</v>
          </cell>
          <cell r="H1217">
            <v>1054838.52</v>
          </cell>
          <cell r="I1217">
            <v>0</v>
          </cell>
          <cell r="AY1217">
            <v>118688.85</v>
          </cell>
          <cell r="CK1217">
            <v>0</v>
          </cell>
          <cell r="CL1217">
            <v>0</v>
          </cell>
          <cell r="CM1217">
            <v>0</v>
          </cell>
          <cell r="CU1217">
            <v>122910.94</v>
          </cell>
        </row>
        <row r="1218">
          <cell r="F1218">
            <v>221752</v>
          </cell>
          <cell r="G1218">
            <v>221752</v>
          </cell>
          <cell r="H1218">
            <v>173655.19</v>
          </cell>
          <cell r="I1218">
            <v>0</v>
          </cell>
          <cell r="AY1218">
            <v>19554.57</v>
          </cell>
          <cell r="CK1218">
            <v>0</v>
          </cell>
          <cell r="CL1218">
            <v>0</v>
          </cell>
          <cell r="CM1218">
            <v>0</v>
          </cell>
          <cell r="CU1218">
            <v>20105.89</v>
          </cell>
        </row>
        <row r="1219">
          <cell r="F1219">
            <v>455400</v>
          </cell>
          <cell r="G1219">
            <v>455400</v>
          </cell>
          <cell r="H1219">
            <v>352607</v>
          </cell>
          <cell r="I1219">
            <v>0</v>
          </cell>
          <cell r="AY1219">
            <v>39561.599999999999</v>
          </cell>
          <cell r="CK1219">
            <v>0</v>
          </cell>
          <cell r="CL1219">
            <v>0</v>
          </cell>
          <cell r="CM1219">
            <v>0</v>
          </cell>
          <cell r="CU1219">
            <v>39780</v>
          </cell>
        </row>
        <row r="1220">
          <cell r="F1220">
            <v>202841</v>
          </cell>
          <cell r="G1220">
            <v>214652.5</v>
          </cell>
          <cell r="H1220">
            <v>214652.5</v>
          </cell>
          <cell r="I1220">
            <v>0</v>
          </cell>
          <cell r="AY1220">
            <v>0</v>
          </cell>
          <cell r="CK1220">
            <v>0</v>
          </cell>
          <cell r="CL1220">
            <v>0</v>
          </cell>
          <cell r="CM1220">
            <v>0</v>
          </cell>
          <cell r="CU1220">
            <v>0</v>
          </cell>
        </row>
        <row r="1221">
          <cell r="F1221">
            <v>1079137</v>
          </cell>
          <cell r="G1221">
            <v>1079137</v>
          </cell>
          <cell r="H1221">
            <v>790748.66</v>
          </cell>
          <cell r="I1221">
            <v>0</v>
          </cell>
          <cell r="AY1221">
            <v>77823.789999999994</v>
          </cell>
          <cell r="CK1221">
            <v>0</v>
          </cell>
          <cell r="CL1221">
            <v>0</v>
          </cell>
          <cell r="CM1221">
            <v>0</v>
          </cell>
          <cell r="CU1221">
            <v>76934.94</v>
          </cell>
        </row>
        <row r="1222">
          <cell r="F1222">
            <v>23255</v>
          </cell>
          <cell r="G1222">
            <v>23255</v>
          </cell>
          <cell r="H1222">
            <v>13587.04</v>
          </cell>
          <cell r="I1222">
            <v>2529.46</v>
          </cell>
          <cell r="AY1222">
            <v>0</v>
          </cell>
          <cell r="CK1222">
            <v>0</v>
          </cell>
          <cell r="CL1222">
            <v>0</v>
          </cell>
          <cell r="CM1222">
            <v>0</v>
          </cell>
          <cell r="CU1222" t="str">
            <v/>
          </cell>
        </row>
        <row r="1223">
          <cell r="F1223">
            <v>3205</v>
          </cell>
          <cell r="G1223">
            <v>3205</v>
          </cell>
          <cell r="H1223">
            <v>2051.6</v>
          </cell>
          <cell r="I1223">
            <v>0</v>
          </cell>
          <cell r="AY1223">
            <v>0</v>
          </cell>
          <cell r="CK1223">
            <v>0</v>
          </cell>
          <cell r="CL1223">
            <v>0</v>
          </cell>
          <cell r="CM1223">
            <v>0</v>
          </cell>
          <cell r="CU1223" t="str">
            <v/>
          </cell>
        </row>
        <row r="1224">
          <cell r="F1224">
            <v>68873</v>
          </cell>
          <cell r="G1224">
            <v>68958.720000000001</v>
          </cell>
          <cell r="H1224">
            <v>61285.72</v>
          </cell>
          <cell r="I1224">
            <v>0</v>
          </cell>
          <cell r="AY1224">
            <v>5901.72</v>
          </cell>
          <cell r="CK1224">
            <v>0</v>
          </cell>
          <cell r="CL1224">
            <v>0</v>
          </cell>
          <cell r="CM1224">
            <v>0</v>
          </cell>
          <cell r="CU1224" t="str">
            <v/>
          </cell>
        </row>
        <row r="1225">
          <cell r="F1225">
            <v>5974</v>
          </cell>
          <cell r="G1225">
            <v>5974</v>
          </cell>
          <cell r="H1225">
            <v>3518.28</v>
          </cell>
          <cell r="I1225">
            <v>0</v>
          </cell>
          <cell r="AY1225">
            <v>295.55</v>
          </cell>
          <cell r="CK1225">
            <v>0</v>
          </cell>
          <cell r="CL1225">
            <v>0</v>
          </cell>
          <cell r="CM1225">
            <v>0</v>
          </cell>
          <cell r="CU1225" t="str">
            <v/>
          </cell>
        </row>
        <row r="1226">
          <cell r="F1226">
            <v>292700</v>
          </cell>
          <cell r="G1226">
            <v>0</v>
          </cell>
          <cell r="H1226">
            <v>0</v>
          </cell>
          <cell r="I1226">
            <v>0</v>
          </cell>
          <cell r="AY1226">
            <v>0</v>
          </cell>
          <cell r="CK1226">
            <v>0</v>
          </cell>
          <cell r="CL1226">
            <v>0</v>
          </cell>
          <cell r="CM1226">
            <v>0</v>
          </cell>
          <cell r="CU1226" t="str">
            <v/>
          </cell>
        </row>
        <row r="1227">
          <cell r="F1227">
            <v>335434</v>
          </cell>
          <cell r="G1227">
            <v>151815.24</v>
          </cell>
          <cell r="H1227">
            <v>112945.24</v>
          </cell>
          <cell r="I1227">
            <v>23000</v>
          </cell>
          <cell r="AY1227">
            <v>5750</v>
          </cell>
          <cell r="CK1227">
            <v>0</v>
          </cell>
          <cell r="CL1227">
            <v>0</v>
          </cell>
          <cell r="CM1227">
            <v>0</v>
          </cell>
          <cell r="CU1227" t="str">
            <v/>
          </cell>
        </row>
        <row r="1228">
          <cell r="F1228">
            <v>170168</v>
          </cell>
          <cell r="G1228">
            <v>178123.99</v>
          </cell>
          <cell r="H1228">
            <v>158360.62</v>
          </cell>
          <cell r="I1228">
            <v>19679.509999999998</v>
          </cell>
          <cell r="AY1228">
            <v>0</v>
          </cell>
          <cell r="CK1228">
            <v>0</v>
          </cell>
          <cell r="CL1228">
            <v>0</v>
          </cell>
          <cell r="CM1228">
            <v>0</v>
          </cell>
          <cell r="CU1228" t="str">
            <v/>
          </cell>
        </row>
        <row r="1229">
          <cell r="F1229">
            <v>13593</v>
          </cell>
          <cell r="G1229">
            <v>13593</v>
          </cell>
          <cell r="H1229">
            <v>8950.75</v>
          </cell>
          <cell r="I1229">
            <v>276</v>
          </cell>
          <cell r="AY1229">
            <v>0</v>
          </cell>
          <cell r="CK1229">
            <v>0</v>
          </cell>
          <cell r="CL1229">
            <v>0</v>
          </cell>
          <cell r="CM1229">
            <v>0</v>
          </cell>
          <cell r="CU1229" t="str">
            <v/>
          </cell>
        </row>
        <row r="1230">
          <cell r="F1230">
            <v>10000</v>
          </cell>
          <cell r="G1230">
            <v>10000</v>
          </cell>
          <cell r="H1230">
            <v>7456.53</v>
          </cell>
          <cell r="I1230">
            <v>0</v>
          </cell>
          <cell r="AY1230">
            <v>0</v>
          </cell>
          <cell r="CK1230">
            <v>0</v>
          </cell>
          <cell r="CL1230">
            <v>0</v>
          </cell>
          <cell r="CM1230">
            <v>0</v>
          </cell>
          <cell r="CU1230" t="str">
            <v/>
          </cell>
        </row>
        <row r="1231">
          <cell r="F1231">
            <v>26961</v>
          </cell>
          <cell r="G1231">
            <v>60892.5</v>
          </cell>
          <cell r="H1231">
            <v>59915</v>
          </cell>
          <cell r="I1231">
            <v>977.5</v>
          </cell>
          <cell r="AY1231">
            <v>0</v>
          </cell>
          <cell r="CK1231">
            <v>0</v>
          </cell>
          <cell r="CL1231">
            <v>0</v>
          </cell>
          <cell r="CM1231">
            <v>0</v>
          </cell>
          <cell r="CU1231" t="str">
            <v/>
          </cell>
        </row>
        <row r="1232">
          <cell r="F1232">
            <v>450000</v>
          </cell>
          <cell r="G1232">
            <v>450000</v>
          </cell>
          <cell r="H1232">
            <v>361011.12</v>
          </cell>
          <cell r="I1232">
            <v>17976.5</v>
          </cell>
          <cell r="AY1232">
            <v>0</v>
          </cell>
          <cell r="CK1232">
            <v>0</v>
          </cell>
          <cell r="CL1232">
            <v>0</v>
          </cell>
          <cell r="CM1232">
            <v>0</v>
          </cell>
          <cell r="CU1232" t="str">
            <v/>
          </cell>
        </row>
        <row r="1233">
          <cell r="F1233">
            <v>192695</v>
          </cell>
          <cell r="G1233">
            <v>192695</v>
          </cell>
          <cell r="H1233">
            <v>108504.59</v>
          </cell>
          <cell r="I1233">
            <v>26802.01</v>
          </cell>
          <cell r="AY1233">
            <v>0</v>
          </cell>
          <cell r="CK1233">
            <v>0</v>
          </cell>
          <cell r="CL1233">
            <v>0</v>
          </cell>
          <cell r="CM1233">
            <v>0</v>
          </cell>
          <cell r="CU1233" t="str">
            <v/>
          </cell>
        </row>
        <row r="1234">
          <cell r="F1234">
            <v>48960</v>
          </cell>
          <cell r="G1234">
            <v>48960</v>
          </cell>
          <cell r="H1234">
            <v>402.5</v>
          </cell>
          <cell r="I1234">
            <v>34233.17</v>
          </cell>
          <cell r="AY1234">
            <v>0</v>
          </cell>
          <cell r="CK1234">
            <v>0</v>
          </cell>
          <cell r="CL1234">
            <v>0</v>
          </cell>
          <cell r="CM1234">
            <v>0</v>
          </cell>
          <cell r="CU1234" t="str">
            <v/>
          </cell>
        </row>
        <row r="1235">
          <cell r="F1235">
            <v>100000</v>
          </cell>
          <cell r="G1235">
            <v>25627</v>
          </cell>
          <cell r="H1235">
            <v>14950</v>
          </cell>
          <cell r="I1235">
            <v>0</v>
          </cell>
          <cell r="AY1235">
            <v>0</v>
          </cell>
          <cell r="CK1235">
            <v>0</v>
          </cell>
          <cell r="CL1235">
            <v>0</v>
          </cell>
          <cell r="CM1235">
            <v>0</v>
          </cell>
          <cell r="CU1235" t="str">
            <v/>
          </cell>
        </row>
        <row r="1236">
          <cell r="F1236">
            <v>5126</v>
          </cell>
          <cell r="G1236">
            <v>5126</v>
          </cell>
          <cell r="H1236">
            <v>3719.1</v>
          </cell>
          <cell r="I1236">
            <v>0</v>
          </cell>
          <cell r="AY1236">
            <v>0</v>
          </cell>
          <cell r="CK1236">
            <v>0</v>
          </cell>
          <cell r="CL1236">
            <v>0</v>
          </cell>
          <cell r="CM1236">
            <v>0</v>
          </cell>
          <cell r="CU1236" t="str">
            <v/>
          </cell>
        </row>
        <row r="1237">
          <cell r="F1237">
            <v>44381</v>
          </cell>
          <cell r="G1237">
            <v>41381</v>
          </cell>
          <cell r="H1237">
            <v>1039.8499999999999</v>
          </cell>
          <cell r="I1237">
            <v>0</v>
          </cell>
          <cell r="AY1237">
            <v>0</v>
          </cell>
          <cell r="CK1237">
            <v>0</v>
          </cell>
          <cell r="CL1237">
            <v>0</v>
          </cell>
          <cell r="CM1237">
            <v>0</v>
          </cell>
          <cell r="CU1237" t="str">
            <v/>
          </cell>
        </row>
        <row r="1238">
          <cell r="F1238">
            <v>66399</v>
          </cell>
          <cell r="G1238">
            <v>66399</v>
          </cell>
          <cell r="H1238">
            <v>40697.1</v>
          </cell>
          <cell r="I1238">
            <v>8210</v>
          </cell>
          <cell r="AY1238">
            <v>0</v>
          </cell>
          <cell r="CK1238">
            <v>0</v>
          </cell>
          <cell r="CL1238">
            <v>0</v>
          </cell>
          <cell r="CM1238">
            <v>0</v>
          </cell>
          <cell r="CU1238" t="str">
            <v/>
          </cell>
        </row>
        <row r="1239">
          <cell r="F1239">
            <v>21993</v>
          </cell>
          <cell r="G1239">
            <v>21993</v>
          </cell>
          <cell r="H1239">
            <v>798</v>
          </cell>
          <cell r="I1239">
            <v>0</v>
          </cell>
          <cell r="AY1239">
            <v>0</v>
          </cell>
          <cell r="CK1239">
            <v>0</v>
          </cell>
          <cell r="CL1239">
            <v>0</v>
          </cell>
          <cell r="CM1239">
            <v>0</v>
          </cell>
          <cell r="CU1239" t="str">
            <v/>
          </cell>
        </row>
        <row r="1240">
          <cell r="F1240">
            <v>40311</v>
          </cell>
          <cell r="G1240">
            <v>34811</v>
          </cell>
          <cell r="H1240">
            <v>34811</v>
          </cell>
          <cell r="I1240">
            <v>0</v>
          </cell>
          <cell r="AY1240">
            <v>0</v>
          </cell>
          <cell r="CK1240">
            <v>0</v>
          </cell>
          <cell r="CL1240">
            <v>0</v>
          </cell>
          <cell r="CM1240">
            <v>0</v>
          </cell>
          <cell r="CU1240" t="str">
            <v/>
          </cell>
        </row>
        <row r="1241">
          <cell r="F1241">
            <v>92494</v>
          </cell>
          <cell r="G1241">
            <v>62994</v>
          </cell>
          <cell r="H1241">
            <v>11419.24</v>
          </cell>
          <cell r="I1241">
            <v>25974.560000000001</v>
          </cell>
          <cell r="AY1241">
            <v>0</v>
          </cell>
          <cell r="CK1241">
            <v>0</v>
          </cell>
          <cell r="CL1241">
            <v>0</v>
          </cell>
          <cell r="CM1241">
            <v>0</v>
          </cell>
          <cell r="CU1241" t="str">
            <v/>
          </cell>
        </row>
        <row r="1242">
          <cell r="F1242">
            <v>200000</v>
          </cell>
          <cell r="G1242">
            <v>276000</v>
          </cell>
          <cell r="H1242">
            <v>276000</v>
          </cell>
          <cell r="I1242">
            <v>0</v>
          </cell>
          <cell r="AY1242">
            <v>0</v>
          </cell>
          <cell r="CK1242">
            <v>0</v>
          </cell>
          <cell r="CL1242">
            <v>0</v>
          </cell>
          <cell r="CM1242">
            <v>0</v>
          </cell>
          <cell r="CU1242" t="str">
            <v/>
          </cell>
        </row>
        <row r="1243">
          <cell r="F1243">
            <v>9660</v>
          </cell>
          <cell r="G1243">
            <v>26073.05</v>
          </cell>
          <cell r="H1243">
            <v>25575.97</v>
          </cell>
          <cell r="I1243">
            <v>0</v>
          </cell>
          <cell r="AY1243">
            <v>619.52</v>
          </cell>
          <cell r="CK1243">
            <v>0</v>
          </cell>
          <cell r="CL1243">
            <v>0</v>
          </cell>
          <cell r="CM1243">
            <v>0</v>
          </cell>
          <cell r="CU1243" t="str">
            <v/>
          </cell>
        </row>
        <row r="1244">
          <cell r="F1244">
            <v>178908</v>
          </cell>
          <cell r="G1244">
            <v>178908</v>
          </cell>
          <cell r="H1244">
            <v>54570.33</v>
          </cell>
          <cell r="I1244">
            <v>2764.99</v>
          </cell>
          <cell r="AY1244">
            <v>655.36</v>
          </cell>
          <cell r="CK1244">
            <v>0</v>
          </cell>
          <cell r="CL1244">
            <v>0</v>
          </cell>
          <cell r="CM1244">
            <v>0</v>
          </cell>
          <cell r="CU1244" t="str">
            <v/>
          </cell>
        </row>
        <row r="1245">
          <cell r="F1245">
            <v>74847864</v>
          </cell>
          <cell r="G1245">
            <v>74847864</v>
          </cell>
          <cell r="H1245">
            <v>56096792.380000003</v>
          </cell>
          <cell r="I1245">
            <v>0</v>
          </cell>
          <cell r="AY1245">
            <v>6321307.0599999996</v>
          </cell>
          <cell r="CK1245">
            <v>0</v>
          </cell>
          <cell r="CL1245">
            <v>0</v>
          </cell>
          <cell r="CM1245">
            <v>0</v>
          </cell>
          <cell r="CU1245">
            <v>6514803</v>
          </cell>
        </row>
        <row r="1247">
          <cell r="F1247">
            <v>6720259</v>
          </cell>
          <cell r="G1247">
            <v>6720259</v>
          </cell>
          <cell r="H1247">
            <v>5674763.0999999996</v>
          </cell>
          <cell r="I1247">
            <v>0</v>
          </cell>
          <cell r="AY1247">
            <v>613948.97</v>
          </cell>
          <cell r="CK1247">
            <v>0</v>
          </cell>
          <cell r="CL1247">
            <v>0</v>
          </cell>
          <cell r="CM1247">
            <v>0</v>
          </cell>
          <cell r="CU1247">
            <v>599713.5</v>
          </cell>
        </row>
        <row r="1248">
          <cell r="F1248">
            <v>6242989</v>
          </cell>
          <cell r="G1248">
            <v>6242989</v>
          </cell>
          <cell r="H1248">
            <v>2734801.99</v>
          </cell>
          <cell r="I1248">
            <v>0</v>
          </cell>
          <cell r="AY1248">
            <v>9801.7900000000009</v>
          </cell>
          <cell r="CK1248">
            <v>0</v>
          </cell>
          <cell r="CL1248">
            <v>0</v>
          </cell>
          <cell r="CM1248">
            <v>0</v>
          </cell>
          <cell r="CU1248">
            <v>0</v>
          </cell>
        </row>
        <row r="1249">
          <cell r="F1249">
            <v>15935999</v>
          </cell>
          <cell r="G1249">
            <v>15935999</v>
          </cell>
          <cell r="H1249">
            <v>167252.82</v>
          </cell>
          <cell r="I1249">
            <v>0</v>
          </cell>
          <cell r="AY1249">
            <v>71079.520000000004</v>
          </cell>
          <cell r="CK1249">
            <v>0</v>
          </cell>
          <cell r="CL1249">
            <v>0</v>
          </cell>
          <cell r="CM1249">
            <v>0</v>
          </cell>
          <cell r="CU1249">
            <v>0</v>
          </cell>
        </row>
        <row r="1250">
          <cell r="F1250">
            <v>0</v>
          </cell>
          <cell r="G1250">
            <v>305487.37</v>
          </cell>
          <cell r="H1250">
            <v>305487.37</v>
          </cell>
          <cell r="I1250">
            <v>0</v>
          </cell>
          <cell r="AY1250">
            <v>0</v>
          </cell>
          <cell r="CK1250">
            <v>0</v>
          </cell>
          <cell r="CL1250">
            <v>0</v>
          </cell>
          <cell r="CM1250">
            <v>0</v>
          </cell>
          <cell r="CU1250" t="str">
            <v/>
          </cell>
        </row>
        <row r="1251">
          <cell r="F1251">
            <v>0</v>
          </cell>
          <cell r="G1251">
            <v>68740</v>
          </cell>
          <cell r="H1251">
            <v>68740</v>
          </cell>
          <cell r="I1251">
            <v>0</v>
          </cell>
          <cell r="AY1251">
            <v>0</v>
          </cell>
          <cell r="CK1251">
            <v>0</v>
          </cell>
          <cell r="CL1251">
            <v>0</v>
          </cell>
          <cell r="CM1251">
            <v>0</v>
          </cell>
          <cell r="CU1251" t="str">
            <v/>
          </cell>
        </row>
        <row r="1252">
          <cell r="F1252">
            <v>0</v>
          </cell>
          <cell r="G1252">
            <v>1831783.35</v>
          </cell>
          <cell r="H1252">
            <v>1831783.35</v>
          </cell>
          <cell r="I1252">
            <v>0</v>
          </cell>
          <cell r="AY1252">
            <v>346684.15999999997</v>
          </cell>
          <cell r="CK1252">
            <v>0</v>
          </cell>
          <cell r="CL1252">
            <v>0</v>
          </cell>
          <cell r="CM1252">
            <v>0</v>
          </cell>
          <cell r="CU1252" t="str">
            <v/>
          </cell>
        </row>
        <row r="1253">
          <cell r="F1253">
            <v>0</v>
          </cell>
          <cell r="G1253">
            <v>373784.14</v>
          </cell>
          <cell r="H1253">
            <v>364945.1</v>
          </cell>
          <cell r="I1253">
            <v>8839.0400000000009</v>
          </cell>
          <cell r="AY1253">
            <v>364945.1</v>
          </cell>
          <cell r="CK1253">
            <v>0</v>
          </cell>
          <cell r="CL1253">
            <v>0</v>
          </cell>
          <cell r="CM1253">
            <v>0</v>
          </cell>
          <cell r="CU1253" t="str">
            <v/>
          </cell>
        </row>
        <row r="1254">
          <cell r="F1254">
            <v>13116933</v>
          </cell>
          <cell r="G1254">
            <v>13116933</v>
          </cell>
          <cell r="H1254">
            <v>9780896.5600000005</v>
          </cell>
          <cell r="I1254">
            <v>0</v>
          </cell>
          <cell r="AY1254">
            <v>1115171.54</v>
          </cell>
          <cell r="CK1254">
            <v>0</v>
          </cell>
          <cell r="CL1254">
            <v>0</v>
          </cell>
          <cell r="CM1254">
            <v>0</v>
          </cell>
          <cell r="CU1254">
            <v>1158218.02</v>
          </cell>
        </row>
        <row r="1255">
          <cell r="F1255">
            <v>2053458</v>
          </cell>
          <cell r="G1255">
            <v>2053458</v>
          </cell>
          <cell r="H1255">
            <v>1553818.43</v>
          </cell>
          <cell r="I1255">
            <v>0</v>
          </cell>
          <cell r="AY1255">
            <v>177615.41</v>
          </cell>
          <cell r="CK1255">
            <v>0</v>
          </cell>
          <cell r="CL1255">
            <v>0</v>
          </cell>
          <cell r="CM1255">
            <v>0</v>
          </cell>
          <cell r="CU1255">
            <v>182655.25</v>
          </cell>
        </row>
        <row r="1256">
          <cell r="F1256">
            <v>5088600</v>
          </cell>
          <cell r="G1256">
            <v>5088600</v>
          </cell>
          <cell r="H1256">
            <v>3891369.5</v>
          </cell>
          <cell r="I1256">
            <v>0</v>
          </cell>
          <cell r="AY1256">
            <v>436382.7</v>
          </cell>
          <cell r="CK1256">
            <v>0</v>
          </cell>
          <cell r="CL1256">
            <v>0</v>
          </cell>
          <cell r="CM1256">
            <v>0</v>
          </cell>
          <cell r="CU1256">
            <v>448695</v>
          </cell>
        </row>
        <row r="1257">
          <cell r="F1257">
            <v>1815065</v>
          </cell>
          <cell r="G1257">
            <v>1817255.6</v>
          </cell>
          <cell r="H1257">
            <v>1817255.6</v>
          </cell>
          <cell r="I1257">
            <v>0</v>
          </cell>
          <cell r="AY1257">
            <v>0</v>
          </cell>
          <cell r="CK1257">
            <v>0</v>
          </cell>
          <cell r="CL1257">
            <v>0</v>
          </cell>
          <cell r="CM1257">
            <v>0</v>
          </cell>
          <cell r="CU1257">
            <v>0</v>
          </cell>
        </row>
        <row r="1258">
          <cell r="F1258">
            <v>9810361</v>
          </cell>
          <cell r="G1258">
            <v>9810361</v>
          </cell>
          <cell r="H1258">
            <v>6258230.0499999998</v>
          </cell>
          <cell r="I1258">
            <v>0</v>
          </cell>
          <cell r="AY1258">
            <v>676202.17</v>
          </cell>
          <cell r="CK1258">
            <v>0</v>
          </cell>
          <cell r="CL1258">
            <v>0</v>
          </cell>
          <cell r="CM1258">
            <v>0</v>
          </cell>
          <cell r="CU1258">
            <v>662457.09</v>
          </cell>
        </row>
        <row r="1259">
          <cell r="F1259">
            <v>147259</v>
          </cell>
          <cell r="G1259">
            <v>147259</v>
          </cell>
          <cell r="H1259">
            <v>104505.15</v>
          </cell>
          <cell r="I1259">
            <v>0</v>
          </cell>
          <cell r="AY1259">
            <v>0</v>
          </cell>
          <cell r="CK1259">
            <v>0</v>
          </cell>
          <cell r="CL1259">
            <v>0</v>
          </cell>
          <cell r="CM1259">
            <v>0</v>
          </cell>
          <cell r="CU1259" t="str">
            <v/>
          </cell>
        </row>
        <row r="1260">
          <cell r="F1260">
            <v>80351</v>
          </cell>
          <cell r="G1260">
            <v>80351</v>
          </cell>
          <cell r="H1260">
            <v>67823.839999999997</v>
          </cell>
          <cell r="I1260">
            <v>0</v>
          </cell>
          <cell r="AY1260">
            <v>6724.34</v>
          </cell>
          <cell r="CK1260">
            <v>0</v>
          </cell>
          <cell r="CL1260">
            <v>0</v>
          </cell>
          <cell r="CM1260">
            <v>0</v>
          </cell>
          <cell r="CU1260" t="str">
            <v/>
          </cell>
        </row>
        <row r="1261">
          <cell r="F1261">
            <v>1588</v>
          </cell>
          <cell r="G1261">
            <v>1588</v>
          </cell>
          <cell r="H1261">
            <v>935.18</v>
          </cell>
          <cell r="I1261">
            <v>0</v>
          </cell>
          <cell r="AY1261">
            <v>78.56</v>
          </cell>
          <cell r="CK1261">
            <v>0</v>
          </cell>
          <cell r="CL1261">
            <v>0</v>
          </cell>
          <cell r="CM1261">
            <v>0</v>
          </cell>
          <cell r="CU1261" t="str">
            <v/>
          </cell>
        </row>
        <row r="1262">
          <cell r="F1262">
            <v>824797</v>
          </cell>
          <cell r="G1262">
            <v>4800.0200000000004</v>
          </cell>
          <cell r="H1262">
            <v>3800.02</v>
          </cell>
          <cell r="I1262">
            <v>200</v>
          </cell>
          <cell r="AY1262">
            <v>0</v>
          </cell>
          <cell r="CK1262">
            <v>0</v>
          </cell>
          <cell r="CL1262">
            <v>0</v>
          </cell>
          <cell r="CM1262">
            <v>0</v>
          </cell>
          <cell r="CU1262" t="str">
            <v/>
          </cell>
        </row>
        <row r="1263">
          <cell r="F1263">
            <v>215000</v>
          </cell>
          <cell r="G1263">
            <v>196957.5</v>
          </cell>
          <cell r="H1263">
            <v>142600</v>
          </cell>
          <cell r="I1263">
            <v>0</v>
          </cell>
          <cell r="AY1263">
            <v>17825</v>
          </cell>
          <cell r="CK1263">
            <v>0</v>
          </cell>
          <cell r="CL1263">
            <v>0</v>
          </cell>
          <cell r="CM1263">
            <v>0</v>
          </cell>
          <cell r="CU1263" t="str">
            <v/>
          </cell>
        </row>
        <row r="1264">
          <cell r="F1264">
            <v>0</v>
          </cell>
          <cell r="G1264">
            <v>59030.7</v>
          </cell>
          <cell r="H1264">
            <v>39265.699999999997</v>
          </cell>
          <cell r="I1264">
            <v>0</v>
          </cell>
          <cell r="AY1264">
            <v>0</v>
          </cell>
          <cell r="CK1264">
            <v>0</v>
          </cell>
          <cell r="CL1264">
            <v>0</v>
          </cell>
          <cell r="CM1264">
            <v>0</v>
          </cell>
          <cell r="CU1264" t="str">
            <v/>
          </cell>
        </row>
        <row r="1265">
          <cell r="F1265">
            <v>0</v>
          </cell>
          <cell r="G1265">
            <v>6890.7</v>
          </cell>
          <cell r="H1265">
            <v>5000</v>
          </cell>
          <cell r="I1265">
            <v>0</v>
          </cell>
          <cell r="AY1265">
            <v>0</v>
          </cell>
          <cell r="CK1265">
            <v>0</v>
          </cell>
          <cell r="CL1265">
            <v>0</v>
          </cell>
          <cell r="CM1265">
            <v>0</v>
          </cell>
          <cell r="CU1265" t="str">
            <v/>
          </cell>
        </row>
        <row r="1267">
          <cell r="F1267">
            <v>10000</v>
          </cell>
          <cell r="G1267">
            <v>0</v>
          </cell>
          <cell r="H1267">
            <v>0</v>
          </cell>
          <cell r="I1267">
            <v>0</v>
          </cell>
          <cell r="AY1267">
            <v>0</v>
          </cell>
          <cell r="CK1267">
            <v>0</v>
          </cell>
          <cell r="CL1267">
            <v>0</v>
          </cell>
          <cell r="CM1267">
            <v>0</v>
          </cell>
          <cell r="CU1267" t="str">
            <v/>
          </cell>
        </row>
        <row r="1268">
          <cell r="F1268">
            <v>120000</v>
          </cell>
          <cell r="G1268">
            <v>120000</v>
          </cell>
          <cell r="H1268">
            <v>71422.399999999994</v>
          </cell>
          <cell r="I1268">
            <v>16630.009999999998</v>
          </cell>
          <cell r="AY1268">
            <v>15</v>
          </cell>
          <cell r="CK1268">
            <v>0</v>
          </cell>
          <cell r="CL1268">
            <v>0</v>
          </cell>
          <cell r="CM1268">
            <v>0</v>
          </cell>
          <cell r="CU1268" t="str">
            <v/>
          </cell>
        </row>
        <row r="1269">
          <cell r="F1269">
            <v>10000</v>
          </cell>
          <cell r="G1269">
            <v>235</v>
          </cell>
          <cell r="H1269">
            <v>235</v>
          </cell>
          <cell r="I1269">
            <v>0</v>
          </cell>
          <cell r="AY1269">
            <v>0</v>
          </cell>
          <cell r="CK1269">
            <v>0</v>
          </cell>
          <cell r="CL1269">
            <v>0</v>
          </cell>
          <cell r="CM1269">
            <v>0</v>
          </cell>
          <cell r="CU1269" t="str">
            <v/>
          </cell>
        </row>
        <row r="1270">
          <cell r="F1270">
            <v>195000</v>
          </cell>
          <cell r="G1270">
            <v>195000</v>
          </cell>
          <cell r="H1270">
            <v>122813.83</v>
          </cell>
          <cell r="I1270">
            <v>34239.86</v>
          </cell>
          <cell r="AY1270">
            <v>1992</v>
          </cell>
          <cell r="CK1270">
            <v>0</v>
          </cell>
          <cell r="CL1270">
            <v>0</v>
          </cell>
          <cell r="CM1270">
            <v>0</v>
          </cell>
          <cell r="CU1270" t="str">
            <v/>
          </cell>
        </row>
        <row r="1272">
          <cell r="F1272">
            <v>400000</v>
          </cell>
          <cell r="G1272">
            <v>297158</v>
          </cell>
          <cell r="H1272">
            <v>169341.48</v>
          </cell>
          <cell r="I1272">
            <v>23182.27</v>
          </cell>
          <cell r="AY1272">
            <v>11952.53</v>
          </cell>
          <cell r="CK1272">
            <v>40000</v>
          </cell>
          <cell r="CL1272">
            <v>40000</v>
          </cell>
          <cell r="CM1272">
            <v>40000</v>
          </cell>
          <cell r="CU1272" t="str">
            <v/>
          </cell>
        </row>
        <row r="1273">
          <cell r="F1273">
            <v>0</v>
          </cell>
          <cell r="G1273">
            <v>4000</v>
          </cell>
          <cell r="H1273">
            <v>360</v>
          </cell>
          <cell r="I1273">
            <v>1500</v>
          </cell>
          <cell r="AY1273">
            <v>0</v>
          </cell>
          <cell r="CK1273">
            <v>0</v>
          </cell>
          <cell r="CL1273">
            <v>0</v>
          </cell>
          <cell r="CM1273">
            <v>0</v>
          </cell>
          <cell r="CU1273" t="str">
            <v/>
          </cell>
        </row>
        <row r="1274">
          <cell r="F1274">
            <v>9857357</v>
          </cell>
          <cell r="G1274">
            <v>9788221.4700000007</v>
          </cell>
          <cell r="H1274">
            <v>6532065.3399999999</v>
          </cell>
          <cell r="I1274">
            <v>232525.02</v>
          </cell>
          <cell r="AY1274">
            <v>70836.06</v>
          </cell>
          <cell r="CK1274">
            <v>0</v>
          </cell>
          <cell r="CL1274">
            <v>0</v>
          </cell>
          <cell r="CM1274">
            <v>0</v>
          </cell>
          <cell r="CU1274" t="str">
            <v/>
          </cell>
        </row>
        <row r="1275">
          <cell r="F1275">
            <v>242016</v>
          </cell>
          <cell r="G1275">
            <v>242016</v>
          </cell>
          <cell r="H1275">
            <v>138806.37</v>
          </cell>
          <cell r="I1275">
            <v>5977.75</v>
          </cell>
          <cell r="AY1275">
            <v>2492.21</v>
          </cell>
          <cell r="CK1275">
            <v>0</v>
          </cell>
          <cell r="CL1275">
            <v>0</v>
          </cell>
          <cell r="CM1275">
            <v>0</v>
          </cell>
          <cell r="CU1275" t="str">
            <v/>
          </cell>
        </row>
        <row r="1276">
          <cell r="F1276">
            <v>0</v>
          </cell>
          <cell r="G1276">
            <v>1842</v>
          </cell>
          <cell r="H1276">
            <v>1841.51</v>
          </cell>
          <cell r="I1276">
            <v>0</v>
          </cell>
          <cell r="AY1276">
            <v>0</v>
          </cell>
          <cell r="CK1276">
            <v>0</v>
          </cell>
          <cell r="CL1276">
            <v>400000</v>
          </cell>
          <cell r="CM1276">
            <v>0</v>
          </cell>
          <cell r="CU1276" t="str">
            <v/>
          </cell>
        </row>
        <row r="1277">
          <cell r="F1277">
            <v>5431404</v>
          </cell>
          <cell r="G1277">
            <v>5431404</v>
          </cell>
          <cell r="H1277">
            <v>4141048.04</v>
          </cell>
          <cell r="I1277">
            <v>0</v>
          </cell>
          <cell r="AY1277">
            <v>467491.08</v>
          </cell>
          <cell r="CK1277">
            <v>0</v>
          </cell>
          <cell r="CL1277">
            <v>0</v>
          </cell>
          <cell r="CM1277">
            <v>0</v>
          </cell>
          <cell r="CU1277">
            <v>470163</v>
          </cell>
        </row>
        <row r="1278">
          <cell r="F1278">
            <v>0</v>
          </cell>
          <cell r="G1278">
            <v>31351.85</v>
          </cell>
          <cell r="H1278">
            <v>31351.85</v>
          </cell>
          <cell r="I1278">
            <v>0</v>
          </cell>
          <cell r="AY1278">
            <v>8594.2199999999993</v>
          </cell>
          <cell r="CK1278">
            <v>0</v>
          </cell>
          <cell r="CL1278">
            <v>0</v>
          </cell>
          <cell r="CM1278">
            <v>0</v>
          </cell>
          <cell r="CU1278" t="str">
            <v/>
          </cell>
        </row>
        <row r="1279">
          <cell r="F1279">
            <v>342795</v>
          </cell>
          <cell r="G1279">
            <v>342795</v>
          </cell>
          <cell r="H1279">
            <v>263962.90000000002</v>
          </cell>
          <cell r="I1279">
            <v>0</v>
          </cell>
          <cell r="AY1279">
            <v>31036</v>
          </cell>
          <cell r="CK1279">
            <v>0</v>
          </cell>
          <cell r="CL1279">
            <v>0</v>
          </cell>
          <cell r="CM1279">
            <v>0</v>
          </cell>
          <cell r="CU1279">
            <v>27851</v>
          </cell>
        </row>
        <row r="1280">
          <cell r="F1280">
            <v>412832</v>
          </cell>
          <cell r="G1280">
            <v>412832</v>
          </cell>
          <cell r="H1280">
            <v>183517.54</v>
          </cell>
          <cell r="I1280">
            <v>0</v>
          </cell>
          <cell r="AY1280">
            <v>0</v>
          </cell>
          <cell r="CK1280">
            <v>0</v>
          </cell>
          <cell r="CL1280">
            <v>0</v>
          </cell>
          <cell r="CM1280">
            <v>0</v>
          </cell>
          <cell r="CU1280">
            <v>0</v>
          </cell>
        </row>
        <row r="1281">
          <cell r="F1281">
            <v>1126725</v>
          </cell>
          <cell r="G1281">
            <v>1126725</v>
          </cell>
          <cell r="H1281">
            <v>26537.26</v>
          </cell>
          <cell r="I1281">
            <v>0</v>
          </cell>
          <cell r="AY1281">
            <v>0</v>
          </cell>
          <cell r="CK1281">
            <v>0</v>
          </cell>
          <cell r="CL1281">
            <v>0</v>
          </cell>
          <cell r="CM1281">
            <v>0</v>
          </cell>
          <cell r="CU1281">
            <v>0</v>
          </cell>
        </row>
        <row r="1282">
          <cell r="F1282">
            <v>0</v>
          </cell>
          <cell r="G1282">
            <v>190777.29</v>
          </cell>
          <cell r="H1282">
            <v>190777.29</v>
          </cell>
          <cell r="I1282">
            <v>0</v>
          </cell>
          <cell r="AY1282">
            <v>0</v>
          </cell>
          <cell r="CK1282">
            <v>0</v>
          </cell>
          <cell r="CL1282">
            <v>0</v>
          </cell>
          <cell r="CM1282">
            <v>0</v>
          </cell>
          <cell r="CU1282" t="str">
            <v/>
          </cell>
        </row>
        <row r="1284">
          <cell r="F1284">
            <v>821045</v>
          </cell>
          <cell r="G1284">
            <v>821045</v>
          </cell>
          <cell r="H1284">
            <v>590846.59</v>
          </cell>
          <cell r="I1284">
            <v>0</v>
          </cell>
          <cell r="AY1284">
            <v>68547.33</v>
          </cell>
          <cell r="CK1284">
            <v>0</v>
          </cell>
          <cell r="CL1284">
            <v>0</v>
          </cell>
          <cell r="CM1284">
            <v>0</v>
          </cell>
          <cell r="CU1284">
            <v>70802.570000000007</v>
          </cell>
        </row>
        <row r="1285">
          <cell r="F1285">
            <v>133637</v>
          </cell>
          <cell r="G1285">
            <v>133637</v>
          </cell>
          <cell r="H1285">
            <v>98179.68</v>
          </cell>
          <cell r="I1285">
            <v>0</v>
          </cell>
          <cell r="AY1285">
            <v>11406.22</v>
          </cell>
          <cell r="CK1285">
            <v>0</v>
          </cell>
          <cell r="CL1285">
            <v>0</v>
          </cell>
          <cell r="CM1285">
            <v>0</v>
          </cell>
          <cell r="CU1285">
            <v>11699.08</v>
          </cell>
        </row>
        <row r="1286">
          <cell r="F1286">
            <v>257400</v>
          </cell>
          <cell r="G1286">
            <v>257400</v>
          </cell>
          <cell r="H1286">
            <v>187733.67</v>
          </cell>
          <cell r="I1286">
            <v>0</v>
          </cell>
          <cell r="AY1286">
            <v>21645</v>
          </cell>
          <cell r="CK1286">
            <v>0</v>
          </cell>
          <cell r="CL1286">
            <v>0</v>
          </cell>
          <cell r="CM1286">
            <v>0</v>
          </cell>
          <cell r="CU1286">
            <v>21645</v>
          </cell>
        </row>
        <row r="1287">
          <cell r="F1287">
            <v>128631</v>
          </cell>
          <cell r="G1287">
            <v>125232.61</v>
          </cell>
          <cell r="H1287">
            <v>124918.59</v>
          </cell>
          <cell r="I1287">
            <v>0</v>
          </cell>
          <cell r="AY1287">
            <v>0</v>
          </cell>
          <cell r="CK1287">
            <v>0</v>
          </cell>
          <cell r="CL1287">
            <v>0</v>
          </cell>
          <cell r="CM1287">
            <v>0</v>
          </cell>
          <cell r="CU1287">
            <v>0</v>
          </cell>
        </row>
        <row r="1288">
          <cell r="F1288">
            <v>734050</v>
          </cell>
          <cell r="G1288">
            <v>734050</v>
          </cell>
          <cell r="H1288">
            <v>488278.55</v>
          </cell>
          <cell r="I1288">
            <v>0</v>
          </cell>
          <cell r="AY1288">
            <v>51707.79</v>
          </cell>
          <cell r="CK1288">
            <v>0</v>
          </cell>
          <cell r="CL1288">
            <v>0</v>
          </cell>
          <cell r="CM1288">
            <v>0</v>
          </cell>
          <cell r="CU1288">
            <v>51822.68</v>
          </cell>
        </row>
        <row r="1289">
          <cell r="F1289">
            <v>5605</v>
          </cell>
          <cell r="G1289">
            <v>5605</v>
          </cell>
          <cell r="H1289">
            <v>0</v>
          </cell>
          <cell r="I1289">
            <v>0</v>
          </cell>
          <cell r="AY1289">
            <v>0</v>
          </cell>
          <cell r="CK1289">
            <v>0</v>
          </cell>
          <cell r="CL1289">
            <v>0</v>
          </cell>
          <cell r="CM1289">
            <v>0</v>
          </cell>
          <cell r="CU1289" t="str">
            <v/>
          </cell>
        </row>
        <row r="1290">
          <cell r="F1290">
            <v>132006</v>
          </cell>
          <cell r="G1290">
            <v>132006</v>
          </cell>
          <cell r="H1290">
            <v>111424.88</v>
          </cell>
          <cell r="I1290">
            <v>0</v>
          </cell>
          <cell r="AY1290">
            <v>11047.13</v>
          </cell>
          <cell r="CK1290">
            <v>0</v>
          </cell>
          <cell r="CL1290">
            <v>0</v>
          </cell>
          <cell r="CM1290">
            <v>0</v>
          </cell>
          <cell r="CU1290" t="str">
            <v/>
          </cell>
        </row>
        <row r="1291">
          <cell r="F1291">
            <v>41813</v>
          </cell>
          <cell r="G1291">
            <v>41813</v>
          </cell>
          <cell r="H1291">
            <v>27238.74</v>
          </cell>
          <cell r="I1291">
            <v>936.05</v>
          </cell>
          <cell r="AY1291">
            <v>0</v>
          </cell>
          <cell r="CK1291">
            <v>0</v>
          </cell>
          <cell r="CL1291">
            <v>0</v>
          </cell>
          <cell r="CM1291">
            <v>0</v>
          </cell>
          <cell r="CU1291" t="str">
            <v/>
          </cell>
        </row>
        <row r="1292">
          <cell r="F1292">
            <v>2292396</v>
          </cell>
          <cell r="G1292">
            <v>2292396</v>
          </cell>
          <cell r="H1292">
            <v>1862611.45</v>
          </cell>
          <cell r="I1292">
            <v>0</v>
          </cell>
          <cell r="AY1292">
            <v>191720.2</v>
          </cell>
          <cell r="CK1292">
            <v>0</v>
          </cell>
          <cell r="CL1292">
            <v>0</v>
          </cell>
          <cell r="CM1292">
            <v>0</v>
          </cell>
          <cell r="CU1292">
            <v>207001</v>
          </cell>
        </row>
        <row r="1293">
          <cell r="F1293">
            <v>36889</v>
          </cell>
          <cell r="G1293">
            <v>36889</v>
          </cell>
          <cell r="H1293">
            <v>30033</v>
          </cell>
          <cell r="I1293">
            <v>0</v>
          </cell>
          <cell r="AY1293">
            <v>3337</v>
          </cell>
          <cell r="CK1293">
            <v>0</v>
          </cell>
          <cell r="CL1293">
            <v>0</v>
          </cell>
          <cell r="CM1293">
            <v>0</v>
          </cell>
          <cell r="CU1293">
            <v>3337</v>
          </cell>
        </row>
        <row r="1294">
          <cell r="F1294">
            <v>146035</v>
          </cell>
          <cell r="G1294">
            <v>146035</v>
          </cell>
          <cell r="H1294">
            <v>75146.960000000006</v>
          </cell>
          <cell r="I1294">
            <v>0</v>
          </cell>
          <cell r="AY1294">
            <v>0</v>
          </cell>
          <cell r="CK1294">
            <v>0</v>
          </cell>
          <cell r="CL1294">
            <v>0</v>
          </cell>
          <cell r="CM1294">
            <v>0</v>
          </cell>
          <cell r="CU1294">
            <v>0</v>
          </cell>
        </row>
        <row r="1295">
          <cell r="F1295">
            <v>453157</v>
          </cell>
          <cell r="G1295">
            <v>453157</v>
          </cell>
          <cell r="H1295">
            <v>0</v>
          </cell>
          <cell r="I1295">
            <v>0</v>
          </cell>
          <cell r="AY1295">
            <v>0</v>
          </cell>
          <cell r="CK1295">
            <v>0</v>
          </cell>
          <cell r="CL1295">
            <v>0</v>
          </cell>
          <cell r="CM1295">
            <v>0</v>
          </cell>
          <cell r="CU1295">
            <v>0</v>
          </cell>
        </row>
        <row r="1296">
          <cell r="F1296">
            <v>321138</v>
          </cell>
          <cell r="G1296">
            <v>321138</v>
          </cell>
          <cell r="H1296">
            <v>251374.99</v>
          </cell>
          <cell r="I1296">
            <v>0</v>
          </cell>
          <cell r="AY1296">
            <v>26346.99</v>
          </cell>
          <cell r="CK1296">
            <v>0</v>
          </cell>
          <cell r="CL1296">
            <v>0</v>
          </cell>
          <cell r="CM1296">
            <v>0</v>
          </cell>
          <cell r="CU1296">
            <v>29308.58</v>
          </cell>
        </row>
        <row r="1297">
          <cell r="F1297">
            <v>53905</v>
          </cell>
          <cell r="G1297">
            <v>53905</v>
          </cell>
          <cell r="H1297">
            <v>42867.75</v>
          </cell>
          <cell r="I1297">
            <v>0</v>
          </cell>
          <cell r="AY1297">
            <v>4505.43</v>
          </cell>
          <cell r="CK1297">
            <v>0</v>
          </cell>
          <cell r="CL1297">
            <v>0</v>
          </cell>
          <cell r="CM1297">
            <v>0</v>
          </cell>
          <cell r="CU1297">
            <v>4967.66</v>
          </cell>
        </row>
        <row r="1298">
          <cell r="F1298">
            <v>79200</v>
          </cell>
          <cell r="G1298">
            <v>79200</v>
          </cell>
          <cell r="H1298">
            <v>67567.5</v>
          </cell>
          <cell r="I1298">
            <v>0</v>
          </cell>
          <cell r="AY1298">
            <v>7020</v>
          </cell>
          <cell r="CK1298">
            <v>0</v>
          </cell>
          <cell r="CL1298">
            <v>0</v>
          </cell>
          <cell r="CM1298">
            <v>0</v>
          </cell>
          <cell r="CU1298">
            <v>7605</v>
          </cell>
        </row>
        <row r="1299">
          <cell r="F1299">
            <v>51789</v>
          </cell>
          <cell r="G1299">
            <v>55593.21</v>
          </cell>
          <cell r="H1299">
            <v>55593.21</v>
          </cell>
          <cell r="I1299">
            <v>0</v>
          </cell>
          <cell r="AY1299">
            <v>0</v>
          </cell>
          <cell r="CK1299">
            <v>0</v>
          </cell>
          <cell r="CL1299">
            <v>0</v>
          </cell>
          <cell r="CM1299">
            <v>0</v>
          </cell>
          <cell r="CU1299">
            <v>0</v>
          </cell>
        </row>
        <row r="1300">
          <cell r="F1300">
            <v>297544</v>
          </cell>
          <cell r="G1300">
            <v>297544</v>
          </cell>
          <cell r="H1300">
            <v>208745.34</v>
          </cell>
          <cell r="I1300">
            <v>0</v>
          </cell>
          <cell r="AY1300">
            <v>20482.93</v>
          </cell>
          <cell r="CK1300">
            <v>0</v>
          </cell>
          <cell r="CL1300">
            <v>0</v>
          </cell>
          <cell r="CM1300">
            <v>0</v>
          </cell>
          <cell r="CU1300">
            <v>21803.040000000001</v>
          </cell>
        </row>
        <row r="1301">
          <cell r="F1301">
            <v>10295</v>
          </cell>
          <cell r="G1301">
            <v>9685.86</v>
          </cell>
          <cell r="H1301">
            <v>2545.7199999999998</v>
          </cell>
          <cell r="I1301">
            <v>0</v>
          </cell>
          <cell r="AY1301">
            <v>0</v>
          </cell>
          <cell r="CK1301">
            <v>0</v>
          </cell>
          <cell r="CL1301">
            <v>0</v>
          </cell>
          <cell r="CM1301">
            <v>0</v>
          </cell>
          <cell r="CU1301" t="str">
            <v/>
          </cell>
        </row>
        <row r="1302">
          <cell r="F1302">
            <v>45915</v>
          </cell>
          <cell r="G1302">
            <v>45915</v>
          </cell>
          <cell r="H1302">
            <v>38756.480000000003</v>
          </cell>
          <cell r="I1302">
            <v>0</v>
          </cell>
          <cell r="AY1302">
            <v>3842.48</v>
          </cell>
          <cell r="CK1302">
            <v>0</v>
          </cell>
          <cell r="CL1302">
            <v>0</v>
          </cell>
          <cell r="CM1302">
            <v>0</v>
          </cell>
          <cell r="CU1302" t="str">
            <v/>
          </cell>
        </row>
        <row r="1303">
          <cell r="F1303">
            <v>1915</v>
          </cell>
          <cell r="G1303">
            <v>1915</v>
          </cell>
          <cell r="H1303">
            <v>1127.76</v>
          </cell>
          <cell r="I1303">
            <v>0</v>
          </cell>
          <cell r="AY1303">
            <v>94.74</v>
          </cell>
          <cell r="CK1303">
            <v>0</v>
          </cell>
          <cell r="CL1303">
            <v>0</v>
          </cell>
          <cell r="CM1303">
            <v>0</v>
          </cell>
          <cell r="CU1303" t="str">
            <v/>
          </cell>
        </row>
        <row r="1304">
          <cell r="F1304">
            <v>5022324</v>
          </cell>
          <cell r="G1304">
            <v>5022324</v>
          </cell>
          <cell r="H1304">
            <v>3688882.59</v>
          </cell>
          <cell r="I1304">
            <v>0</v>
          </cell>
          <cell r="AY1304">
            <v>445684.02</v>
          </cell>
          <cell r="CK1304">
            <v>0</v>
          </cell>
          <cell r="CL1304">
            <v>0</v>
          </cell>
          <cell r="CM1304">
            <v>0</v>
          </cell>
          <cell r="CU1304">
            <v>416122</v>
          </cell>
        </row>
        <row r="1305">
          <cell r="F1305">
            <v>0</v>
          </cell>
          <cell r="G1305">
            <v>1114492.6200000001</v>
          </cell>
          <cell r="H1305">
            <v>1114492.6200000001</v>
          </cell>
          <cell r="I1305">
            <v>0</v>
          </cell>
          <cell r="AY1305">
            <v>0</v>
          </cell>
          <cell r="CK1305">
            <v>100000</v>
          </cell>
          <cell r="CL1305">
            <v>150000</v>
          </cell>
          <cell r="CM1305">
            <v>150000</v>
          </cell>
          <cell r="CU1305">
            <v>198441.33</v>
          </cell>
        </row>
        <row r="1306">
          <cell r="F1306">
            <v>264425</v>
          </cell>
          <cell r="G1306">
            <v>264425</v>
          </cell>
          <cell r="H1306">
            <v>185967.07</v>
          </cell>
          <cell r="I1306">
            <v>0</v>
          </cell>
          <cell r="AY1306">
            <v>23365</v>
          </cell>
          <cell r="CK1306">
            <v>0</v>
          </cell>
          <cell r="CL1306">
            <v>0</v>
          </cell>
          <cell r="CM1306">
            <v>0</v>
          </cell>
          <cell r="CU1306">
            <v>17385</v>
          </cell>
        </row>
        <row r="1307">
          <cell r="F1307">
            <v>371612</v>
          </cell>
          <cell r="G1307">
            <v>371612</v>
          </cell>
          <cell r="H1307">
            <v>155917.95000000001</v>
          </cell>
          <cell r="I1307">
            <v>0</v>
          </cell>
          <cell r="AY1307">
            <v>0</v>
          </cell>
          <cell r="CK1307">
            <v>0</v>
          </cell>
          <cell r="CL1307">
            <v>0</v>
          </cell>
          <cell r="CM1307">
            <v>0</v>
          </cell>
          <cell r="CU1307">
            <v>0</v>
          </cell>
        </row>
        <row r="1308">
          <cell r="F1308">
            <v>1028494</v>
          </cell>
          <cell r="G1308">
            <v>1028494</v>
          </cell>
          <cell r="H1308">
            <v>5306.88</v>
          </cell>
          <cell r="I1308">
            <v>0</v>
          </cell>
          <cell r="AY1308">
            <v>0</v>
          </cell>
          <cell r="CK1308">
            <v>0</v>
          </cell>
          <cell r="CL1308">
            <v>0</v>
          </cell>
          <cell r="CM1308">
            <v>0</v>
          </cell>
          <cell r="CU1308">
            <v>0</v>
          </cell>
        </row>
        <row r="1309">
          <cell r="F1309">
            <v>0</v>
          </cell>
          <cell r="G1309">
            <v>242561.22</v>
          </cell>
          <cell r="H1309">
            <v>242561.22</v>
          </cell>
          <cell r="I1309">
            <v>0</v>
          </cell>
          <cell r="AY1309">
            <v>0</v>
          </cell>
          <cell r="CK1309">
            <v>0</v>
          </cell>
          <cell r="CL1309">
            <v>0</v>
          </cell>
          <cell r="CM1309">
            <v>0</v>
          </cell>
          <cell r="CU1309" t="str">
            <v/>
          </cell>
        </row>
        <row r="1310">
          <cell r="F1310">
            <v>749593</v>
          </cell>
          <cell r="G1310">
            <v>749593</v>
          </cell>
          <cell r="H1310">
            <v>509164.4</v>
          </cell>
          <cell r="I1310">
            <v>0</v>
          </cell>
          <cell r="AY1310">
            <v>64240.37</v>
          </cell>
          <cell r="CK1310">
            <v>0</v>
          </cell>
          <cell r="CL1310">
            <v>0</v>
          </cell>
          <cell r="CM1310">
            <v>0</v>
          </cell>
          <cell r="CU1310">
            <v>60298.43</v>
          </cell>
        </row>
        <row r="1311">
          <cell r="F1311">
            <v>120632</v>
          </cell>
          <cell r="G1311">
            <v>120632</v>
          </cell>
          <cell r="H1311">
            <v>84355.199999999997</v>
          </cell>
          <cell r="I1311">
            <v>0</v>
          </cell>
          <cell r="AY1311">
            <v>10562.6</v>
          </cell>
          <cell r="CK1311">
            <v>0</v>
          </cell>
          <cell r="CL1311">
            <v>0</v>
          </cell>
          <cell r="CM1311">
            <v>0</v>
          </cell>
          <cell r="CU1311">
            <v>9990.9500000000007</v>
          </cell>
        </row>
        <row r="1312">
          <cell r="F1312">
            <v>250800</v>
          </cell>
          <cell r="G1312">
            <v>250800</v>
          </cell>
          <cell r="H1312">
            <v>164817.63</v>
          </cell>
          <cell r="I1312">
            <v>0</v>
          </cell>
          <cell r="AY1312">
            <v>21645</v>
          </cell>
          <cell r="CK1312">
            <v>0</v>
          </cell>
          <cell r="CL1312">
            <v>0</v>
          </cell>
          <cell r="CM1312">
            <v>0</v>
          </cell>
          <cell r="CU1312">
            <v>18135</v>
          </cell>
        </row>
        <row r="1313">
          <cell r="F1313">
            <v>117542</v>
          </cell>
          <cell r="G1313">
            <v>107947.9</v>
          </cell>
          <cell r="H1313">
            <v>107947.9</v>
          </cell>
          <cell r="I1313">
            <v>0</v>
          </cell>
          <cell r="AY1313">
            <v>0</v>
          </cell>
          <cell r="CK1313">
            <v>0</v>
          </cell>
          <cell r="CL1313">
            <v>0</v>
          </cell>
          <cell r="CM1313">
            <v>0</v>
          </cell>
          <cell r="CU1313">
            <v>0</v>
          </cell>
        </row>
        <row r="1314">
          <cell r="F1314">
            <v>626165</v>
          </cell>
          <cell r="G1314">
            <v>626165</v>
          </cell>
          <cell r="H1314">
            <v>448318.57</v>
          </cell>
          <cell r="I1314">
            <v>0</v>
          </cell>
          <cell r="AY1314">
            <v>46982.35</v>
          </cell>
          <cell r="CK1314">
            <v>0</v>
          </cell>
          <cell r="CL1314">
            <v>0</v>
          </cell>
          <cell r="CM1314">
            <v>0</v>
          </cell>
          <cell r="CU1314">
            <v>43887.02</v>
          </cell>
        </row>
        <row r="1315">
          <cell r="F1315">
            <v>2571</v>
          </cell>
          <cell r="G1315">
            <v>6285.7</v>
          </cell>
          <cell r="H1315">
            <v>6285.7</v>
          </cell>
          <cell r="I1315">
            <v>0</v>
          </cell>
          <cell r="AY1315">
            <v>0</v>
          </cell>
          <cell r="CK1315">
            <v>0</v>
          </cell>
          <cell r="CL1315">
            <v>0</v>
          </cell>
          <cell r="CM1315">
            <v>0</v>
          </cell>
          <cell r="CU1315" t="str">
            <v/>
          </cell>
        </row>
        <row r="1316">
          <cell r="F1316">
            <v>35431</v>
          </cell>
          <cell r="G1316">
            <v>35431</v>
          </cell>
          <cell r="H1316">
            <v>28836.240000000002</v>
          </cell>
          <cell r="I1316">
            <v>0</v>
          </cell>
          <cell r="AY1316">
            <v>3578.24</v>
          </cell>
          <cell r="CK1316">
            <v>0</v>
          </cell>
          <cell r="CL1316">
            <v>0</v>
          </cell>
          <cell r="CM1316">
            <v>0</v>
          </cell>
          <cell r="CU1316" t="str">
            <v/>
          </cell>
        </row>
        <row r="1317">
          <cell r="F1317">
            <v>0</v>
          </cell>
          <cell r="G1317">
            <v>63527.8</v>
          </cell>
          <cell r="H1317">
            <v>27027.68</v>
          </cell>
          <cell r="I1317">
            <v>0</v>
          </cell>
          <cell r="AY1317">
            <v>0</v>
          </cell>
          <cell r="CK1317">
            <v>0</v>
          </cell>
          <cell r="CL1317">
            <v>0</v>
          </cell>
          <cell r="CM1317">
            <v>0</v>
          </cell>
          <cell r="CU1317" t="str">
            <v/>
          </cell>
        </row>
        <row r="1318">
          <cell r="F1318">
            <v>10329</v>
          </cell>
          <cell r="G1318">
            <v>9494.94</v>
          </cell>
          <cell r="H1318">
            <v>2861.04</v>
          </cell>
          <cell r="I1318">
            <v>0</v>
          </cell>
          <cell r="AY1318">
            <v>0</v>
          </cell>
          <cell r="CK1318">
            <v>0</v>
          </cell>
          <cell r="CL1318">
            <v>0</v>
          </cell>
          <cell r="CM1318">
            <v>0</v>
          </cell>
          <cell r="CU1318" t="str">
            <v/>
          </cell>
        </row>
        <row r="1319">
          <cell r="F1319">
            <v>123928</v>
          </cell>
          <cell r="G1319">
            <v>123928</v>
          </cell>
          <cell r="H1319">
            <v>33945.33</v>
          </cell>
          <cell r="I1319">
            <v>678.46</v>
          </cell>
          <cell r="AY1319">
            <v>245.35</v>
          </cell>
          <cell r="CK1319">
            <v>0</v>
          </cell>
          <cell r="CL1319">
            <v>0</v>
          </cell>
          <cell r="CM1319">
            <v>0</v>
          </cell>
          <cell r="CU1319" t="str">
            <v/>
          </cell>
        </row>
        <row r="1320">
          <cell r="F1320">
            <v>4868304</v>
          </cell>
          <cell r="G1320">
            <v>4868304</v>
          </cell>
          <cell r="H1320">
            <v>3933693.4</v>
          </cell>
          <cell r="I1320">
            <v>0</v>
          </cell>
          <cell r="AY1320">
            <v>435320.06</v>
          </cell>
          <cell r="CK1320">
            <v>0</v>
          </cell>
          <cell r="CL1320">
            <v>0</v>
          </cell>
          <cell r="CM1320">
            <v>0</v>
          </cell>
          <cell r="CU1320">
            <v>419078</v>
          </cell>
        </row>
        <row r="1321">
          <cell r="F1321">
            <v>0</v>
          </cell>
          <cell r="G1321">
            <v>70655.45</v>
          </cell>
          <cell r="H1321">
            <v>70655.45</v>
          </cell>
          <cell r="I1321">
            <v>0</v>
          </cell>
          <cell r="AY1321">
            <v>0</v>
          </cell>
          <cell r="CK1321">
            <v>0</v>
          </cell>
          <cell r="CL1321">
            <v>0</v>
          </cell>
          <cell r="CM1321">
            <v>0</v>
          </cell>
          <cell r="CU1321" t="str">
            <v/>
          </cell>
        </row>
        <row r="1322">
          <cell r="F1322">
            <v>183269</v>
          </cell>
          <cell r="G1322">
            <v>183269</v>
          </cell>
          <cell r="H1322">
            <v>170053.79</v>
          </cell>
          <cell r="I1322">
            <v>0</v>
          </cell>
          <cell r="AY1322">
            <v>17757</v>
          </cell>
          <cell r="CK1322">
            <v>0</v>
          </cell>
          <cell r="CL1322">
            <v>0</v>
          </cell>
          <cell r="CM1322">
            <v>0</v>
          </cell>
          <cell r="CU1322">
            <v>18398</v>
          </cell>
        </row>
        <row r="1323">
          <cell r="F1323">
            <v>336614</v>
          </cell>
          <cell r="G1323">
            <v>336614</v>
          </cell>
          <cell r="H1323">
            <v>162438.95000000001</v>
          </cell>
          <cell r="I1323">
            <v>0</v>
          </cell>
          <cell r="AY1323">
            <v>0</v>
          </cell>
          <cell r="CK1323">
            <v>0</v>
          </cell>
          <cell r="CL1323">
            <v>0</v>
          </cell>
          <cell r="CM1323">
            <v>0</v>
          </cell>
          <cell r="CU1323">
            <v>0</v>
          </cell>
        </row>
        <row r="1324">
          <cell r="F1324">
            <v>985231</v>
          </cell>
          <cell r="G1324">
            <v>985231</v>
          </cell>
          <cell r="H1324">
            <v>0</v>
          </cell>
          <cell r="I1324">
            <v>0</v>
          </cell>
          <cell r="AY1324">
            <v>0</v>
          </cell>
          <cell r="CK1324">
            <v>0</v>
          </cell>
          <cell r="CL1324">
            <v>0</v>
          </cell>
          <cell r="CM1324">
            <v>0</v>
          </cell>
          <cell r="CU1324">
            <v>0</v>
          </cell>
        </row>
        <row r="1325"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CK1325">
            <v>0</v>
          </cell>
          <cell r="CL1325">
            <v>0</v>
          </cell>
          <cell r="CM1325">
            <v>0</v>
          </cell>
        </row>
        <row r="1326">
          <cell r="F1326">
            <v>772540</v>
          </cell>
          <cell r="G1326">
            <v>772540</v>
          </cell>
          <cell r="H1326">
            <v>590710.52</v>
          </cell>
          <cell r="I1326">
            <v>0</v>
          </cell>
          <cell r="AY1326">
            <v>68248.94</v>
          </cell>
          <cell r="CK1326">
            <v>0</v>
          </cell>
          <cell r="CL1326">
            <v>0</v>
          </cell>
          <cell r="CM1326">
            <v>0</v>
          </cell>
          <cell r="CU1326">
            <v>67430.710000000006</v>
          </cell>
        </row>
        <row r="1327">
          <cell r="F1327">
            <v>122252</v>
          </cell>
          <cell r="G1327">
            <v>122252</v>
          </cell>
          <cell r="H1327">
            <v>95157.46</v>
          </cell>
          <cell r="I1327">
            <v>0</v>
          </cell>
          <cell r="AY1327">
            <v>10997.95</v>
          </cell>
          <cell r="CK1327">
            <v>0</v>
          </cell>
          <cell r="CL1327">
            <v>0</v>
          </cell>
          <cell r="CM1327">
            <v>0</v>
          </cell>
          <cell r="CU1327">
            <v>10777.32</v>
          </cell>
        </row>
        <row r="1328">
          <cell r="F1328">
            <v>283800</v>
          </cell>
          <cell r="G1328">
            <v>283800</v>
          </cell>
          <cell r="H1328">
            <v>220143.3</v>
          </cell>
          <cell r="I1328">
            <v>0</v>
          </cell>
          <cell r="AY1328">
            <v>24952.2</v>
          </cell>
          <cell r="CK1328">
            <v>0</v>
          </cell>
          <cell r="CL1328">
            <v>0</v>
          </cell>
          <cell r="CM1328">
            <v>0</v>
          </cell>
          <cell r="CU1328">
            <v>24570</v>
          </cell>
        </row>
        <row r="1329">
          <cell r="F1329">
            <v>112385</v>
          </cell>
          <cell r="G1329">
            <v>116922.73</v>
          </cell>
          <cell r="H1329">
            <v>116922.73</v>
          </cell>
          <cell r="I1329">
            <v>0</v>
          </cell>
          <cell r="AY1329">
            <v>0</v>
          </cell>
          <cell r="CK1329">
            <v>0</v>
          </cell>
          <cell r="CL1329">
            <v>0</v>
          </cell>
          <cell r="CM1329">
            <v>0</v>
          </cell>
          <cell r="CU1329">
            <v>0</v>
          </cell>
        </row>
        <row r="1330">
          <cell r="F1330">
            <v>569895</v>
          </cell>
          <cell r="G1330">
            <v>569895</v>
          </cell>
          <cell r="H1330">
            <v>417450.66</v>
          </cell>
          <cell r="I1330">
            <v>0</v>
          </cell>
          <cell r="AY1330">
            <v>43025.75</v>
          </cell>
          <cell r="CK1330">
            <v>0</v>
          </cell>
          <cell r="CL1330">
            <v>0</v>
          </cell>
          <cell r="CM1330">
            <v>0</v>
          </cell>
          <cell r="CU1330">
            <v>40187.360000000001</v>
          </cell>
        </row>
        <row r="1331">
          <cell r="F1331">
            <v>234569</v>
          </cell>
          <cell r="G1331">
            <v>228640</v>
          </cell>
          <cell r="H1331">
            <v>84367.3</v>
          </cell>
          <cell r="I1331">
            <v>0</v>
          </cell>
          <cell r="AY1331">
            <v>0</v>
          </cell>
          <cell r="CK1331">
            <v>0</v>
          </cell>
          <cell r="CL1331">
            <v>0</v>
          </cell>
          <cell r="CM1331">
            <v>0</v>
          </cell>
          <cell r="CU1331" t="str">
            <v/>
          </cell>
        </row>
        <row r="1332">
          <cell r="F1332">
            <v>19737</v>
          </cell>
          <cell r="G1332">
            <v>34965.4</v>
          </cell>
          <cell r="H1332">
            <v>34965.4</v>
          </cell>
          <cell r="I1332">
            <v>0</v>
          </cell>
          <cell r="AY1332">
            <v>3776.69</v>
          </cell>
          <cell r="CK1332">
            <v>0</v>
          </cell>
          <cell r="CL1332">
            <v>0</v>
          </cell>
          <cell r="CM1332">
            <v>0</v>
          </cell>
          <cell r="CU1332" t="str">
            <v/>
          </cell>
        </row>
        <row r="1333">
          <cell r="F1333">
            <v>6751</v>
          </cell>
          <cell r="G1333">
            <v>7067.21</v>
          </cell>
          <cell r="H1333">
            <v>7067.21</v>
          </cell>
          <cell r="I1333">
            <v>0</v>
          </cell>
          <cell r="AY1333">
            <v>843.59</v>
          </cell>
          <cell r="CK1333">
            <v>0</v>
          </cell>
          <cell r="CL1333">
            <v>0</v>
          </cell>
          <cell r="CM1333">
            <v>0</v>
          </cell>
          <cell r="CU1333" t="str">
            <v/>
          </cell>
        </row>
        <row r="1334"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CK1334">
            <v>0</v>
          </cell>
          <cell r="CL1334">
            <v>0</v>
          </cell>
          <cell r="CM1334">
            <v>0</v>
          </cell>
        </row>
        <row r="1335">
          <cell r="F1335">
            <v>1800000</v>
          </cell>
          <cell r="G1335">
            <v>1800000</v>
          </cell>
          <cell r="H1335">
            <v>0</v>
          </cell>
          <cell r="I1335">
            <v>0</v>
          </cell>
          <cell r="AY1335">
            <v>0</v>
          </cell>
          <cell r="CK1335">
            <v>0</v>
          </cell>
          <cell r="CL1335">
            <v>0</v>
          </cell>
          <cell r="CM1335">
            <v>0</v>
          </cell>
          <cell r="CU1335" t="str">
            <v/>
          </cell>
        </row>
        <row r="1336">
          <cell r="F1336">
            <v>10000</v>
          </cell>
          <cell r="G1336">
            <v>10000</v>
          </cell>
          <cell r="H1336">
            <v>34</v>
          </cell>
          <cell r="I1336">
            <v>0</v>
          </cell>
          <cell r="AY1336">
            <v>0</v>
          </cell>
          <cell r="CK1336">
            <v>0</v>
          </cell>
          <cell r="CL1336">
            <v>0</v>
          </cell>
          <cell r="CM1336">
            <v>0</v>
          </cell>
          <cell r="CU1336" t="str">
            <v/>
          </cell>
        </row>
        <row r="1337">
          <cell r="F1337">
            <v>5506</v>
          </cell>
          <cell r="G1337">
            <v>5506</v>
          </cell>
          <cell r="H1337">
            <v>2243</v>
          </cell>
          <cell r="I1337">
            <v>532</v>
          </cell>
          <cell r="AY1337">
            <v>0</v>
          </cell>
          <cell r="CK1337">
            <v>0</v>
          </cell>
          <cell r="CL1337">
            <v>0</v>
          </cell>
          <cell r="CM1337">
            <v>0</v>
          </cell>
          <cell r="CU1337" t="str">
            <v/>
          </cell>
        </row>
        <row r="1338">
          <cell r="F1338">
            <v>0</v>
          </cell>
          <cell r="G1338">
            <v>378.03</v>
          </cell>
          <cell r="H1338">
            <v>378.03</v>
          </cell>
          <cell r="I1338">
            <v>0</v>
          </cell>
          <cell r="AY1338">
            <v>0</v>
          </cell>
          <cell r="CK1338">
            <v>0</v>
          </cell>
          <cell r="CL1338">
            <v>0</v>
          </cell>
          <cell r="CM1338">
            <v>0</v>
          </cell>
          <cell r="CU1338" t="str">
            <v/>
          </cell>
        </row>
        <row r="1339">
          <cell r="F1339">
            <v>296085</v>
          </cell>
          <cell r="G1339">
            <v>296085</v>
          </cell>
          <cell r="H1339">
            <v>225632.3</v>
          </cell>
          <cell r="I1339">
            <v>9209.74</v>
          </cell>
          <cell r="AY1339">
            <v>9964.42</v>
          </cell>
          <cell r="CK1339">
            <v>0</v>
          </cell>
          <cell r="CL1339">
            <v>0</v>
          </cell>
          <cell r="CM1339">
            <v>0</v>
          </cell>
          <cell r="CU1339" t="str">
            <v/>
          </cell>
        </row>
        <row r="1340">
          <cell r="F1340">
            <v>1200000</v>
          </cell>
          <cell r="G1340">
            <v>3365916.1</v>
          </cell>
          <cell r="H1340">
            <v>2975916.23</v>
          </cell>
          <cell r="I1340">
            <v>120000</v>
          </cell>
          <cell r="AY1340">
            <v>90000</v>
          </cell>
          <cell r="CK1340">
            <v>0</v>
          </cell>
          <cell r="CL1340">
            <v>0</v>
          </cell>
          <cell r="CM1340">
            <v>0</v>
          </cell>
          <cell r="CU1340" t="str">
            <v/>
          </cell>
        </row>
        <row r="1341">
          <cell r="F1341">
            <v>4444261</v>
          </cell>
          <cell r="G1341">
            <v>4444261</v>
          </cell>
          <cell r="H1341">
            <v>3338971</v>
          </cell>
          <cell r="I1341">
            <v>0</v>
          </cell>
          <cell r="AY1341">
            <v>379477</v>
          </cell>
          <cell r="CK1341">
            <v>0</v>
          </cell>
          <cell r="CL1341">
            <v>0</v>
          </cell>
          <cell r="CM1341">
            <v>0</v>
          </cell>
          <cell r="CU1341">
            <v>397007</v>
          </cell>
        </row>
        <row r="1342">
          <cell r="F1342">
            <v>1729370</v>
          </cell>
          <cell r="G1342">
            <v>3142891.8</v>
          </cell>
          <cell r="H1342">
            <v>1793028.3</v>
          </cell>
          <cell r="I1342">
            <v>713552</v>
          </cell>
          <cell r="AY1342">
            <v>0</v>
          </cell>
          <cell r="CK1342">
            <v>0</v>
          </cell>
          <cell r="CL1342">
            <v>0</v>
          </cell>
          <cell r="CM1342">
            <v>0</v>
          </cell>
          <cell r="CU1342" t="str">
            <v/>
          </cell>
        </row>
        <row r="1343">
          <cell r="F1343">
            <v>41148</v>
          </cell>
          <cell r="G1343">
            <v>41148</v>
          </cell>
          <cell r="H1343">
            <v>35910</v>
          </cell>
          <cell r="I1343">
            <v>0</v>
          </cell>
          <cell r="AY1343">
            <v>3600</v>
          </cell>
          <cell r="CK1343">
            <v>0</v>
          </cell>
          <cell r="CL1343">
            <v>0</v>
          </cell>
          <cell r="CM1343">
            <v>0</v>
          </cell>
          <cell r="CU1343">
            <v>3600</v>
          </cell>
        </row>
        <row r="1344">
          <cell r="F1344">
            <v>271181</v>
          </cell>
          <cell r="G1344">
            <v>271181</v>
          </cell>
          <cell r="H1344">
            <v>125612</v>
          </cell>
          <cell r="I1344">
            <v>0</v>
          </cell>
          <cell r="AY1344">
            <v>0</v>
          </cell>
          <cell r="CK1344">
            <v>0</v>
          </cell>
          <cell r="CL1344">
            <v>0</v>
          </cell>
          <cell r="CM1344">
            <v>0</v>
          </cell>
          <cell r="CU1344">
            <v>0</v>
          </cell>
        </row>
        <row r="1345">
          <cell r="F1345">
            <v>853566</v>
          </cell>
          <cell r="G1345">
            <v>853566</v>
          </cell>
          <cell r="H1345">
            <v>0</v>
          </cell>
          <cell r="I1345">
            <v>0</v>
          </cell>
          <cell r="AY1345">
            <v>0</v>
          </cell>
          <cell r="CK1345">
            <v>0</v>
          </cell>
          <cell r="CL1345">
            <v>0</v>
          </cell>
          <cell r="CM1345">
            <v>0</v>
          </cell>
          <cell r="CU1345">
            <v>0</v>
          </cell>
        </row>
        <row r="1346">
          <cell r="F1346">
            <v>107895</v>
          </cell>
          <cell r="G1346">
            <v>75476.06</v>
          </cell>
          <cell r="H1346">
            <v>75476.06</v>
          </cell>
          <cell r="I1346">
            <v>0</v>
          </cell>
          <cell r="AY1346">
            <v>6818.11</v>
          </cell>
          <cell r="CK1346">
            <v>0</v>
          </cell>
          <cell r="CL1346">
            <v>0</v>
          </cell>
          <cell r="CM1346">
            <v>0</v>
          </cell>
          <cell r="CU1346" t="str">
            <v/>
          </cell>
        </row>
        <row r="1347">
          <cell r="F1347">
            <v>380182</v>
          </cell>
          <cell r="G1347">
            <v>380182</v>
          </cell>
          <cell r="H1347">
            <v>277675.8</v>
          </cell>
          <cell r="I1347">
            <v>0</v>
          </cell>
          <cell r="AY1347">
            <v>32744.36</v>
          </cell>
          <cell r="CK1347">
            <v>0</v>
          </cell>
          <cell r="CL1347">
            <v>0</v>
          </cell>
          <cell r="CM1347">
            <v>0</v>
          </cell>
          <cell r="CU1347">
            <v>33129.199999999997</v>
          </cell>
        </row>
        <row r="1348">
          <cell r="F1348">
            <v>66853</v>
          </cell>
          <cell r="G1348">
            <v>66853</v>
          </cell>
          <cell r="H1348">
            <v>50016.12</v>
          </cell>
          <cell r="I1348">
            <v>0</v>
          </cell>
          <cell r="AY1348">
            <v>5922.32</v>
          </cell>
          <cell r="CK1348">
            <v>0</v>
          </cell>
          <cell r="CL1348">
            <v>0</v>
          </cell>
          <cell r="CM1348">
            <v>0</v>
          </cell>
          <cell r="CU1348">
            <v>5922.32</v>
          </cell>
        </row>
        <row r="1349">
          <cell r="F1349">
            <v>59400</v>
          </cell>
          <cell r="G1349">
            <v>59400</v>
          </cell>
          <cell r="H1349">
            <v>45630</v>
          </cell>
          <cell r="I1349">
            <v>0</v>
          </cell>
          <cell r="AY1349">
            <v>5265</v>
          </cell>
          <cell r="CK1349">
            <v>0</v>
          </cell>
          <cell r="CL1349">
            <v>0</v>
          </cell>
          <cell r="CM1349">
            <v>0</v>
          </cell>
          <cell r="CU1349">
            <v>5265</v>
          </cell>
        </row>
        <row r="1350">
          <cell r="F1350">
            <v>97550</v>
          </cell>
          <cell r="G1350">
            <v>106699.04</v>
          </cell>
          <cell r="H1350">
            <v>106699.04</v>
          </cell>
          <cell r="I1350">
            <v>0</v>
          </cell>
          <cell r="AY1350">
            <v>0</v>
          </cell>
          <cell r="CK1350">
            <v>0</v>
          </cell>
          <cell r="CL1350">
            <v>0</v>
          </cell>
          <cell r="CM1350">
            <v>0</v>
          </cell>
          <cell r="CU1350">
            <v>0</v>
          </cell>
        </row>
        <row r="1351">
          <cell r="F1351">
            <v>857681</v>
          </cell>
          <cell r="G1351">
            <v>857681</v>
          </cell>
          <cell r="H1351">
            <v>531649.66</v>
          </cell>
          <cell r="I1351">
            <v>0</v>
          </cell>
          <cell r="AY1351">
            <v>56452.98</v>
          </cell>
          <cell r="CK1351">
            <v>0</v>
          </cell>
          <cell r="CL1351">
            <v>0</v>
          </cell>
          <cell r="CM1351">
            <v>0</v>
          </cell>
          <cell r="CU1351">
            <v>60335.1</v>
          </cell>
        </row>
        <row r="1352">
          <cell r="F1352">
            <v>7200219</v>
          </cell>
          <cell r="G1352">
            <v>4311.08</v>
          </cell>
          <cell r="H1352">
            <v>0</v>
          </cell>
          <cell r="I1352">
            <v>0</v>
          </cell>
          <cell r="AY1352">
            <v>0</v>
          </cell>
          <cell r="CK1352">
            <v>0</v>
          </cell>
          <cell r="CL1352">
            <v>0</v>
          </cell>
          <cell r="CM1352">
            <v>0</v>
          </cell>
          <cell r="CU1352" t="str">
            <v/>
          </cell>
        </row>
        <row r="1353">
          <cell r="F1353">
            <v>3511</v>
          </cell>
          <cell r="G1353">
            <v>3511</v>
          </cell>
          <cell r="H1353">
            <v>3504.71</v>
          </cell>
          <cell r="I1353">
            <v>0</v>
          </cell>
          <cell r="AY1353">
            <v>880.06</v>
          </cell>
          <cell r="CK1353">
            <v>0</v>
          </cell>
          <cell r="CL1353">
            <v>0</v>
          </cell>
          <cell r="CM1353">
            <v>0</v>
          </cell>
          <cell r="CU1353" t="str">
            <v/>
          </cell>
        </row>
        <row r="1354">
          <cell r="F1354">
            <v>6662</v>
          </cell>
          <cell r="G1354">
            <v>6662</v>
          </cell>
          <cell r="H1354">
            <v>4223.25</v>
          </cell>
          <cell r="I1354">
            <v>0</v>
          </cell>
          <cell r="AY1354">
            <v>0</v>
          </cell>
          <cell r="CK1354">
            <v>0</v>
          </cell>
          <cell r="CL1354">
            <v>0</v>
          </cell>
          <cell r="CM1354">
            <v>0</v>
          </cell>
          <cell r="CU1354" t="str">
            <v/>
          </cell>
        </row>
        <row r="1355">
          <cell r="F1355">
            <v>82863</v>
          </cell>
          <cell r="G1355">
            <v>77370.570000000007</v>
          </cell>
          <cell r="H1355">
            <v>77370.570000000007</v>
          </cell>
          <cell r="I1355">
            <v>0</v>
          </cell>
          <cell r="AY1355">
            <v>7432.19</v>
          </cell>
          <cell r="CK1355">
            <v>0</v>
          </cell>
          <cell r="CL1355">
            <v>0</v>
          </cell>
          <cell r="CM1355">
            <v>0</v>
          </cell>
          <cell r="CU1355" t="str">
            <v/>
          </cell>
        </row>
        <row r="1356">
          <cell r="F1356">
            <v>66198</v>
          </cell>
          <cell r="G1356">
            <v>66198</v>
          </cell>
          <cell r="H1356">
            <v>33896.42</v>
          </cell>
          <cell r="I1356">
            <v>0</v>
          </cell>
          <cell r="AY1356">
            <v>1835.92</v>
          </cell>
          <cell r="CK1356">
            <v>0</v>
          </cell>
          <cell r="CL1356">
            <v>0</v>
          </cell>
          <cell r="CM1356">
            <v>0</v>
          </cell>
          <cell r="CU1356" t="str">
            <v/>
          </cell>
        </row>
        <row r="1357">
          <cell r="F1357">
            <v>16999</v>
          </cell>
          <cell r="G1357">
            <v>16999</v>
          </cell>
          <cell r="H1357">
            <v>9889.06</v>
          </cell>
          <cell r="I1357">
            <v>0</v>
          </cell>
          <cell r="AY1357">
            <v>1185.28</v>
          </cell>
          <cell r="CK1357">
            <v>0</v>
          </cell>
          <cell r="CL1357">
            <v>0</v>
          </cell>
          <cell r="CM1357">
            <v>0</v>
          </cell>
          <cell r="CU1357" t="str">
            <v/>
          </cell>
        </row>
        <row r="1358">
          <cell r="F1358">
            <v>43434</v>
          </cell>
          <cell r="G1358">
            <v>42435.040000000001</v>
          </cell>
          <cell r="H1358">
            <v>27613.119999999999</v>
          </cell>
          <cell r="I1358">
            <v>0</v>
          </cell>
          <cell r="AY1358">
            <v>1000.6</v>
          </cell>
          <cell r="CK1358">
            <v>0</v>
          </cell>
          <cell r="CL1358">
            <v>0</v>
          </cell>
          <cell r="CM1358">
            <v>0</v>
          </cell>
          <cell r="CU1358" t="str">
            <v/>
          </cell>
        </row>
        <row r="1359">
          <cell r="F1359">
            <v>24000</v>
          </cell>
          <cell r="G1359">
            <v>24000</v>
          </cell>
          <cell r="H1359">
            <v>10389.07</v>
          </cell>
          <cell r="I1359">
            <v>1477</v>
          </cell>
          <cell r="AY1359">
            <v>1000.01</v>
          </cell>
          <cell r="CK1359">
            <v>0</v>
          </cell>
          <cell r="CL1359">
            <v>0</v>
          </cell>
          <cell r="CM1359">
            <v>0</v>
          </cell>
          <cell r="CU1359" t="str">
            <v/>
          </cell>
        </row>
        <row r="1360">
          <cell r="F1360">
            <v>44019</v>
          </cell>
          <cell r="G1360">
            <v>44019</v>
          </cell>
          <cell r="H1360">
            <v>23236</v>
          </cell>
          <cell r="I1360">
            <v>2541</v>
          </cell>
          <cell r="AY1360">
            <v>3077.4</v>
          </cell>
          <cell r="CK1360">
            <v>0</v>
          </cell>
          <cell r="CL1360">
            <v>0</v>
          </cell>
          <cell r="CM1360">
            <v>0</v>
          </cell>
          <cell r="CU1360" t="str">
            <v/>
          </cell>
        </row>
        <row r="1361">
          <cell r="F1361">
            <v>4676</v>
          </cell>
          <cell r="G1361">
            <v>4676</v>
          </cell>
          <cell r="H1361">
            <v>4167.46</v>
          </cell>
          <cell r="I1361">
            <v>317.75</v>
          </cell>
          <cell r="AY1361">
            <v>0</v>
          </cell>
          <cell r="CK1361">
            <v>0</v>
          </cell>
          <cell r="CL1361">
            <v>0</v>
          </cell>
          <cell r="CM1361">
            <v>0</v>
          </cell>
          <cell r="CU1361" t="str">
            <v/>
          </cell>
        </row>
        <row r="1362">
          <cell r="F1362">
            <v>0</v>
          </cell>
          <cell r="G1362">
            <v>5000</v>
          </cell>
          <cell r="H1362">
            <v>5000</v>
          </cell>
          <cell r="I1362">
            <v>0</v>
          </cell>
          <cell r="AY1362">
            <v>0</v>
          </cell>
          <cell r="CK1362">
            <v>0</v>
          </cell>
          <cell r="CL1362">
            <v>0</v>
          </cell>
          <cell r="CM1362">
            <v>0</v>
          </cell>
          <cell r="CU1362" t="str">
            <v/>
          </cell>
        </row>
        <row r="1363">
          <cell r="F1363">
            <v>7875</v>
          </cell>
          <cell r="G1363">
            <v>8375</v>
          </cell>
          <cell r="H1363">
            <v>1752.1</v>
          </cell>
          <cell r="I1363">
            <v>6494</v>
          </cell>
          <cell r="AY1363">
            <v>0</v>
          </cell>
          <cell r="CK1363">
            <v>0</v>
          </cell>
          <cell r="CL1363">
            <v>0</v>
          </cell>
          <cell r="CM1363">
            <v>0</v>
          </cell>
          <cell r="CU1363" t="str">
            <v/>
          </cell>
        </row>
        <row r="1364">
          <cell r="F1364">
            <v>5000000</v>
          </cell>
          <cell r="G1364">
            <v>2330408.0099999998</v>
          </cell>
          <cell r="H1364">
            <v>1512451.99</v>
          </cell>
          <cell r="I1364">
            <v>729088</v>
          </cell>
          <cell r="AY1364">
            <v>0</v>
          </cell>
          <cell r="CK1364">
            <v>0</v>
          </cell>
          <cell r="CL1364">
            <v>0</v>
          </cell>
          <cell r="CM1364">
            <v>0</v>
          </cell>
          <cell r="CU1364" t="str">
            <v/>
          </cell>
        </row>
        <row r="1365">
          <cell r="F1365">
            <v>2200000</v>
          </cell>
          <cell r="G1365">
            <v>1891604</v>
          </cell>
          <cell r="H1365">
            <v>1495496.02</v>
          </cell>
          <cell r="I1365">
            <v>17880</v>
          </cell>
          <cell r="AY1365">
            <v>6360</v>
          </cell>
          <cell r="CK1365">
            <v>0</v>
          </cell>
          <cell r="CL1365">
            <v>0</v>
          </cell>
          <cell r="CM1365">
            <v>0</v>
          </cell>
          <cell r="CU1365" t="str">
            <v/>
          </cell>
        </row>
        <row r="1366">
          <cell r="F1366">
            <v>3500000</v>
          </cell>
          <cell r="G1366">
            <v>5515838.2999999998</v>
          </cell>
          <cell r="H1366">
            <v>4950905</v>
          </cell>
          <cell r="I1366">
            <v>564933.30000000005</v>
          </cell>
          <cell r="AY1366">
            <v>0</v>
          </cell>
          <cell r="CK1366">
            <v>0</v>
          </cell>
          <cell r="CL1366">
            <v>5175000</v>
          </cell>
          <cell r="CM1366">
            <v>500000</v>
          </cell>
          <cell r="CU1366" t="str">
            <v/>
          </cell>
        </row>
        <row r="1367">
          <cell r="F1367">
            <v>2187</v>
          </cell>
          <cell r="G1367">
            <v>2187</v>
          </cell>
          <cell r="H1367">
            <v>1857</v>
          </cell>
          <cell r="I1367">
            <v>0</v>
          </cell>
          <cell r="AY1367">
            <v>0</v>
          </cell>
          <cell r="CK1367">
            <v>0</v>
          </cell>
          <cell r="CL1367">
            <v>0</v>
          </cell>
          <cell r="CM1367">
            <v>0</v>
          </cell>
          <cell r="CU1367" t="str">
            <v/>
          </cell>
        </row>
        <row r="1368">
          <cell r="F1368">
            <v>1303</v>
          </cell>
          <cell r="G1368">
            <v>1303</v>
          </cell>
          <cell r="H1368">
            <v>931.5</v>
          </cell>
          <cell r="I1368">
            <v>345</v>
          </cell>
          <cell r="AY1368">
            <v>0</v>
          </cell>
          <cell r="CK1368">
            <v>0</v>
          </cell>
          <cell r="CL1368">
            <v>0</v>
          </cell>
          <cell r="CM1368">
            <v>0</v>
          </cell>
          <cell r="CU1368" t="str">
            <v/>
          </cell>
        </row>
        <row r="1369">
          <cell r="F1369">
            <v>50000</v>
          </cell>
          <cell r="G1369">
            <v>50000</v>
          </cell>
          <cell r="H1369">
            <v>42424.98</v>
          </cell>
          <cell r="I1369">
            <v>2514.5</v>
          </cell>
          <cell r="AY1369">
            <v>37.159999999999997</v>
          </cell>
          <cell r="CK1369">
            <v>0</v>
          </cell>
          <cell r="CL1369">
            <v>0</v>
          </cell>
          <cell r="CM1369">
            <v>0</v>
          </cell>
          <cell r="CU1369" t="str">
            <v/>
          </cell>
        </row>
        <row r="1370">
          <cell r="F1370">
            <v>5508</v>
          </cell>
          <cell r="G1370">
            <v>5508</v>
          </cell>
          <cell r="H1370">
            <v>1915</v>
          </cell>
          <cell r="I1370">
            <v>500</v>
          </cell>
          <cell r="AY1370">
            <v>180</v>
          </cell>
          <cell r="CK1370">
            <v>0</v>
          </cell>
          <cell r="CL1370">
            <v>0</v>
          </cell>
          <cell r="CM1370">
            <v>0</v>
          </cell>
          <cell r="CU1370" t="str">
            <v/>
          </cell>
        </row>
        <row r="1371">
          <cell r="F1371">
            <v>22832</v>
          </cell>
          <cell r="G1371">
            <v>22832</v>
          </cell>
          <cell r="H1371">
            <v>7387.16</v>
          </cell>
          <cell r="I1371">
            <v>12674.68</v>
          </cell>
          <cell r="AY1371">
            <v>0</v>
          </cell>
          <cell r="CK1371">
            <v>0</v>
          </cell>
          <cell r="CL1371">
            <v>0</v>
          </cell>
          <cell r="CM1371">
            <v>0</v>
          </cell>
          <cell r="CU1371" t="str">
            <v/>
          </cell>
        </row>
        <row r="1372">
          <cell r="F1372">
            <v>2648</v>
          </cell>
          <cell r="G1372">
            <v>2648</v>
          </cell>
          <cell r="H1372">
            <v>2209.66</v>
          </cell>
          <cell r="I1372">
            <v>0</v>
          </cell>
          <cell r="AY1372">
            <v>0</v>
          </cell>
          <cell r="CK1372">
            <v>0</v>
          </cell>
          <cell r="CL1372">
            <v>0</v>
          </cell>
          <cell r="CM1372">
            <v>0</v>
          </cell>
          <cell r="CU1372" t="str">
            <v/>
          </cell>
        </row>
        <row r="1373">
          <cell r="F1373">
            <v>350000</v>
          </cell>
          <cell r="G1373">
            <v>350000</v>
          </cell>
          <cell r="H1373">
            <v>104075</v>
          </cell>
          <cell r="I1373">
            <v>104075</v>
          </cell>
          <cell r="AY1373">
            <v>0</v>
          </cell>
          <cell r="CK1373">
            <v>0</v>
          </cell>
          <cell r="CL1373">
            <v>0</v>
          </cell>
          <cell r="CM1373">
            <v>0</v>
          </cell>
          <cell r="CU1373" t="str">
            <v/>
          </cell>
        </row>
        <row r="1374">
          <cell r="F1374">
            <v>183274</v>
          </cell>
          <cell r="G1374">
            <v>183274</v>
          </cell>
          <cell r="H1374">
            <v>176422.31</v>
          </cell>
          <cell r="I1374">
            <v>2552</v>
          </cell>
          <cell r="AY1374">
            <v>3758.44</v>
          </cell>
          <cell r="CK1374">
            <v>0</v>
          </cell>
          <cell r="CL1374">
            <v>0</v>
          </cell>
          <cell r="CM1374">
            <v>0</v>
          </cell>
          <cell r="CU1374" t="str">
            <v/>
          </cell>
        </row>
        <row r="1375">
          <cell r="F1375">
            <v>90000</v>
          </cell>
          <cell r="G1375">
            <v>637355.25</v>
          </cell>
          <cell r="H1375">
            <v>406602.18</v>
          </cell>
          <cell r="I1375">
            <v>97407.27</v>
          </cell>
          <cell r="AY1375">
            <v>0</v>
          </cell>
          <cell r="CK1375">
            <v>0</v>
          </cell>
          <cell r="CL1375">
            <v>0</v>
          </cell>
          <cell r="CM1375">
            <v>0</v>
          </cell>
          <cell r="CU1375" t="str">
            <v/>
          </cell>
        </row>
        <row r="1376">
          <cell r="F1376">
            <v>150000</v>
          </cell>
          <cell r="G1376">
            <v>150000</v>
          </cell>
          <cell r="H1376">
            <v>37085.83</v>
          </cell>
          <cell r="I1376">
            <v>2363.37</v>
          </cell>
          <cell r="AY1376">
            <v>642.22</v>
          </cell>
          <cell r="CK1376">
            <v>0</v>
          </cell>
          <cell r="CL1376">
            <v>0</v>
          </cell>
          <cell r="CM1376">
            <v>0</v>
          </cell>
          <cell r="CU1376" t="str">
            <v/>
          </cell>
        </row>
        <row r="1377">
          <cell r="F1377">
            <v>50000</v>
          </cell>
          <cell r="G1377">
            <v>50000</v>
          </cell>
          <cell r="H1377">
            <v>0</v>
          </cell>
          <cell r="I1377">
            <v>0</v>
          </cell>
          <cell r="AY1377">
            <v>0</v>
          </cell>
          <cell r="CK1377">
            <v>0</v>
          </cell>
          <cell r="CL1377">
            <v>0</v>
          </cell>
          <cell r="CM1377">
            <v>0</v>
          </cell>
          <cell r="CU1377" t="str">
            <v/>
          </cell>
        </row>
        <row r="1378">
          <cell r="F1378">
            <v>92949</v>
          </cell>
          <cell r="G1378">
            <v>92949</v>
          </cell>
          <cell r="H1378">
            <v>72746.59</v>
          </cell>
          <cell r="I1378">
            <v>12443.66</v>
          </cell>
          <cell r="AY1378">
            <v>0</v>
          </cell>
          <cell r="CK1378">
            <v>0</v>
          </cell>
          <cell r="CL1378">
            <v>0</v>
          </cell>
          <cell r="CM1378">
            <v>0</v>
          </cell>
          <cell r="CU1378" t="str">
            <v/>
          </cell>
        </row>
        <row r="1379">
          <cell r="F1379">
            <v>50000</v>
          </cell>
          <cell r="G1379">
            <v>125000</v>
          </cell>
          <cell r="H1379">
            <v>28281</v>
          </cell>
          <cell r="I1379">
            <v>0</v>
          </cell>
          <cell r="AY1379">
            <v>0</v>
          </cell>
          <cell r="CK1379">
            <v>0</v>
          </cell>
          <cell r="CL1379">
            <v>0</v>
          </cell>
          <cell r="CM1379">
            <v>0</v>
          </cell>
          <cell r="CU1379" t="str">
            <v/>
          </cell>
        </row>
        <row r="1380">
          <cell r="F1380">
            <v>40000</v>
          </cell>
          <cell r="G1380">
            <v>134000</v>
          </cell>
          <cell r="H1380">
            <v>66659.070000000007</v>
          </cell>
          <cell r="I1380">
            <v>27110.69</v>
          </cell>
          <cell r="AY1380">
            <v>360</v>
          </cell>
          <cell r="CK1380">
            <v>0</v>
          </cell>
          <cell r="CL1380">
            <v>0</v>
          </cell>
          <cell r="CM1380">
            <v>0</v>
          </cell>
          <cell r="CU1380" t="str">
            <v/>
          </cell>
        </row>
        <row r="1381">
          <cell r="F1381">
            <v>14571</v>
          </cell>
          <cell r="G1381">
            <v>14571</v>
          </cell>
          <cell r="H1381">
            <v>7399.03</v>
          </cell>
          <cell r="I1381">
            <v>2691.8</v>
          </cell>
          <cell r="AY1381">
            <v>224.7</v>
          </cell>
          <cell r="CK1381">
            <v>0</v>
          </cell>
          <cell r="CL1381">
            <v>0</v>
          </cell>
          <cell r="CM1381">
            <v>0</v>
          </cell>
          <cell r="CU1381" t="str">
            <v/>
          </cell>
        </row>
        <row r="1382">
          <cell r="F1382">
            <v>2865</v>
          </cell>
          <cell r="G1382">
            <v>2865</v>
          </cell>
          <cell r="H1382">
            <v>2344.2600000000002</v>
          </cell>
          <cell r="I1382">
            <v>350</v>
          </cell>
          <cell r="AY1382">
            <v>0</v>
          </cell>
          <cell r="CK1382">
            <v>0</v>
          </cell>
          <cell r="CL1382">
            <v>0</v>
          </cell>
          <cell r="CM1382">
            <v>0</v>
          </cell>
          <cell r="CU1382" t="str">
            <v/>
          </cell>
        </row>
        <row r="1383">
          <cell r="F1383">
            <v>3313</v>
          </cell>
          <cell r="G1383">
            <v>3313</v>
          </cell>
          <cell r="H1383">
            <v>2479.58</v>
          </cell>
          <cell r="I1383">
            <v>0</v>
          </cell>
          <cell r="AY1383">
            <v>0</v>
          </cell>
          <cell r="CK1383">
            <v>0</v>
          </cell>
          <cell r="CL1383">
            <v>0</v>
          </cell>
          <cell r="CM1383">
            <v>0</v>
          </cell>
          <cell r="CU1383" t="str">
            <v/>
          </cell>
        </row>
        <row r="1384">
          <cell r="F1384">
            <v>43421</v>
          </cell>
          <cell r="G1384">
            <v>43421</v>
          </cell>
          <cell r="H1384">
            <v>36210</v>
          </cell>
          <cell r="I1384">
            <v>3500</v>
          </cell>
          <cell r="AY1384">
            <v>12826</v>
          </cell>
          <cell r="CK1384">
            <v>0</v>
          </cell>
          <cell r="CL1384">
            <v>0</v>
          </cell>
          <cell r="CM1384">
            <v>0</v>
          </cell>
          <cell r="CU1384" t="str">
            <v/>
          </cell>
        </row>
        <row r="1385">
          <cell r="F1385">
            <v>24759</v>
          </cell>
          <cell r="G1385">
            <v>24759</v>
          </cell>
          <cell r="H1385">
            <v>4607.42</v>
          </cell>
          <cell r="I1385">
            <v>270</v>
          </cell>
          <cell r="AY1385">
            <v>1420</v>
          </cell>
          <cell r="CK1385">
            <v>0</v>
          </cell>
          <cell r="CL1385">
            <v>0</v>
          </cell>
          <cell r="CM1385">
            <v>0</v>
          </cell>
          <cell r="CU1385" t="str">
            <v/>
          </cell>
        </row>
        <row r="1386">
          <cell r="F1386">
            <v>24916</v>
          </cell>
          <cell r="G1386">
            <v>24916</v>
          </cell>
          <cell r="H1386">
            <v>21140.86</v>
          </cell>
          <cell r="I1386">
            <v>1536.14</v>
          </cell>
          <cell r="AY1386">
            <v>584.97</v>
          </cell>
          <cell r="CK1386">
            <v>0</v>
          </cell>
          <cell r="CL1386">
            <v>0</v>
          </cell>
          <cell r="CM1386">
            <v>0</v>
          </cell>
          <cell r="CU1386" t="str">
            <v/>
          </cell>
        </row>
        <row r="1387">
          <cell r="F1387">
            <v>3000</v>
          </cell>
          <cell r="G1387">
            <v>3000</v>
          </cell>
          <cell r="H1387">
            <v>2990.86</v>
          </cell>
          <cell r="I1387">
            <v>0</v>
          </cell>
          <cell r="AY1387">
            <v>0</v>
          </cell>
          <cell r="CK1387">
            <v>0</v>
          </cell>
          <cell r="CL1387">
            <v>0</v>
          </cell>
          <cell r="CM1387">
            <v>0</v>
          </cell>
          <cell r="CU1387" t="str">
            <v/>
          </cell>
        </row>
        <row r="1388">
          <cell r="F1388">
            <v>5839</v>
          </cell>
          <cell r="G1388">
            <v>5839</v>
          </cell>
          <cell r="H1388">
            <v>3137.99</v>
          </cell>
          <cell r="I1388">
            <v>0</v>
          </cell>
          <cell r="AY1388">
            <v>0</v>
          </cell>
          <cell r="CK1388">
            <v>0</v>
          </cell>
          <cell r="CL1388">
            <v>0</v>
          </cell>
          <cell r="CM1388">
            <v>0</v>
          </cell>
          <cell r="CU1388" t="str">
            <v/>
          </cell>
        </row>
        <row r="1389">
          <cell r="F1389">
            <v>1000</v>
          </cell>
          <cell r="G1389">
            <v>1000</v>
          </cell>
          <cell r="H1389">
            <v>628</v>
          </cell>
          <cell r="I1389">
            <v>0</v>
          </cell>
          <cell r="AY1389">
            <v>0</v>
          </cell>
          <cell r="CK1389">
            <v>0</v>
          </cell>
          <cell r="CL1389">
            <v>0</v>
          </cell>
          <cell r="CM1389">
            <v>0</v>
          </cell>
          <cell r="CU1389" t="str">
            <v/>
          </cell>
        </row>
        <row r="1390">
          <cell r="F1390">
            <v>2000</v>
          </cell>
          <cell r="G1390">
            <v>2000</v>
          </cell>
          <cell r="H1390">
            <v>1479.08</v>
          </cell>
          <cell r="I1390">
            <v>1</v>
          </cell>
          <cell r="AY1390">
            <v>0</v>
          </cell>
          <cell r="CK1390">
            <v>0</v>
          </cell>
          <cell r="CL1390">
            <v>0</v>
          </cell>
          <cell r="CM1390">
            <v>0</v>
          </cell>
          <cell r="CU1390" t="str">
            <v/>
          </cell>
        </row>
        <row r="1391">
          <cell r="F1391">
            <v>1000</v>
          </cell>
          <cell r="G1391">
            <v>1000</v>
          </cell>
          <cell r="H1391">
            <v>229.92</v>
          </cell>
          <cell r="I1391">
            <v>59.4</v>
          </cell>
          <cell r="AY1391">
            <v>0</v>
          </cell>
          <cell r="CK1391">
            <v>0</v>
          </cell>
          <cell r="CL1391">
            <v>0</v>
          </cell>
          <cell r="CM1391">
            <v>0</v>
          </cell>
          <cell r="CU1391" t="str">
            <v/>
          </cell>
        </row>
        <row r="1392">
          <cell r="F1392">
            <v>94482</v>
          </cell>
          <cell r="G1392">
            <v>94214.1</v>
          </cell>
          <cell r="H1392">
            <v>45221.58</v>
          </cell>
          <cell r="I1392">
            <v>927.48</v>
          </cell>
          <cell r="AY1392">
            <v>813.16</v>
          </cell>
          <cell r="CK1392">
            <v>0</v>
          </cell>
          <cell r="CL1392">
            <v>0</v>
          </cell>
          <cell r="CM1392">
            <v>0</v>
          </cell>
          <cell r="CU1392" t="str">
            <v/>
          </cell>
        </row>
        <row r="1393">
          <cell r="F1393">
            <v>0</v>
          </cell>
          <cell r="G1393">
            <v>1570</v>
          </cell>
          <cell r="H1393">
            <v>0</v>
          </cell>
          <cell r="I1393">
            <v>0</v>
          </cell>
          <cell r="AY1393">
            <v>0</v>
          </cell>
          <cell r="CK1393">
            <v>0</v>
          </cell>
          <cell r="CL1393">
            <v>0</v>
          </cell>
          <cell r="CM1393">
            <v>0</v>
          </cell>
          <cell r="CU1393" t="str">
            <v/>
          </cell>
        </row>
        <row r="1394">
          <cell r="F1394">
            <v>4160772</v>
          </cell>
          <cell r="G1394">
            <v>4160772</v>
          </cell>
          <cell r="H1394">
            <v>3439622.31</v>
          </cell>
          <cell r="I1394">
            <v>0</v>
          </cell>
          <cell r="AY1394">
            <v>371812.99</v>
          </cell>
          <cell r="CK1394">
            <v>0</v>
          </cell>
          <cell r="CL1394">
            <v>0</v>
          </cell>
          <cell r="CM1394">
            <v>0</v>
          </cell>
          <cell r="CU1394">
            <v>380557</v>
          </cell>
        </row>
        <row r="1395">
          <cell r="F1395">
            <v>0</v>
          </cell>
          <cell r="G1395">
            <v>29718.45</v>
          </cell>
          <cell r="H1395">
            <v>29718.45</v>
          </cell>
          <cell r="I1395">
            <v>0</v>
          </cell>
          <cell r="AY1395">
            <v>0</v>
          </cell>
          <cell r="CK1395">
            <v>0</v>
          </cell>
          <cell r="CL1395">
            <v>0</v>
          </cell>
          <cell r="CM1395">
            <v>0</v>
          </cell>
          <cell r="CU1395">
            <v>12116.64</v>
          </cell>
        </row>
        <row r="1396">
          <cell r="F1396">
            <v>260437</v>
          </cell>
          <cell r="G1396">
            <v>260437</v>
          </cell>
          <cell r="H1396">
            <v>207631.13</v>
          </cell>
          <cell r="I1396">
            <v>0</v>
          </cell>
          <cell r="AY1396">
            <v>23533</v>
          </cell>
          <cell r="CK1396">
            <v>0</v>
          </cell>
          <cell r="CL1396">
            <v>0</v>
          </cell>
          <cell r="CM1396">
            <v>0</v>
          </cell>
          <cell r="CU1396">
            <v>20809.5</v>
          </cell>
        </row>
        <row r="1397">
          <cell r="F1397">
            <v>367061</v>
          </cell>
          <cell r="G1397">
            <v>367061</v>
          </cell>
          <cell r="H1397">
            <v>166637.10999999999</v>
          </cell>
          <cell r="I1397">
            <v>0</v>
          </cell>
          <cell r="AY1397">
            <v>0</v>
          </cell>
          <cell r="CK1397">
            <v>0</v>
          </cell>
          <cell r="CL1397">
            <v>0</v>
          </cell>
          <cell r="CM1397">
            <v>0</v>
          </cell>
          <cell r="CU1397">
            <v>0</v>
          </cell>
        </row>
        <row r="1398">
          <cell r="F1398">
            <v>860743</v>
          </cell>
          <cell r="G1398">
            <v>860743</v>
          </cell>
          <cell r="H1398">
            <v>8128.61</v>
          </cell>
          <cell r="I1398">
            <v>0</v>
          </cell>
          <cell r="AY1398">
            <v>0</v>
          </cell>
          <cell r="CK1398">
            <v>0</v>
          </cell>
          <cell r="CL1398">
            <v>0</v>
          </cell>
          <cell r="CM1398">
            <v>0</v>
          </cell>
          <cell r="CU1398">
            <v>0</v>
          </cell>
        </row>
        <row r="1399">
          <cell r="F1399">
            <v>0</v>
          </cell>
          <cell r="G1399">
            <v>228310.23</v>
          </cell>
          <cell r="H1399">
            <v>228310.23</v>
          </cell>
          <cell r="I1399">
            <v>0</v>
          </cell>
          <cell r="AY1399">
            <v>0</v>
          </cell>
          <cell r="CK1399">
            <v>0</v>
          </cell>
          <cell r="CL1399">
            <v>0</v>
          </cell>
          <cell r="CM1399">
            <v>0</v>
          </cell>
          <cell r="CU1399" t="str">
            <v/>
          </cell>
        </row>
        <row r="1400">
          <cell r="F1400">
            <v>582564</v>
          </cell>
          <cell r="G1400">
            <v>582564</v>
          </cell>
          <cell r="H1400">
            <v>459936.64</v>
          </cell>
          <cell r="I1400">
            <v>0</v>
          </cell>
          <cell r="AY1400">
            <v>50540.800000000003</v>
          </cell>
          <cell r="CK1400">
            <v>0</v>
          </cell>
          <cell r="CL1400">
            <v>0</v>
          </cell>
          <cell r="CM1400">
            <v>0</v>
          </cell>
          <cell r="CU1400">
            <v>52948.61</v>
          </cell>
        </row>
        <row r="1401">
          <cell r="F1401">
            <v>98283</v>
          </cell>
          <cell r="G1401">
            <v>98283</v>
          </cell>
          <cell r="H1401">
            <v>79508.11</v>
          </cell>
          <cell r="I1401">
            <v>0</v>
          </cell>
          <cell r="AY1401">
            <v>8752.9500000000007</v>
          </cell>
          <cell r="CK1401">
            <v>0</v>
          </cell>
          <cell r="CL1401">
            <v>0</v>
          </cell>
          <cell r="CM1401">
            <v>0</v>
          </cell>
          <cell r="CU1401">
            <v>9108.58</v>
          </cell>
        </row>
        <row r="1402">
          <cell r="F1402">
            <v>138600</v>
          </cell>
          <cell r="G1402">
            <v>138600</v>
          </cell>
          <cell r="H1402">
            <v>112024.2</v>
          </cell>
          <cell r="I1402">
            <v>0</v>
          </cell>
          <cell r="AY1402">
            <v>12284.32</v>
          </cell>
          <cell r="CK1402">
            <v>0</v>
          </cell>
          <cell r="CL1402">
            <v>0</v>
          </cell>
          <cell r="CM1402">
            <v>0</v>
          </cell>
          <cell r="CU1402">
            <v>12285</v>
          </cell>
        </row>
        <row r="1403">
          <cell r="F1403">
            <v>98277</v>
          </cell>
          <cell r="G1403">
            <v>106898.16</v>
          </cell>
          <cell r="H1403">
            <v>106898.16</v>
          </cell>
          <cell r="I1403">
            <v>0</v>
          </cell>
          <cell r="AY1403">
            <v>0</v>
          </cell>
          <cell r="CK1403">
            <v>0</v>
          </cell>
          <cell r="CL1403">
            <v>0</v>
          </cell>
          <cell r="CM1403">
            <v>0</v>
          </cell>
          <cell r="CU1403">
            <v>0</v>
          </cell>
        </row>
        <row r="1404">
          <cell r="F1404">
            <v>718805</v>
          </cell>
          <cell r="G1404">
            <v>718805</v>
          </cell>
          <cell r="H1404">
            <v>484785.48</v>
          </cell>
          <cell r="I1404">
            <v>0</v>
          </cell>
          <cell r="AY1404">
            <v>48525.23</v>
          </cell>
          <cell r="CK1404">
            <v>0</v>
          </cell>
          <cell r="CL1404">
            <v>0</v>
          </cell>
          <cell r="CM1404">
            <v>0</v>
          </cell>
          <cell r="CU1404">
            <v>49490.02</v>
          </cell>
        </row>
        <row r="1405">
          <cell r="F1405">
            <v>3375</v>
          </cell>
          <cell r="G1405">
            <v>3375</v>
          </cell>
          <cell r="H1405">
            <v>941.91</v>
          </cell>
          <cell r="I1405">
            <v>592.99</v>
          </cell>
          <cell r="AY1405">
            <v>0</v>
          </cell>
          <cell r="CK1405">
            <v>0</v>
          </cell>
          <cell r="CL1405">
            <v>0</v>
          </cell>
          <cell r="CM1405">
            <v>0</v>
          </cell>
          <cell r="CU1405" t="str">
            <v/>
          </cell>
        </row>
        <row r="1406">
          <cell r="F1406">
            <v>2846</v>
          </cell>
          <cell r="G1406">
            <v>2846</v>
          </cell>
          <cell r="H1406">
            <v>1821.6</v>
          </cell>
          <cell r="I1406">
            <v>0</v>
          </cell>
          <cell r="AY1406">
            <v>0</v>
          </cell>
          <cell r="CK1406">
            <v>0</v>
          </cell>
          <cell r="CL1406">
            <v>0</v>
          </cell>
          <cell r="CM1406">
            <v>0</v>
          </cell>
          <cell r="CU1406" t="str">
            <v/>
          </cell>
        </row>
        <row r="1407">
          <cell r="F1407">
            <v>6885</v>
          </cell>
          <cell r="G1407">
            <v>6885</v>
          </cell>
          <cell r="H1407">
            <v>5564.48</v>
          </cell>
          <cell r="I1407">
            <v>0</v>
          </cell>
          <cell r="AY1407">
            <v>458.98</v>
          </cell>
          <cell r="CK1407">
            <v>0</v>
          </cell>
          <cell r="CL1407">
            <v>0</v>
          </cell>
          <cell r="CM1407">
            <v>0</v>
          </cell>
          <cell r="CU1407" t="str">
            <v/>
          </cell>
        </row>
        <row r="1408">
          <cell r="F1408">
            <v>11316</v>
          </cell>
          <cell r="G1408">
            <v>11316</v>
          </cell>
          <cell r="H1408">
            <v>8283.7800000000007</v>
          </cell>
          <cell r="I1408">
            <v>0</v>
          </cell>
          <cell r="AY1408">
            <v>1010.98</v>
          </cell>
          <cell r="CK1408">
            <v>0</v>
          </cell>
          <cell r="CL1408">
            <v>0</v>
          </cell>
          <cell r="CM1408">
            <v>0</v>
          </cell>
          <cell r="CU1408" t="str">
            <v/>
          </cell>
        </row>
        <row r="1409">
          <cell r="F1409">
            <v>42866</v>
          </cell>
          <cell r="G1409">
            <v>42866</v>
          </cell>
          <cell r="H1409">
            <v>27498.16</v>
          </cell>
          <cell r="I1409">
            <v>0</v>
          </cell>
          <cell r="AY1409">
            <v>228.43</v>
          </cell>
          <cell r="CK1409">
            <v>0</v>
          </cell>
          <cell r="CL1409">
            <v>0</v>
          </cell>
          <cell r="CM1409">
            <v>0</v>
          </cell>
          <cell r="CU1409" t="str">
            <v/>
          </cell>
        </row>
        <row r="1410">
          <cell r="F1410">
            <v>2884</v>
          </cell>
          <cell r="G1410">
            <v>2884</v>
          </cell>
          <cell r="H1410">
            <v>1600</v>
          </cell>
          <cell r="I1410">
            <v>300</v>
          </cell>
          <cell r="AY1410">
            <v>0</v>
          </cell>
          <cell r="CK1410">
            <v>0</v>
          </cell>
          <cell r="CL1410">
            <v>0</v>
          </cell>
          <cell r="CM1410">
            <v>0</v>
          </cell>
          <cell r="CU1410" t="str">
            <v/>
          </cell>
        </row>
        <row r="1411">
          <cell r="F1411">
            <v>22565</v>
          </cell>
          <cell r="G1411">
            <v>22565</v>
          </cell>
          <cell r="H1411">
            <v>13498.35</v>
          </cell>
          <cell r="I1411">
            <v>1697</v>
          </cell>
          <cell r="AY1411">
            <v>1619.35</v>
          </cell>
          <cell r="CK1411">
            <v>0</v>
          </cell>
          <cell r="CL1411">
            <v>0</v>
          </cell>
          <cell r="CM1411">
            <v>0</v>
          </cell>
          <cell r="CU1411" t="str">
            <v/>
          </cell>
        </row>
        <row r="1412">
          <cell r="F1412">
            <v>24163</v>
          </cell>
          <cell r="G1412">
            <v>24163</v>
          </cell>
          <cell r="H1412">
            <v>18703.25</v>
          </cell>
          <cell r="I1412">
            <v>1263.74</v>
          </cell>
          <cell r="AY1412">
            <v>0</v>
          </cell>
          <cell r="CK1412">
            <v>0</v>
          </cell>
          <cell r="CL1412">
            <v>0</v>
          </cell>
          <cell r="CM1412">
            <v>0</v>
          </cell>
          <cell r="CU1412" t="str">
            <v/>
          </cell>
        </row>
        <row r="1413">
          <cell r="F1413">
            <v>0</v>
          </cell>
          <cell r="G1413">
            <v>16200</v>
          </cell>
          <cell r="H1413">
            <v>16200</v>
          </cell>
          <cell r="I1413">
            <v>0</v>
          </cell>
          <cell r="AY1413">
            <v>0</v>
          </cell>
          <cell r="CK1413">
            <v>0</v>
          </cell>
          <cell r="CL1413">
            <v>0</v>
          </cell>
          <cell r="CM1413">
            <v>0</v>
          </cell>
          <cell r="CU1413" t="str">
            <v/>
          </cell>
        </row>
        <row r="1414">
          <cell r="F1414">
            <v>598879</v>
          </cell>
          <cell r="G1414">
            <v>830062.69</v>
          </cell>
          <cell r="H1414">
            <v>620147.07999999996</v>
          </cell>
          <cell r="I1414">
            <v>39148.85</v>
          </cell>
          <cell r="AY1414">
            <v>0</v>
          </cell>
          <cell r="CK1414">
            <v>0</v>
          </cell>
          <cell r="CL1414">
            <v>0</v>
          </cell>
          <cell r="CM1414">
            <v>0</v>
          </cell>
          <cell r="CU1414" t="str">
            <v/>
          </cell>
        </row>
        <row r="1415">
          <cell r="F1415">
            <v>6600000</v>
          </cell>
          <cell r="G1415">
            <v>6550000</v>
          </cell>
          <cell r="H1415">
            <v>5784113.9400000004</v>
          </cell>
          <cell r="I1415">
            <v>73377.850000000006</v>
          </cell>
          <cell r="AY1415">
            <v>712305.71</v>
          </cell>
          <cell r="CK1415">
            <v>0</v>
          </cell>
          <cell r="CL1415">
            <v>0</v>
          </cell>
          <cell r="CM1415">
            <v>0</v>
          </cell>
          <cell r="CU1415" t="str">
            <v/>
          </cell>
        </row>
        <row r="1416">
          <cell r="F1416">
            <v>0</v>
          </cell>
          <cell r="G1416">
            <v>220000</v>
          </cell>
          <cell r="H1416">
            <v>218212.5</v>
          </cell>
          <cell r="I1416">
            <v>0</v>
          </cell>
          <cell r="AY1416">
            <v>0</v>
          </cell>
          <cell r="CK1416">
            <v>0</v>
          </cell>
          <cell r="CL1416">
            <v>0</v>
          </cell>
          <cell r="CM1416">
            <v>0</v>
          </cell>
          <cell r="CU1416" t="str">
            <v/>
          </cell>
        </row>
        <row r="1417">
          <cell r="F1417">
            <v>350000</v>
          </cell>
          <cell r="G1417">
            <v>127000</v>
          </cell>
          <cell r="H1417">
            <v>86802</v>
          </cell>
          <cell r="I1417">
            <v>0</v>
          </cell>
          <cell r="AY1417">
            <v>0</v>
          </cell>
          <cell r="CK1417">
            <v>0</v>
          </cell>
          <cell r="CL1417">
            <v>0</v>
          </cell>
          <cell r="CM1417">
            <v>0</v>
          </cell>
          <cell r="CU1417" t="str">
            <v/>
          </cell>
        </row>
        <row r="1418">
          <cell r="F1418">
            <v>0</v>
          </cell>
          <cell r="G1418">
            <v>50000</v>
          </cell>
          <cell r="H1418">
            <v>-28516.29</v>
          </cell>
          <cell r="I1418">
            <v>1323.94</v>
          </cell>
          <cell r="AY1418">
            <v>-4270.95</v>
          </cell>
          <cell r="CK1418">
            <v>0</v>
          </cell>
          <cell r="CL1418">
            <v>0</v>
          </cell>
          <cell r="CM1418">
            <v>0</v>
          </cell>
          <cell r="CU1418" t="str">
            <v/>
          </cell>
        </row>
        <row r="1419">
          <cell r="F1419">
            <v>200000</v>
          </cell>
          <cell r="G1419">
            <v>200000</v>
          </cell>
          <cell r="H1419">
            <v>0</v>
          </cell>
          <cell r="I1419">
            <v>0</v>
          </cell>
          <cell r="AY1419">
            <v>0</v>
          </cell>
          <cell r="CK1419">
            <v>0</v>
          </cell>
          <cell r="CL1419">
            <v>0</v>
          </cell>
          <cell r="CM1419">
            <v>0</v>
          </cell>
          <cell r="CU1419" t="str">
            <v/>
          </cell>
        </row>
        <row r="1420">
          <cell r="F1420">
            <v>700000</v>
          </cell>
          <cell r="G1420">
            <v>223584</v>
          </cell>
          <cell r="H1420">
            <v>194495</v>
          </cell>
          <cell r="I1420">
            <v>0</v>
          </cell>
          <cell r="AY1420">
            <v>0</v>
          </cell>
          <cell r="CK1420">
            <v>0</v>
          </cell>
          <cell r="CL1420">
            <v>0</v>
          </cell>
          <cell r="CM1420">
            <v>0</v>
          </cell>
          <cell r="CU1420" t="str">
            <v/>
          </cell>
        </row>
        <row r="1421">
          <cell r="F1421">
            <v>3513</v>
          </cell>
          <cell r="G1421">
            <v>3513</v>
          </cell>
          <cell r="H1421">
            <v>3240.65</v>
          </cell>
          <cell r="I1421">
            <v>252.5</v>
          </cell>
          <cell r="AY1421">
            <v>0</v>
          </cell>
          <cell r="CK1421">
            <v>0</v>
          </cell>
          <cell r="CL1421">
            <v>0</v>
          </cell>
          <cell r="CM1421">
            <v>0</v>
          </cell>
          <cell r="CU1421" t="str">
            <v/>
          </cell>
        </row>
        <row r="1422">
          <cell r="F1422">
            <v>20000</v>
          </cell>
          <cell r="G1422">
            <v>20000</v>
          </cell>
          <cell r="H1422">
            <v>0</v>
          </cell>
          <cell r="I1422">
            <v>1265</v>
          </cell>
          <cell r="AY1422">
            <v>0</v>
          </cell>
          <cell r="CK1422">
            <v>0</v>
          </cell>
          <cell r="CL1422">
            <v>0</v>
          </cell>
          <cell r="CM1422">
            <v>0</v>
          </cell>
          <cell r="CU1422" t="str">
            <v/>
          </cell>
        </row>
        <row r="1423">
          <cell r="F1423">
            <v>30000</v>
          </cell>
          <cell r="G1423">
            <v>30000</v>
          </cell>
          <cell r="H1423">
            <v>29037.68</v>
          </cell>
          <cell r="I1423">
            <v>544.74</v>
          </cell>
          <cell r="AY1423">
            <v>0</v>
          </cell>
          <cell r="CK1423">
            <v>0</v>
          </cell>
          <cell r="CL1423">
            <v>0</v>
          </cell>
          <cell r="CM1423">
            <v>0</v>
          </cell>
          <cell r="CU1423" t="str">
            <v/>
          </cell>
        </row>
        <row r="1424">
          <cell r="F1424">
            <v>10000</v>
          </cell>
          <cell r="G1424">
            <v>10000</v>
          </cell>
          <cell r="H1424">
            <v>4934.57</v>
          </cell>
          <cell r="I1424">
            <v>1701</v>
          </cell>
          <cell r="AY1424">
            <v>0</v>
          </cell>
          <cell r="CK1424">
            <v>0</v>
          </cell>
          <cell r="CL1424">
            <v>0</v>
          </cell>
          <cell r="CM1424">
            <v>0</v>
          </cell>
          <cell r="CU1424" t="str">
            <v/>
          </cell>
        </row>
        <row r="1425">
          <cell r="F1425">
            <v>17000</v>
          </cell>
          <cell r="G1425">
            <v>17000</v>
          </cell>
          <cell r="H1425">
            <v>3324.82</v>
          </cell>
          <cell r="I1425">
            <v>0</v>
          </cell>
          <cell r="AY1425">
            <v>158.71</v>
          </cell>
          <cell r="CK1425">
            <v>0</v>
          </cell>
          <cell r="CL1425">
            <v>0</v>
          </cell>
          <cell r="CM1425">
            <v>0</v>
          </cell>
          <cell r="CU1425" t="str">
            <v/>
          </cell>
        </row>
        <row r="1426">
          <cell r="F1426">
            <v>2530</v>
          </cell>
          <cell r="G1426">
            <v>2530</v>
          </cell>
          <cell r="H1426">
            <v>2455</v>
          </cell>
          <cell r="I1426">
            <v>0</v>
          </cell>
          <cell r="AY1426">
            <v>0</v>
          </cell>
          <cell r="CK1426">
            <v>0</v>
          </cell>
          <cell r="CL1426">
            <v>0</v>
          </cell>
          <cell r="CM1426">
            <v>0</v>
          </cell>
          <cell r="CU1426" t="str">
            <v/>
          </cell>
        </row>
        <row r="1427">
          <cell r="F1427">
            <v>8586</v>
          </cell>
          <cell r="G1427">
            <v>8586</v>
          </cell>
          <cell r="H1427">
            <v>8164.22</v>
          </cell>
          <cell r="I1427">
            <v>370</v>
          </cell>
          <cell r="AY1427">
            <v>661</v>
          </cell>
          <cell r="CK1427">
            <v>0</v>
          </cell>
          <cell r="CL1427">
            <v>0</v>
          </cell>
          <cell r="CM1427">
            <v>0</v>
          </cell>
          <cell r="CU1427" t="str">
            <v/>
          </cell>
        </row>
        <row r="1428">
          <cell r="F1428">
            <v>9871</v>
          </cell>
          <cell r="G1428">
            <v>9871</v>
          </cell>
          <cell r="H1428">
            <v>9674</v>
          </cell>
          <cell r="I1428">
            <v>0</v>
          </cell>
          <cell r="AY1428">
            <v>808</v>
          </cell>
          <cell r="CK1428">
            <v>0</v>
          </cell>
          <cell r="CL1428">
            <v>0</v>
          </cell>
          <cell r="CM1428">
            <v>0</v>
          </cell>
          <cell r="CU1428" t="str">
            <v/>
          </cell>
        </row>
        <row r="1429">
          <cell r="F1429">
            <v>0</v>
          </cell>
          <cell r="G1429">
            <v>186945</v>
          </cell>
          <cell r="H1429">
            <v>186944.83</v>
          </cell>
          <cell r="I1429">
            <v>0</v>
          </cell>
          <cell r="AY1429">
            <v>0</v>
          </cell>
          <cell r="CK1429">
            <v>0</v>
          </cell>
          <cell r="CL1429">
            <v>0</v>
          </cell>
          <cell r="CM1429">
            <v>0</v>
          </cell>
          <cell r="CU1429" t="str">
            <v/>
          </cell>
        </row>
        <row r="1430">
          <cell r="F1430">
            <v>53902</v>
          </cell>
          <cell r="G1430">
            <v>53902</v>
          </cell>
          <cell r="H1430">
            <v>48150.51</v>
          </cell>
          <cell r="I1430">
            <v>6647.29</v>
          </cell>
          <cell r="AY1430">
            <v>0</v>
          </cell>
          <cell r="CK1430">
            <v>0</v>
          </cell>
          <cell r="CL1430">
            <v>0</v>
          </cell>
          <cell r="CM1430">
            <v>0</v>
          </cell>
          <cell r="CU1430" t="str">
            <v/>
          </cell>
        </row>
        <row r="1431">
          <cell r="F1431">
            <v>3193</v>
          </cell>
          <cell r="G1431">
            <v>3193</v>
          </cell>
          <cell r="H1431">
            <v>2441.35</v>
          </cell>
          <cell r="I1431">
            <v>680.25</v>
          </cell>
          <cell r="AY1431">
            <v>0</v>
          </cell>
          <cell r="CK1431">
            <v>0</v>
          </cell>
          <cell r="CL1431">
            <v>0</v>
          </cell>
          <cell r="CM1431">
            <v>0</v>
          </cell>
          <cell r="CU1431" t="str">
            <v/>
          </cell>
        </row>
        <row r="1432">
          <cell r="F1432">
            <v>22975</v>
          </cell>
          <cell r="G1432">
            <v>22975</v>
          </cell>
          <cell r="H1432">
            <v>11923.62</v>
          </cell>
          <cell r="I1432">
            <v>4561.8900000000003</v>
          </cell>
          <cell r="AY1432">
            <v>0</v>
          </cell>
          <cell r="CK1432">
            <v>0</v>
          </cell>
          <cell r="CL1432">
            <v>0</v>
          </cell>
          <cell r="CM1432">
            <v>0</v>
          </cell>
          <cell r="CU1432" t="str">
            <v/>
          </cell>
        </row>
        <row r="1433">
          <cell r="F1433">
            <v>1500</v>
          </cell>
          <cell r="G1433">
            <v>1500</v>
          </cell>
          <cell r="H1433">
            <v>1500</v>
          </cell>
          <cell r="I1433">
            <v>0</v>
          </cell>
          <cell r="AY1433">
            <v>1500</v>
          </cell>
          <cell r="CK1433">
            <v>0</v>
          </cell>
          <cell r="CL1433">
            <v>0</v>
          </cell>
          <cell r="CM1433">
            <v>0</v>
          </cell>
          <cell r="CU1433" t="str">
            <v/>
          </cell>
        </row>
        <row r="1434">
          <cell r="F1434">
            <v>11035</v>
          </cell>
          <cell r="G1434">
            <v>11035</v>
          </cell>
          <cell r="H1434">
            <v>5923</v>
          </cell>
          <cell r="I1434">
            <v>464</v>
          </cell>
          <cell r="AY1434">
            <v>0</v>
          </cell>
          <cell r="CK1434">
            <v>0</v>
          </cell>
          <cell r="CL1434">
            <v>0</v>
          </cell>
          <cell r="CM1434">
            <v>0</v>
          </cell>
          <cell r="CU1434" t="str">
            <v/>
          </cell>
        </row>
        <row r="1435">
          <cell r="F1435">
            <v>4006</v>
          </cell>
          <cell r="G1435">
            <v>7006</v>
          </cell>
          <cell r="H1435">
            <v>4680</v>
          </cell>
          <cell r="I1435">
            <v>1311</v>
          </cell>
          <cell r="AY1435">
            <v>0</v>
          </cell>
          <cell r="CK1435">
            <v>0</v>
          </cell>
          <cell r="CL1435">
            <v>0</v>
          </cell>
          <cell r="CM1435">
            <v>0</v>
          </cell>
          <cell r="CU1435" t="str">
            <v/>
          </cell>
        </row>
        <row r="1436">
          <cell r="F1436">
            <v>4474</v>
          </cell>
          <cell r="G1436">
            <v>4474</v>
          </cell>
          <cell r="H1436">
            <v>1217.79</v>
          </cell>
          <cell r="I1436">
            <v>440</v>
          </cell>
          <cell r="AY1436">
            <v>0</v>
          </cell>
          <cell r="CK1436">
            <v>0</v>
          </cell>
          <cell r="CL1436">
            <v>0</v>
          </cell>
          <cell r="CM1436">
            <v>0</v>
          </cell>
          <cell r="CU1436" t="str">
            <v/>
          </cell>
        </row>
        <row r="1437">
          <cell r="F1437">
            <v>500</v>
          </cell>
          <cell r="G1437">
            <v>500</v>
          </cell>
          <cell r="H1437">
            <v>0</v>
          </cell>
          <cell r="I1437">
            <v>25</v>
          </cell>
          <cell r="AY1437">
            <v>0</v>
          </cell>
          <cell r="CK1437">
            <v>0</v>
          </cell>
          <cell r="CL1437">
            <v>0</v>
          </cell>
          <cell r="CM1437">
            <v>0</v>
          </cell>
          <cell r="CU1437" t="str">
            <v/>
          </cell>
        </row>
        <row r="1438">
          <cell r="F1438">
            <v>5921</v>
          </cell>
          <cell r="G1438">
            <v>5921</v>
          </cell>
          <cell r="H1438">
            <v>3357.72</v>
          </cell>
          <cell r="I1438">
            <v>0</v>
          </cell>
          <cell r="AY1438">
            <v>0</v>
          </cell>
          <cell r="CK1438">
            <v>0</v>
          </cell>
          <cell r="CL1438">
            <v>0</v>
          </cell>
          <cell r="CM1438">
            <v>0</v>
          </cell>
          <cell r="CU1438" t="str">
            <v/>
          </cell>
        </row>
        <row r="1439">
          <cell r="F1439">
            <v>19282</v>
          </cell>
          <cell r="G1439">
            <v>19282</v>
          </cell>
          <cell r="H1439">
            <v>0</v>
          </cell>
          <cell r="I1439">
            <v>0</v>
          </cell>
          <cell r="AY1439">
            <v>0</v>
          </cell>
          <cell r="CK1439">
            <v>0</v>
          </cell>
          <cell r="CL1439">
            <v>0</v>
          </cell>
          <cell r="CM1439">
            <v>0</v>
          </cell>
          <cell r="CU1439" t="str">
            <v/>
          </cell>
        </row>
        <row r="1440">
          <cell r="F1440">
            <v>3243580</v>
          </cell>
          <cell r="G1440">
            <v>3243580</v>
          </cell>
          <cell r="H1440">
            <v>2672416.59</v>
          </cell>
          <cell r="I1440">
            <v>0</v>
          </cell>
          <cell r="AY1440">
            <v>308047.17</v>
          </cell>
          <cell r="CK1440">
            <v>0</v>
          </cell>
          <cell r="CL1440">
            <v>0</v>
          </cell>
          <cell r="CM1440">
            <v>0</v>
          </cell>
          <cell r="CU1440">
            <v>301610</v>
          </cell>
        </row>
        <row r="1441">
          <cell r="F1441">
            <v>0</v>
          </cell>
          <cell r="G1441">
            <v>22787.7</v>
          </cell>
          <cell r="H1441">
            <v>22787.7</v>
          </cell>
          <cell r="I1441">
            <v>0</v>
          </cell>
          <cell r="AY1441">
            <v>0</v>
          </cell>
          <cell r="CK1441">
            <v>0</v>
          </cell>
          <cell r="CL1441">
            <v>0</v>
          </cell>
          <cell r="CM1441">
            <v>0</v>
          </cell>
          <cell r="CU1441" t="str">
            <v/>
          </cell>
        </row>
        <row r="1442">
          <cell r="F1442">
            <v>106729</v>
          </cell>
          <cell r="G1442">
            <v>106891.5</v>
          </cell>
          <cell r="H1442">
            <v>94633.33</v>
          </cell>
          <cell r="I1442">
            <v>0</v>
          </cell>
          <cell r="AY1442">
            <v>10258</v>
          </cell>
          <cell r="CK1442">
            <v>0</v>
          </cell>
          <cell r="CL1442">
            <v>0</v>
          </cell>
          <cell r="CM1442">
            <v>0</v>
          </cell>
          <cell r="CU1442">
            <v>10258</v>
          </cell>
        </row>
        <row r="1443">
          <cell r="F1443">
            <v>234499</v>
          </cell>
          <cell r="G1443">
            <v>234499</v>
          </cell>
          <cell r="H1443">
            <v>110088.86</v>
          </cell>
          <cell r="I1443">
            <v>0</v>
          </cell>
          <cell r="AY1443">
            <v>0</v>
          </cell>
          <cell r="CK1443">
            <v>0</v>
          </cell>
          <cell r="CL1443">
            <v>0</v>
          </cell>
          <cell r="CM1443">
            <v>0</v>
          </cell>
          <cell r="CU1443">
            <v>0</v>
          </cell>
        </row>
        <row r="1444">
          <cell r="F1444">
            <v>692379</v>
          </cell>
          <cell r="G1444">
            <v>692379</v>
          </cell>
          <cell r="H1444">
            <v>0</v>
          </cell>
          <cell r="I1444">
            <v>0</v>
          </cell>
          <cell r="AY1444">
            <v>0</v>
          </cell>
          <cell r="CK1444">
            <v>0</v>
          </cell>
          <cell r="CL1444">
            <v>0</v>
          </cell>
          <cell r="CM1444">
            <v>0</v>
          </cell>
          <cell r="CU1444">
            <v>0</v>
          </cell>
        </row>
        <row r="1445">
          <cell r="F1445">
            <v>0</v>
          </cell>
          <cell r="G1445">
            <v>322.85000000000002</v>
          </cell>
          <cell r="H1445">
            <v>322.85000000000002</v>
          </cell>
          <cell r="I1445">
            <v>0</v>
          </cell>
          <cell r="AY1445">
            <v>0</v>
          </cell>
          <cell r="CK1445">
            <v>0</v>
          </cell>
          <cell r="CL1445">
            <v>0</v>
          </cell>
          <cell r="CM1445">
            <v>0</v>
          </cell>
          <cell r="CU1445" t="str">
            <v/>
          </cell>
        </row>
        <row r="1446">
          <cell r="F1446">
            <v>497668</v>
          </cell>
          <cell r="G1446">
            <v>497668</v>
          </cell>
          <cell r="H1446">
            <v>374722.95</v>
          </cell>
          <cell r="I1446">
            <v>0</v>
          </cell>
          <cell r="AY1446">
            <v>42627.26</v>
          </cell>
          <cell r="CK1446">
            <v>0</v>
          </cell>
          <cell r="CL1446">
            <v>0</v>
          </cell>
          <cell r="CM1446">
            <v>0</v>
          </cell>
          <cell r="CU1446">
            <v>43971.09</v>
          </cell>
        </row>
        <row r="1447">
          <cell r="F1447">
            <v>83882</v>
          </cell>
          <cell r="G1447">
            <v>83882</v>
          </cell>
          <cell r="H1447">
            <v>64562.18</v>
          </cell>
          <cell r="I1447">
            <v>0</v>
          </cell>
          <cell r="AY1447">
            <v>7366.65</v>
          </cell>
          <cell r="CK1447">
            <v>0</v>
          </cell>
          <cell r="CL1447">
            <v>0</v>
          </cell>
          <cell r="CM1447">
            <v>0</v>
          </cell>
          <cell r="CU1447">
            <v>7534</v>
          </cell>
        </row>
        <row r="1448">
          <cell r="F1448">
            <v>118800</v>
          </cell>
          <cell r="G1448">
            <v>118800</v>
          </cell>
          <cell r="H1448">
            <v>93616.82</v>
          </cell>
          <cell r="I1448">
            <v>0</v>
          </cell>
          <cell r="AY1448">
            <v>10530</v>
          </cell>
          <cell r="CK1448">
            <v>0</v>
          </cell>
          <cell r="CL1448">
            <v>0</v>
          </cell>
          <cell r="CM1448">
            <v>0</v>
          </cell>
          <cell r="CU1448">
            <v>10530</v>
          </cell>
        </row>
        <row r="1449">
          <cell r="F1449">
            <v>79129</v>
          </cell>
          <cell r="G1449">
            <v>74351.31</v>
          </cell>
          <cell r="H1449">
            <v>74223.240000000005</v>
          </cell>
          <cell r="I1449">
            <v>0</v>
          </cell>
          <cell r="AY1449">
            <v>0</v>
          </cell>
          <cell r="CK1449">
            <v>0</v>
          </cell>
          <cell r="CL1449">
            <v>0</v>
          </cell>
          <cell r="CM1449">
            <v>0</v>
          </cell>
          <cell r="CU1449">
            <v>0</v>
          </cell>
        </row>
        <row r="1450">
          <cell r="F1450">
            <v>456691</v>
          </cell>
          <cell r="G1450">
            <v>456691</v>
          </cell>
          <cell r="H1450">
            <v>311875.51</v>
          </cell>
          <cell r="I1450">
            <v>0</v>
          </cell>
          <cell r="AY1450">
            <v>34239.26</v>
          </cell>
          <cell r="CK1450">
            <v>0</v>
          </cell>
          <cell r="CL1450">
            <v>0</v>
          </cell>
          <cell r="CM1450">
            <v>0</v>
          </cell>
          <cell r="CU1450">
            <v>33868.1</v>
          </cell>
        </row>
        <row r="1451">
          <cell r="F1451">
            <v>6711</v>
          </cell>
          <cell r="G1451">
            <v>6711</v>
          </cell>
          <cell r="H1451">
            <v>2634.76</v>
          </cell>
          <cell r="I1451">
            <v>38.46</v>
          </cell>
          <cell r="AY1451">
            <v>107.01</v>
          </cell>
          <cell r="CK1451">
            <v>0</v>
          </cell>
          <cell r="CL1451">
            <v>0</v>
          </cell>
          <cell r="CM1451">
            <v>0</v>
          </cell>
          <cell r="CU1451" t="str">
            <v/>
          </cell>
        </row>
        <row r="1452">
          <cell r="F1452">
            <v>43926</v>
          </cell>
          <cell r="G1452">
            <v>43926</v>
          </cell>
          <cell r="H1452">
            <v>37390</v>
          </cell>
          <cell r="I1452">
            <v>0</v>
          </cell>
          <cell r="AY1452">
            <v>0</v>
          </cell>
          <cell r="CK1452">
            <v>0</v>
          </cell>
          <cell r="CL1452">
            <v>0</v>
          </cell>
          <cell r="CM1452">
            <v>0</v>
          </cell>
          <cell r="CU1452" t="str">
            <v/>
          </cell>
        </row>
        <row r="1453">
          <cell r="F1453">
            <v>15773</v>
          </cell>
          <cell r="G1453">
            <v>15773</v>
          </cell>
          <cell r="H1453">
            <v>7861.56</v>
          </cell>
          <cell r="I1453">
            <v>0</v>
          </cell>
          <cell r="AY1453">
            <v>909.01</v>
          </cell>
          <cell r="CK1453">
            <v>0</v>
          </cell>
          <cell r="CL1453">
            <v>0</v>
          </cell>
          <cell r="CM1453">
            <v>0</v>
          </cell>
          <cell r="CU1453" t="str">
            <v/>
          </cell>
        </row>
        <row r="1454">
          <cell r="F1454">
            <v>41672</v>
          </cell>
          <cell r="G1454">
            <v>41672</v>
          </cell>
          <cell r="H1454">
            <v>25203.48</v>
          </cell>
          <cell r="I1454">
            <v>0</v>
          </cell>
          <cell r="AY1454">
            <v>1150.21</v>
          </cell>
          <cell r="CK1454">
            <v>0</v>
          </cell>
          <cell r="CL1454">
            <v>0</v>
          </cell>
          <cell r="CM1454">
            <v>0</v>
          </cell>
          <cell r="CU1454" t="str">
            <v/>
          </cell>
        </row>
        <row r="1455">
          <cell r="F1455">
            <v>33005</v>
          </cell>
          <cell r="G1455">
            <v>33005</v>
          </cell>
          <cell r="H1455">
            <v>20095.05</v>
          </cell>
          <cell r="I1455">
            <v>2541</v>
          </cell>
          <cell r="AY1455">
            <v>2308.0500000000002</v>
          </cell>
          <cell r="CK1455">
            <v>0</v>
          </cell>
          <cell r="CL1455">
            <v>0</v>
          </cell>
          <cell r="CM1455">
            <v>0</v>
          </cell>
          <cell r="CU1455" t="str">
            <v/>
          </cell>
        </row>
        <row r="1456">
          <cell r="F1456">
            <v>33021</v>
          </cell>
          <cell r="G1456">
            <v>33021</v>
          </cell>
          <cell r="H1456">
            <v>23882.13</v>
          </cell>
          <cell r="I1456">
            <v>5738.06</v>
          </cell>
          <cell r="AY1456">
            <v>0</v>
          </cell>
          <cell r="CK1456">
            <v>0</v>
          </cell>
          <cell r="CL1456">
            <v>0</v>
          </cell>
          <cell r="CM1456">
            <v>0</v>
          </cell>
          <cell r="CU1456" t="str">
            <v/>
          </cell>
        </row>
        <row r="1457">
          <cell r="F1457">
            <v>10000</v>
          </cell>
          <cell r="G1457">
            <v>10000</v>
          </cell>
          <cell r="H1457">
            <v>791.5</v>
          </cell>
          <cell r="I1457">
            <v>0</v>
          </cell>
          <cell r="AY1457">
            <v>0</v>
          </cell>
          <cell r="CK1457">
            <v>0</v>
          </cell>
          <cell r="CL1457">
            <v>0</v>
          </cell>
          <cell r="CM1457">
            <v>0</v>
          </cell>
          <cell r="CU1457" t="str">
            <v/>
          </cell>
        </row>
        <row r="1458">
          <cell r="F1458">
            <v>190000</v>
          </cell>
          <cell r="G1458">
            <v>150000</v>
          </cell>
          <cell r="H1458">
            <v>104075</v>
          </cell>
          <cell r="I1458">
            <v>42205</v>
          </cell>
          <cell r="AY1458">
            <v>0</v>
          </cell>
          <cell r="CK1458">
            <v>0</v>
          </cell>
          <cell r="CL1458">
            <v>0</v>
          </cell>
          <cell r="CM1458">
            <v>0</v>
          </cell>
          <cell r="CU1458" t="str">
            <v/>
          </cell>
        </row>
        <row r="1459">
          <cell r="F1459">
            <v>5000</v>
          </cell>
          <cell r="G1459">
            <v>5000</v>
          </cell>
          <cell r="H1459">
            <v>822.69</v>
          </cell>
          <cell r="I1459">
            <v>54</v>
          </cell>
          <cell r="AY1459">
            <v>0</v>
          </cell>
          <cell r="CK1459">
            <v>0</v>
          </cell>
          <cell r="CL1459">
            <v>0</v>
          </cell>
          <cell r="CM1459">
            <v>0</v>
          </cell>
          <cell r="CU1459" t="str">
            <v/>
          </cell>
        </row>
        <row r="1460">
          <cell r="F1460">
            <v>50000</v>
          </cell>
          <cell r="G1460">
            <v>50000</v>
          </cell>
          <cell r="H1460">
            <v>27146.59</v>
          </cell>
          <cell r="I1460">
            <v>1</v>
          </cell>
          <cell r="AY1460">
            <v>0</v>
          </cell>
          <cell r="CK1460">
            <v>0</v>
          </cell>
          <cell r="CL1460">
            <v>0</v>
          </cell>
          <cell r="CM1460">
            <v>0</v>
          </cell>
          <cell r="CU1460" t="str">
            <v/>
          </cell>
        </row>
        <row r="1461">
          <cell r="F1461">
            <v>27287</v>
          </cell>
          <cell r="G1461">
            <v>27287</v>
          </cell>
          <cell r="H1461">
            <v>12343.52</v>
          </cell>
          <cell r="I1461">
            <v>1847.5</v>
          </cell>
          <cell r="AY1461">
            <v>0</v>
          </cell>
          <cell r="CK1461">
            <v>0</v>
          </cell>
          <cell r="CL1461">
            <v>0</v>
          </cell>
          <cell r="CM1461">
            <v>0</v>
          </cell>
          <cell r="CU1461" t="str">
            <v/>
          </cell>
        </row>
        <row r="1462">
          <cell r="F1462">
            <v>260000</v>
          </cell>
          <cell r="G1462">
            <v>260000</v>
          </cell>
          <cell r="H1462">
            <v>46181.37</v>
          </cell>
          <cell r="I1462">
            <v>0</v>
          </cell>
          <cell r="AY1462">
            <v>0</v>
          </cell>
          <cell r="CK1462">
            <v>0</v>
          </cell>
          <cell r="CL1462">
            <v>0</v>
          </cell>
          <cell r="CM1462">
            <v>0</v>
          </cell>
          <cell r="CU1462" t="str">
            <v/>
          </cell>
        </row>
        <row r="1463">
          <cell r="F1463">
            <v>3481</v>
          </cell>
          <cell r="G1463">
            <v>3481</v>
          </cell>
          <cell r="H1463">
            <v>1900</v>
          </cell>
          <cell r="I1463">
            <v>0</v>
          </cell>
          <cell r="AY1463">
            <v>0</v>
          </cell>
          <cell r="CK1463">
            <v>0</v>
          </cell>
          <cell r="CL1463">
            <v>0</v>
          </cell>
          <cell r="CM1463">
            <v>0</v>
          </cell>
          <cell r="CU1463" t="str">
            <v/>
          </cell>
        </row>
        <row r="1464">
          <cell r="F1464">
            <v>6976</v>
          </cell>
          <cell r="G1464">
            <v>6976</v>
          </cell>
          <cell r="H1464">
            <v>6096.14</v>
          </cell>
          <cell r="I1464">
            <v>0</v>
          </cell>
          <cell r="AY1464">
            <v>0</v>
          </cell>
          <cell r="CK1464">
            <v>0</v>
          </cell>
          <cell r="CL1464">
            <v>0</v>
          </cell>
          <cell r="CM1464">
            <v>0</v>
          </cell>
          <cell r="CU1464" t="str">
            <v/>
          </cell>
        </row>
        <row r="1465">
          <cell r="F1465">
            <v>31244</v>
          </cell>
          <cell r="G1465">
            <v>31244</v>
          </cell>
          <cell r="H1465">
            <v>25082.02</v>
          </cell>
          <cell r="I1465">
            <v>574.70000000000005</v>
          </cell>
          <cell r="AY1465">
            <v>9</v>
          </cell>
          <cell r="CK1465">
            <v>0</v>
          </cell>
          <cell r="CL1465">
            <v>0</v>
          </cell>
          <cell r="CM1465">
            <v>0</v>
          </cell>
          <cell r="CU1465" t="str">
            <v/>
          </cell>
        </row>
        <row r="1466">
          <cell r="F1466">
            <v>9775</v>
          </cell>
          <cell r="G1466">
            <v>9775</v>
          </cell>
          <cell r="H1466">
            <v>7326.85</v>
          </cell>
          <cell r="I1466">
            <v>0</v>
          </cell>
          <cell r="AY1466">
            <v>0</v>
          </cell>
          <cell r="CK1466">
            <v>0</v>
          </cell>
          <cell r="CL1466">
            <v>0</v>
          </cell>
          <cell r="CM1466">
            <v>0</v>
          </cell>
          <cell r="CU1466" t="str">
            <v/>
          </cell>
        </row>
        <row r="1467">
          <cell r="F1467">
            <v>0</v>
          </cell>
          <cell r="G1467">
            <v>7320</v>
          </cell>
          <cell r="H1467">
            <v>7200</v>
          </cell>
          <cell r="I1467">
            <v>0</v>
          </cell>
          <cell r="AY1467">
            <v>0</v>
          </cell>
          <cell r="CK1467">
            <v>0</v>
          </cell>
          <cell r="CL1467">
            <v>0</v>
          </cell>
          <cell r="CM1467">
            <v>0</v>
          </cell>
          <cell r="CU1467" t="str">
            <v/>
          </cell>
        </row>
        <row r="1468">
          <cell r="F1468">
            <v>31448</v>
          </cell>
          <cell r="G1468">
            <v>31448</v>
          </cell>
          <cell r="H1468">
            <v>23133.89</v>
          </cell>
          <cell r="I1468">
            <v>1400.42</v>
          </cell>
          <cell r="AY1468">
            <v>0</v>
          </cell>
          <cell r="CK1468">
            <v>0</v>
          </cell>
          <cell r="CL1468">
            <v>0</v>
          </cell>
          <cell r="CM1468">
            <v>0</v>
          </cell>
          <cell r="CU1468" t="str">
            <v/>
          </cell>
        </row>
        <row r="1469">
          <cell r="F1469">
            <v>19837</v>
          </cell>
          <cell r="G1469">
            <v>31837</v>
          </cell>
          <cell r="H1469">
            <v>22980.3</v>
          </cell>
          <cell r="I1469">
            <v>7320</v>
          </cell>
          <cell r="AY1469">
            <v>0</v>
          </cell>
          <cell r="CK1469">
            <v>0</v>
          </cell>
          <cell r="CL1469">
            <v>0</v>
          </cell>
          <cell r="CM1469">
            <v>0</v>
          </cell>
          <cell r="CU1469" t="str">
            <v/>
          </cell>
        </row>
        <row r="1470">
          <cell r="F1470">
            <v>5028</v>
          </cell>
          <cell r="G1470">
            <v>5028</v>
          </cell>
          <cell r="H1470">
            <v>2526.1999999999998</v>
          </cell>
          <cell r="I1470">
            <v>592</v>
          </cell>
          <cell r="AY1470">
            <v>207</v>
          </cell>
          <cell r="CK1470">
            <v>0</v>
          </cell>
          <cell r="CL1470">
            <v>0</v>
          </cell>
          <cell r="CM1470">
            <v>0</v>
          </cell>
          <cell r="CU1470" t="str">
            <v/>
          </cell>
        </row>
        <row r="1471">
          <cell r="F1471">
            <v>3860</v>
          </cell>
          <cell r="G1471">
            <v>9310</v>
          </cell>
          <cell r="H1471">
            <v>4887.72</v>
          </cell>
          <cell r="I1471">
            <v>2146.06</v>
          </cell>
          <cell r="AY1471">
            <v>160</v>
          </cell>
          <cell r="CK1471">
            <v>0</v>
          </cell>
          <cell r="CL1471">
            <v>0</v>
          </cell>
          <cell r="CM1471">
            <v>0</v>
          </cell>
          <cell r="CU1471" t="str">
            <v/>
          </cell>
        </row>
        <row r="1472">
          <cell r="F1472">
            <v>914</v>
          </cell>
          <cell r="G1472">
            <v>914</v>
          </cell>
          <cell r="H1472">
            <v>838</v>
          </cell>
          <cell r="I1472">
            <v>0</v>
          </cell>
          <cell r="AY1472">
            <v>0</v>
          </cell>
          <cell r="CK1472">
            <v>0</v>
          </cell>
          <cell r="CL1472">
            <v>0</v>
          </cell>
          <cell r="CM1472">
            <v>0</v>
          </cell>
          <cell r="CU1472" t="str">
            <v/>
          </cell>
        </row>
        <row r="1473">
          <cell r="F1473">
            <v>859</v>
          </cell>
          <cell r="G1473">
            <v>859</v>
          </cell>
          <cell r="H1473">
            <v>798.3</v>
          </cell>
          <cell r="I1473">
            <v>0</v>
          </cell>
          <cell r="AY1473">
            <v>0</v>
          </cell>
          <cell r="CK1473">
            <v>0</v>
          </cell>
          <cell r="CL1473">
            <v>0</v>
          </cell>
          <cell r="CM1473">
            <v>0</v>
          </cell>
          <cell r="CU1473" t="str">
            <v/>
          </cell>
        </row>
        <row r="1474">
          <cell r="F1474">
            <v>500</v>
          </cell>
          <cell r="G1474">
            <v>500</v>
          </cell>
          <cell r="H1474">
            <v>320</v>
          </cell>
          <cell r="I1474">
            <v>0</v>
          </cell>
          <cell r="AY1474">
            <v>0</v>
          </cell>
          <cell r="CK1474">
            <v>0</v>
          </cell>
          <cell r="CL1474">
            <v>0</v>
          </cell>
          <cell r="CM1474">
            <v>0</v>
          </cell>
          <cell r="CU1474" t="str">
            <v/>
          </cell>
        </row>
        <row r="1475">
          <cell r="F1475">
            <v>35526</v>
          </cell>
          <cell r="G1475">
            <v>31798.22</v>
          </cell>
          <cell r="H1475">
            <v>20055.47</v>
          </cell>
          <cell r="I1475">
            <v>255.85</v>
          </cell>
          <cell r="AY1475">
            <v>574.82000000000005</v>
          </cell>
          <cell r="CK1475">
            <v>0</v>
          </cell>
          <cell r="CL1475">
            <v>0</v>
          </cell>
          <cell r="CM1475">
            <v>0</v>
          </cell>
          <cell r="CU1475" t="str">
            <v/>
          </cell>
        </row>
        <row r="1476">
          <cell r="F1476">
            <v>28922</v>
          </cell>
          <cell r="G1476">
            <v>16922</v>
          </cell>
          <cell r="H1476">
            <v>0</v>
          </cell>
          <cell r="I1476">
            <v>0</v>
          </cell>
          <cell r="AY1476">
            <v>0</v>
          </cell>
          <cell r="CK1476">
            <v>0</v>
          </cell>
          <cell r="CL1476">
            <v>0</v>
          </cell>
          <cell r="CM1476">
            <v>0</v>
          </cell>
          <cell r="CU1476" t="str">
            <v/>
          </cell>
        </row>
        <row r="1477">
          <cell r="F1477">
            <v>3332116</v>
          </cell>
          <cell r="G1477">
            <v>3332116</v>
          </cell>
          <cell r="H1477">
            <v>2782815.96</v>
          </cell>
          <cell r="I1477">
            <v>0</v>
          </cell>
          <cell r="AY1477">
            <v>311225.33</v>
          </cell>
          <cell r="CK1477">
            <v>0</v>
          </cell>
          <cell r="CL1477">
            <v>0</v>
          </cell>
          <cell r="CM1477">
            <v>0</v>
          </cell>
          <cell r="CU1477">
            <v>343570</v>
          </cell>
        </row>
        <row r="1478">
          <cell r="F1478">
            <v>168022</v>
          </cell>
          <cell r="G1478">
            <v>168022</v>
          </cell>
          <cell r="H1478">
            <v>134890.5</v>
          </cell>
          <cell r="I1478">
            <v>0</v>
          </cell>
          <cell r="AY1478">
            <v>14926</v>
          </cell>
          <cell r="CK1478">
            <v>0</v>
          </cell>
          <cell r="CL1478">
            <v>0</v>
          </cell>
          <cell r="CM1478">
            <v>0</v>
          </cell>
          <cell r="CU1478">
            <v>14926</v>
          </cell>
        </row>
        <row r="1479">
          <cell r="F1479">
            <v>256584</v>
          </cell>
          <cell r="G1479">
            <v>256584</v>
          </cell>
          <cell r="H1479">
            <v>122288.86</v>
          </cell>
          <cell r="I1479">
            <v>0</v>
          </cell>
          <cell r="AY1479">
            <v>0</v>
          </cell>
          <cell r="CK1479">
            <v>0</v>
          </cell>
          <cell r="CL1479">
            <v>0</v>
          </cell>
          <cell r="CM1479">
            <v>0</v>
          </cell>
          <cell r="CU1479">
            <v>0</v>
          </cell>
        </row>
        <row r="1480">
          <cell r="F1480">
            <v>690800</v>
          </cell>
          <cell r="G1480">
            <v>690800</v>
          </cell>
          <cell r="H1480">
            <v>12611.21</v>
          </cell>
          <cell r="I1480">
            <v>0</v>
          </cell>
          <cell r="AY1480">
            <v>0</v>
          </cell>
          <cell r="CK1480">
            <v>0</v>
          </cell>
          <cell r="CL1480">
            <v>0</v>
          </cell>
          <cell r="CM1480">
            <v>0</v>
          </cell>
          <cell r="CU1480">
            <v>0</v>
          </cell>
        </row>
        <row r="1481">
          <cell r="F1481">
            <v>0</v>
          </cell>
          <cell r="G1481">
            <v>92506.37</v>
          </cell>
          <cell r="H1481">
            <v>92506.37</v>
          </cell>
          <cell r="I1481">
            <v>0</v>
          </cell>
          <cell r="AY1481">
            <v>0</v>
          </cell>
          <cell r="CK1481">
            <v>0</v>
          </cell>
          <cell r="CL1481">
            <v>0</v>
          </cell>
          <cell r="CM1481">
            <v>0</v>
          </cell>
          <cell r="CU1481" t="str">
            <v/>
          </cell>
        </row>
        <row r="1482">
          <cell r="F1482">
            <v>21380</v>
          </cell>
          <cell r="G1482">
            <v>37385.15</v>
          </cell>
          <cell r="H1482">
            <v>37385.15</v>
          </cell>
          <cell r="I1482">
            <v>0</v>
          </cell>
          <cell r="AY1482">
            <v>0</v>
          </cell>
          <cell r="CK1482">
            <v>0</v>
          </cell>
          <cell r="CL1482">
            <v>0</v>
          </cell>
          <cell r="CM1482">
            <v>0</v>
          </cell>
          <cell r="CU1482" t="str">
            <v/>
          </cell>
        </row>
        <row r="1483">
          <cell r="F1483">
            <v>504961</v>
          </cell>
          <cell r="G1483">
            <v>504961</v>
          </cell>
          <cell r="H1483">
            <v>395951.8</v>
          </cell>
          <cell r="I1483">
            <v>0</v>
          </cell>
          <cell r="AY1483">
            <v>45156.99</v>
          </cell>
          <cell r="CK1483">
            <v>0</v>
          </cell>
          <cell r="CL1483">
            <v>0</v>
          </cell>
          <cell r="CM1483">
            <v>0</v>
          </cell>
          <cell r="CU1483">
            <v>51552.55</v>
          </cell>
        </row>
        <row r="1484">
          <cell r="F1484">
            <v>84216</v>
          </cell>
          <cell r="G1484">
            <v>84216</v>
          </cell>
          <cell r="H1484">
            <v>67227.149999999994</v>
          </cell>
          <cell r="I1484">
            <v>0</v>
          </cell>
          <cell r="AY1484">
            <v>7698.65</v>
          </cell>
          <cell r="CK1484">
            <v>0</v>
          </cell>
          <cell r="CL1484">
            <v>0</v>
          </cell>
          <cell r="CM1484">
            <v>0</v>
          </cell>
          <cell r="CU1484">
            <v>8730.69</v>
          </cell>
        </row>
        <row r="1485">
          <cell r="F1485">
            <v>132000</v>
          </cell>
          <cell r="G1485">
            <v>132000</v>
          </cell>
          <cell r="H1485">
            <v>109961.43</v>
          </cell>
          <cell r="I1485">
            <v>0</v>
          </cell>
          <cell r="AY1485">
            <v>12281.66</v>
          </cell>
          <cell r="CK1485">
            <v>0</v>
          </cell>
          <cell r="CL1485">
            <v>0</v>
          </cell>
          <cell r="CM1485">
            <v>0</v>
          </cell>
          <cell r="CU1485">
            <v>13455</v>
          </cell>
        </row>
        <row r="1486">
          <cell r="F1486">
            <v>78949</v>
          </cell>
          <cell r="G1486">
            <v>89905.98</v>
          </cell>
          <cell r="H1486">
            <v>89905.98</v>
          </cell>
          <cell r="I1486">
            <v>0</v>
          </cell>
          <cell r="AY1486">
            <v>0</v>
          </cell>
          <cell r="CK1486">
            <v>0</v>
          </cell>
          <cell r="CL1486">
            <v>0</v>
          </cell>
          <cell r="CM1486">
            <v>0</v>
          </cell>
          <cell r="CU1486">
            <v>0</v>
          </cell>
        </row>
        <row r="1487">
          <cell r="F1487">
            <v>461173</v>
          </cell>
          <cell r="G1487">
            <v>461173</v>
          </cell>
          <cell r="H1487">
            <v>326903.84999999998</v>
          </cell>
          <cell r="I1487">
            <v>0</v>
          </cell>
          <cell r="AY1487">
            <v>34010.339999999997</v>
          </cell>
          <cell r="CK1487">
            <v>0</v>
          </cell>
          <cell r="CL1487">
            <v>0</v>
          </cell>
          <cell r="CM1487">
            <v>0</v>
          </cell>
          <cell r="CU1487">
            <v>37679.339999999997</v>
          </cell>
        </row>
        <row r="1488">
          <cell r="F1488">
            <v>0</v>
          </cell>
          <cell r="G1488">
            <v>237683.78</v>
          </cell>
          <cell r="H1488">
            <v>237683.78</v>
          </cell>
          <cell r="I1488">
            <v>0</v>
          </cell>
          <cell r="AY1488">
            <v>0</v>
          </cell>
          <cell r="CK1488">
            <v>50000</v>
          </cell>
          <cell r="CL1488">
            <v>50000</v>
          </cell>
          <cell r="CM1488">
            <v>50000</v>
          </cell>
          <cell r="CU1488" t="str">
            <v/>
          </cell>
        </row>
        <row r="1489">
          <cell r="F1489">
            <v>500</v>
          </cell>
          <cell r="G1489">
            <v>500</v>
          </cell>
          <cell r="H1489">
            <v>306.35000000000002</v>
          </cell>
          <cell r="I1489">
            <v>30</v>
          </cell>
          <cell r="AY1489">
            <v>22</v>
          </cell>
          <cell r="CK1489">
            <v>0</v>
          </cell>
          <cell r="CL1489">
            <v>0</v>
          </cell>
          <cell r="CM1489">
            <v>0</v>
          </cell>
          <cell r="CU1489" t="str">
            <v/>
          </cell>
        </row>
        <row r="1490">
          <cell r="F1490">
            <v>87160</v>
          </cell>
          <cell r="G1490">
            <v>87160</v>
          </cell>
          <cell r="H1490">
            <v>52594.7</v>
          </cell>
          <cell r="I1490">
            <v>0</v>
          </cell>
          <cell r="AY1490">
            <v>790.05</v>
          </cell>
          <cell r="CK1490">
            <v>0</v>
          </cell>
          <cell r="CL1490">
            <v>0</v>
          </cell>
          <cell r="CM1490">
            <v>0</v>
          </cell>
          <cell r="CU1490" t="str">
            <v/>
          </cell>
        </row>
        <row r="1491">
          <cell r="F1491">
            <v>0</v>
          </cell>
          <cell r="G1491">
            <v>6347.67</v>
          </cell>
          <cell r="H1491">
            <v>6347.67</v>
          </cell>
          <cell r="I1491">
            <v>0</v>
          </cell>
          <cell r="AY1491">
            <v>0</v>
          </cell>
          <cell r="CK1491">
            <v>0</v>
          </cell>
          <cell r="CL1491">
            <v>0</v>
          </cell>
          <cell r="CM1491">
            <v>0</v>
          </cell>
          <cell r="CU1491" t="str">
            <v/>
          </cell>
        </row>
        <row r="1492">
          <cell r="F1492">
            <v>205748</v>
          </cell>
          <cell r="G1492">
            <v>205748</v>
          </cell>
          <cell r="H1492">
            <v>160821.56</v>
          </cell>
          <cell r="I1492">
            <v>0</v>
          </cell>
          <cell r="AY1492">
            <v>12256.07</v>
          </cell>
          <cell r="CK1492">
            <v>0</v>
          </cell>
          <cell r="CL1492">
            <v>0</v>
          </cell>
          <cell r="CM1492">
            <v>0</v>
          </cell>
        </row>
        <row r="1493">
          <cell r="F1493">
            <v>289</v>
          </cell>
          <cell r="G1493">
            <v>1586.63</v>
          </cell>
          <cell r="H1493">
            <v>1564.63</v>
          </cell>
          <cell r="I1493">
            <v>0</v>
          </cell>
          <cell r="AY1493">
            <v>9.74</v>
          </cell>
          <cell r="CK1493">
            <v>0</v>
          </cell>
          <cell r="CL1493">
            <v>0</v>
          </cell>
          <cell r="CM1493">
            <v>0</v>
          </cell>
        </row>
        <row r="1494">
          <cell r="F1494">
            <v>3076</v>
          </cell>
          <cell r="G1494">
            <v>3076</v>
          </cell>
          <cell r="H1494">
            <v>2200</v>
          </cell>
          <cell r="I1494">
            <v>0</v>
          </cell>
          <cell r="AY1494">
            <v>0</v>
          </cell>
          <cell r="CK1494">
            <v>0</v>
          </cell>
          <cell r="CL1494">
            <v>0</v>
          </cell>
          <cell r="CM1494">
            <v>0</v>
          </cell>
        </row>
        <row r="1496">
          <cell r="F1496">
            <v>8927</v>
          </cell>
          <cell r="G1496">
            <v>8927</v>
          </cell>
          <cell r="H1496">
            <v>2900</v>
          </cell>
          <cell r="I1496">
            <v>100</v>
          </cell>
          <cell r="AY1496">
            <v>200</v>
          </cell>
          <cell r="CK1496">
            <v>0</v>
          </cell>
          <cell r="CL1496">
            <v>0</v>
          </cell>
          <cell r="CM1496">
            <v>0</v>
          </cell>
        </row>
        <row r="1497">
          <cell r="F1497">
            <v>109062</v>
          </cell>
          <cell r="G1497">
            <v>109062</v>
          </cell>
          <cell r="H1497">
            <v>30950.75</v>
          </cell>
          <cell r="I1497">
            <v>3388</v>
          </cell>
          <cell r="AY1497">
            <v>3846.75</v>
          </cell>
          <cell r="CK1497">
            <v>0</v>
          </cell>
          <cell r="CL1497">
            <v>0</v>
          </cell>
          <cell r="CM1497">
            <v>0</v>
          </cell>
        </row>
        <row r="1498">
          <cell r="F1498">
            <v>646520</v>
          </cell>
          <cell r="G1498">
            <v>657842.5</v>
          </cell>
          <cell r="H1498">
            <v>470070.61</v>
          </cell>
          <cell r="I1498">
            <v>25871.83</v>
          </cell>
          <cell r="AY1498">
            <v>34826.03</v>
          </cell>
          <cell r="CK1498">
            <v>0</v>
          </cell>
          <cell r="CL1498">
            <v>0</v>
          </cell>
          <cell r="CM1498">
            <v>0</v>
          </cell>
        </row>
        <row r="1499">
          <cell r="F1499">
            <v>76549</v>
          </cell>
          <cell r="G1499">
            <v>76549</v>
          </cell>
          <cell r="H1499">
            <v>62682.97</v>
          </cell>
          <cell r="I1499">
            <v>2863.34</v>
          </cell>
          <cell r="AY1499">
            <v>0</v>
          </cell>
          <cell r="CK1499">
            <v>0</v>
          </cell>
          <cell r="CL1499">
            <v>0</v>
          </cell>
          <cell r="CM1499">
            <v>0</v>
          </cell>
        </row>
        <row r="1500">
          <cell r="F1500">
            <v>0</v>
          </cell>
          <cell r="G1500">
            <v>207962.5</v>
          </cell>
          <cell r="H1500">
            <v>207962.5</v>
          </cell>
          <cell r="I1500">
            <v>0</v>
          </cell>
          <cell r="AY1500">
            <v>0</v>
          </cell>
          <cell r="CK1500">
            <v>0</v>
          </cell>
          <cell r="CL1500">
            <v>0</v>
          </cell>
          <cell r="CM1500">
            <v>0</v>
          </cell>
        </row>
        <row r="1501">
          <cell r="F1501">
            <v>0</v>
          </cell>
          <cell r="G1501">
            <v>104</v>
          </cell>
          <cell r="H1501">
            <v>104</v>
          </cell>
          <cell r="I1501">
            <v>0</v>
          </cell>
          <cell r="AY1501">
            <v>0</v>
          </cell>
          <cell r="CK1501">
            <v>0</v>
          </cell>
          <cell r="CL1501">
            <v>0</v>
          </cell>
          <cell r="CM1501">
            <v>0</v>
          </cell>
        </row>
        <row r="1502">
          <cell r="F1502">
            <v>300000</v>
          </cell>
          <cell r="G1502">
            <v>286020.5</v>
          </cell>
          <cell r="H1502">
            <v>141784.93</v>
          </cell>
          <cell r="I1502">
            <v>1207.5</v>
          </cell>
          <cell r="AY1502">
            <v>0</v>
          </cell>
          <cell r="CK1502">
            <v>0</v>
          </cell>
          <cell r="CL1502">
            <v>0</v>
          </cell>
          <cell r="CM1502">
            <v>0</v>
          </cell>
        </row>
        <row r="1503">
          <cell r="F1503">
            <v>10000</v>
          </cell>
          <cell r="G1503">
            <v>10000</v>
          </cell>
          <cell r="H1503">
            <v>7823.67</v>
          </cell>
          <cell r="I1503">
            <v>493</v>
          </cell>
          <cell r="AY1503">
            <v>348.5</v>
          </cell>
          <cell r="CK1503">
            <v>0</v>
          </cell>
          <cell r="CL1503">
            <v>0</v>
          </cell>
          <cell r="CM1503">
            <v>0</v>
          </cell>
        </row>
        <row r="1504">
          <cell r="F1504">
            <v>10972</v>
          </cell>
          <cell r="G1504">
            <v>10972</v>
          </cell>
          <cell r="H1504">
            <v>3700.59</v>
          </cell>
          <cell r="I1504">
            <v>1898.5</v>
          </cell>
          <cell r="AY1504">
            <v>0</v>
          </cell>
          <cell r="CK1504">
            <v>0</v>
          </cell>
          <cell r="CL1504">
            <v>0</v>
          </cell>
          <cell r="CM1504">
            <v>0</v>
          </cell>
        </row>
        <row r="1505">
          <cell r="F1505">
            <v>60000</v>
          </cell>
          <cell r="G1505">
            <v>60000</v>
          </cell>
          <cell r="H1505">
            <v>11316</v>
          </cell>
          <cell r="I1505">
            <v>27</v>
          </cell>
          <cell r="AY1505">
            <v>0</v>
          </cell>
          <cell r="CK1505">
            <v>0</v>
          </cell>
          <cell r="CL1505">
            <v>0</v>
          </cell>
          <cell r="CM1505">
            <v>0</v>
          </cell>
        </row>
        <row r="1506">
          <cell r="F1506">
            <v>50000</v>
          </cell>
          <cell r="G1506">
            <v>50000</v>
          </cell>
          <cell r="H1506">
            <v>47811.87</v>
          </cell>
          <cell r="I1506">
            <v>10</v>
          </cell>
          <cell r="AY1506">
            <v>2019.95</v>
          </cell>
          <cell r="CK1506">
            <v>0</v>
          </cell>
          <cell r="CL1506">
            <v>0</v>
          </cell>
          <cell r="CM1506">
            <v>0</v>
          </cell>
        </row>
        <row r="1507">
          <cell r="F1507">
            <v>5000</v>
          </cell>
          <cell r="G1507">
            <v>5000</v>
          </cell>
          <cell r="H1507">
            <v>720.27</v>
          </cell>
          <cell r="I1507">
            <v>280</v>
          </cell>
          <cell r="AY1507">
            <v>0</v>
          </cell>
          <cell r="CK1507">
            <v>0</v>
          </cell>
          <cell r="CL1507">
            <v>0</v>
          </cell>
          <cell r="CM1507">
            <v>0</v>
          </cell>
        </row>
        <row r="1508">
          <cell r="F1508">
            <v>30000</v>
          </cell>
          <cell r="G1508">
            <v>30000</v>
          </cell>
          <cell r="H1508">
            <v>5567.77</v>
          </cell>
          <cell r="I1508">
            <v>2051</v>
          </cell>
          <cell r="AY1508">
            <v>0</v>
          </cell>
          <cell r="CK1508">
            <v>0</v>
          </cell>
          <cell r="CL1508">
            <v>0</v>
          </cell>
          <cell r="CM1508">
            <v>0</v>
          </cell>
        </row>
        <row r="1509">
          <cell r="F1509">
            <v>65000</v>
          </cell>
          <cell r="G1509">
            <v>65000</v>
          </cell>
          <cell r="H1509">
            <v>34337.599999999999</v>
          </cell>
          <cell r="I1509">
            <v>0</v>
          </cell>
          <cell r="AY1509">
            <v>9297.81</v>
          </cell>
          <cell r="CK1509">
            <v>0</v>
          </cell>
          <cell r="CL1509">
            <v>0</v>
          </cell>
          <cell r="CM1509">
            <v>0</v>
          </cell>
        </row>
        <row r="1510">
          <cell r="F1510">
            <v>20000</v>
          </cell>
          <cell r="G1510">
            <v>20000</v>
          </cell>
          <cell r="H1510">
            <v>585.35</v>
          </cell>
          <cell r="I1510">
            <v>0</v>
          </cell>
          <cell r="AY1510">
            <v>0</v>
          </cell>
          <cell r="CK1510">
            <v>0</v>
          </cell>
          <cell r="CL1510">
            <v>0</v>
          </cell>
          <cell r="CM1510">
            <v>0</v>
          </cell>
        </row>
        <row r="1511">
          <cell r="F1511">
            <v>19493</v>
          </cell>
          <cell r="G1511">
            <v>19493</v>
          </cell>
          <cell r="H1511">
            <v>6317</v>
          </cell>
          <cell r="I1511">
            <v>439</v>
          </cell>
          <cell r="AY1511">
            <v>697</v>
          </cell>
          <cell r="CK1511">
            <v>0</v>
          </cell>
          <cell r="CL1511">
            <v>0</v>
          </cell>
          <cell r="CM1511">
            <v>0</v>
          </cell>
        </row>
        <row r="1512">
          <cell r="F1512">
            <v>30288</v>
          </cell>
          <cell r="G1512">
            <v>30288</v>
          </cell>
          <cell r="H1512">
            <v>7776</v>
          </cell>
          <cell r="I1512">
            <v>2246</v>
          </cell>
          <cell r="AY1512">
            <v>0</v>
          </cell>
          <cell r="CK1512">
            <v>0</v>
          </cell>
          <cell r="CL1512">
            <v>0</v>
          </cell>
          <cell r="CM1512">
            <v>0</v>
          </cell>
        </row>
        <row r="1513">
          <cell r="F1513">
            <v>26316</v>
          </cell>
          <cell r="G1513">
            <v>26316</v>
          </cell>
          <cell r="H1513">
            <v>8607.9</v>
          </cell>
          <cell r="I1513">
            <v>9032</v>
          </cell>
          <cell r="AY1513">
            <v>0</v>
          </cell>
          <cell r="CK1513">
            <v>0</v>
          </cell>
          <cell r="CL1513">
            <v>0</v>
          </cell>
          <cell r="CM1513">
            <v>0</v>
          </cell>
        </row>
        <row r="1514">
          <cell r="F1514">
            <v>12930</v>
          </cell>
          <cell r="G1514">
            <v>12930</v>
          </cell>
          <cell r="H1514">
            <v>3819</v>
          </cell>
          <cell r="I1514">
            <v>2062</v>
          </cell>
          <cell r="AY1514">
            <v>0</v>
          </cell>
          <cell r="CK1514">
            <v>0</v>
          </cell>
          <cell r="CL1514">
            <v>0</v>
          </cell>
          <cell r="CM1514">
            <v>0</v>
          </cell>
        </row>
        <row r="1515">
          <cell r="F1515">
            <v>1000</v>
          </cell>
          <cell r="G1515">
            <v>1000</v>
          </cell>
          <cell r="H1515">
            <v>0</v>
          </cell>
          <cell r="I1515">
            <v>0</v>
          </cell>
          <cell r="AY1515">
            <v>0</v>
          </cell>
          <cell r="CK1515">
            <v>0</v>
          </cell>
          <cell r="CL1515">
            <v>0</v>
          </cell>
          <cell r="CM1515">
            <v>0</v>
          </cell>
        </row>
        <row r="1516">
          <cell r="F1516">
            <v>165875</v>
          </cell>
          <cell r="G1516">
            <v>165875</v>
          </cell>
          <cell r="H1516">
            <v>132685.89000000001</v>
          </cell>
          <cell r="I1516">
            <v>13889.42</v>
          </cell>
          <cell r="AY1516">
            <v>2369.38</v>
          </cell>
          <cell r="CK1516">
            <v>0</v>
          </cell>
          <cell r="CL1516">
            <v>0</v>
          </cell>
          <cell r="CM1516">
            <v>0</v>
          </cell>
        </row>
        <row r="1517">
          <cell r="F1517">
            <v>631516</v>
          </cell>
          <cell r="G1517">
            <v>561516</v>
          </cell>
          <cell r="H1517">
            <v>398651.76</v>
          </cell>
          <cell r="I1517">
            <v>52992.34</v>
          </cell>
          <cell r="AY1517">
            <v>25300</v>
          </cell>
          <cell r="CK1517">
            <v>0</v>
          </cell>
          <cell r="CL1517">
            <v>0</v>
          </cell>
          <cell r="CM1517">
            <v>0</v>
          </cell>
        </row>
        <row r="1518">
          <cell r="F1518">
            <v>20000</v>
          </cell>
          <cell r="G1518">
            <v>20000</v>
          </cell>
          <cell r="H1518">
            <v>12981</v>
          </cell>
          <cell r="I1518">
            <v>0</v>
          </cell>
          <cell r="AY1518">
            <v>72</v>
          </cell>
          <cell r="CK1518">
            <v>0</v>
          </cell>
          <cell r="CL1518">
            <v>0</v>
          </cell>
          <cell r="CM1518">
            <v>0</v>
          </cell>
        </row>
        <row r="1519">
          <cell r="F1519">
            <v>0</v>
          </cell>
          <cell r="G1519">
            <v>1100</v>
          </cell>
          <cell r="H1519">
            <v>0</v>
          </cell>
          <cell r="I1519">
            <v>0</v>
          </cell>
          <cell r="AY1519">
            <v>0</v>
          </cell>
          <cell r="CK1519">
            <v>0</v>
          </cell>
          <cell r="CL1519">
            <v>0</v>
          </cell>
          <cell r="CM1519">
            <v>0</v>
          </cell>
        </row>
        <row r="1520">
          <cell r="F1520">
            <v>10445</v>
          </cell>
          <cell r="G1520">
            <v>14445</v>
          </cell>
          <cell r="H1520">
            <v>10933</v>
          </cell>
          <cell r="I1520">
            <v>1641.52</v>
          </cell>
          <cell r="AY1520">
            <v>0</v>
          </cell>
          <cell r="CK1520">
            <v>0</v>
          </cell>
          <cell r="CL1520">
            <v>0</v>
          </cell>
          <cell r="CM1520">
            <v>0</v>
          </cell>
        </row>
        <row r="1521">
          <cell r="F1521">
            <v>46790</v>
          </cell>
          <cell r="G1521">
            <v>42190</v>
          </cell>
          <cell r="H1521">
            <v>19035.310000000001</v>
          </cell>
          <cell r="I1521">
            <v>5017.05</v>
          </cell>
          <cell r="AY1521">
            <v>4015.3</v>
          </cell>
          <cell r="CK1521">
            <v>0</v>
          </cell>
          <cell r="CL1521">
            <v>0</v>
          </cell>
          <cell r="CM1521">
            <v>0</v>
          </cell>
        </row>
        <row r="1522">
          <cell r="F1522">
            <v>66124</v>
          </cell>
          <cell r="G1522">
            <v>87284</v>
          </cell>
          <cell r="H1522">
            <v>42023.74</v>
          </cell>
          <cell r="I1522">
            <v>493.1</v>
          </cell>
          <cell r="AY1522">
            <v>9781.98</v>
          </cell>
          <cell r="CK1522">
            <v>0</v>
          </cell>
          <cell r="CL1522">
            <v>0</v>
          </cell>
          <cell r="CM1522">
            <v>0</v>
          </cell>
        </row>
        <row r="1523">
          <cell r="F1523">
            <v>15663</v>
          </cell>
          <cell r="G1523">
            <v>15663</v>
          </cell>
          <cell r="H1523">
            <v>9189.01</v>
          </cell>
          <cell r="I1523">
            <v>79</v>
          </cell>
          <cell r="AY1523">
            <v>999.97</v>
          </cell>
          <cell r="CK1523">
            <v>0</v>
          </cell>
          <cell r="CL1523">
            <v>0</v>
          </cell>
          <cell r="CM1523">
            <v>0</v>
          </cell>
        </row>
        <row r="1524">
          <cell r="F1524">
            <v>1000</v>
          </cell>
          <cell r="G1524">
            <v>1000</v>
          </cell>
          <cell r="H1524">
            <v>400</v>
          </cell>
          <cell r="I1524">
            <v>0</v>
          </cell>
          <cell r="AY1524">
            <v>0</v>
          </cell>
          <cell r="CK1524">
            <v>0</v>
          </cell>
          <cell r="CL1524">
            <v>0</v>
          </cell>
          <cell r="CM1524">
            <v>0</v>
          </cell>
        </row>
        <row r="1525">
          <cell r="F1525">
            <v>0</v>
          </cell>
          <cell r="G1525">
            <v>4000</v>
          </cell>
          <cell r="H1525">
            <v>1810.42</v>
          </cell>
          <cell r="I1525">
            <v>180</v>
          </cell>
          <cell r="AY1525">
            <v>0</v>
          </cell>
          <cell r="CK1525">
            <v>0</v>
          </cell>
          <cell r="CL1525">
            <v>0</v>
          </cell>
          <cell r="CM1525">
            <v>0</v>
          </cell>
        </row>
        <row r="1526">
          <cell r="F1526">
            <v>1180</v>
          </cell>
          <cell r="G1526">
            <v>1886</v>
          </cell>
          <cell r="H1526">
            <v>508</v>
          </cell>
          <cell r="I1526">
            <v>0</v>
          </cell>
          <cell r="AY1526">
            <v>0</v>
          </cell>
          <cell r="CK1526">
            <v>0</v>
          </cell>
          <cell r="CL1526">
            <v>0</v>
          </cell>
          <cell r="CM1526">
            <v>0</v>
          </cell>
        </row>
        <row r="1527">
          <cell r="F1527">
            <v>500</v>
          </cell>
          <cell r="G1527">
            <v>500</v>
          </cell>
          <cell r="H1527">
            <v>197</v>
          </cell>
          <cell r="I1527">
            <v>0</v>
          </cell>
          <cell r="AY1527">
            <v>0</v>
          </cell>
          <cell r="CK1527">
            <v>0</v>
          </cell>
          <cell r="CL1527">
            <v>0</v>
          </cell>
          <cell r="CM1527">
            <v>0</v>
          </cell>
        </row>
        <row r="1528">
          <cell r="F1528">
            <v>500</v>
          </cell>
          <cell r="G1528">
            <v>500</v>
          </cell>
          <cell r="H1528">
            <v>0</v>
          </cell>
          <cell r="I1528">
            <v>0</v>
          </cell>
          <cell r="AY1528">
            <v>0</v>
          </cell>
          <cell r="CK1528">
            <v>0</v>
          </cell>
          <cell r="CL1528">
            <v>0</v>
          </cell>
          <cell r="CM1528">
            <v>0</v>
          </cell>
        </row>
        <row r="1529">
          <cell r="F1529">
            <v>62105</v>
          </cell>
          <cell r="G1529">
            <v>103449.48</v>
          </cell>
          <cell r="H1529">
            <v>102704.79</v>
          </cell>
          <cell r="I1529">
            <v>0</v>
          </cell>
          <cell r="AY1529">
            <v>0</v>
          </cell>
          <cell r="CK1529">
            <v>0</v>
          </cell>
          <cell r="CL1529">
            <v>0</v>
          </cell>
          <cell r="CM1529">
            <v>0</v>
          </cell>
        </row>
        <row r="1530">
          <cell r="F1530">
            <v>1343</v>
          </cell>
          <cell r="G1530">
            <v>1343</v>
          </cell>
          <cell r="H1530">
            <v>0</v>
          </cell>
          <cell r="I1530">
            <v>0</v>
          </cell>
          <cell r="AY1530">
            <v>0</v>
          </cell>
          <cell r="CK1530">
            <v>0</v>
          </cell>
          <cell r="CL1530">
            <v>0</v>
          </cell>
          <cell r="CM1530">
            <v>0</v>
          </cell>
        </row>
        <row r="1531">
          <cell r="F1531">
            <v>428480</v>
          </cell>
          <cell r="G1531">
            <v>393480</v>
          </cell>
          <cell r="H1531">
            <v>14076.8</v>
          </cell>
          <cell r="I1531">
            <v>0</v>
          </cell>
          <cell r="AY1531">
            <v>0</v>
          </cell>
          <cell r="CK1531">
            <v>0</v>
          </cell>
          <cell r="CL1531">
            <v>0</v>
          </cell>
          <cell r="CM1531">
            <v>0</v>
          </cell>
        </row>
        <row r="1532">
          <cell r="F1532">
            <v>10000</v>
          </cell>
          <cell r="G1532">
            <v>10000</v>
          </cell>
          <cell r="H1532">
            <v>1090.47</v>
          </cell>
          <cell r="I1532">
            <v>0</v>
          </cell>
          <cell r="AY1532">
            <v>0</v>
          </cell>
          <cell r="CK1532">
            <v>0</v>
          </cell>
          <cell r="CL1532">
            <v>0</v>
          </cell>
          <cell r="CM1532">
            <v>0</v>
          </cell>
        </row>
        <row r="1533">
          <cell r="F1533">
            <v>0</v>
          </cell>
          <cell r="G1533">
            <v>108650</v>
          </cell>
          <cell r="H1533">
            <v>0</v>
          </cell>
          <cell r="I1533">
            <v>0</v>
          </cell>
          <cell r="AY1533">
            <v>0</v>
          </cell>
          <cell r="CK1533">
            <v>0</v>
          </cell>
          <cell r="CL1533">
            <v>0</v>
          </cell>
          <cell r="CM1533">
            <v>0</v>
          </cell>
        </row>
        <row r="1534">
          <cell r="F1534">
            <v>0</v>
          </cell>
          <cell r="G1534">
            <v>25000</v>
          </cell>
          <cell r="H1534">
            <v>23576.06</v>
          </cell>
          <cell r="I1534">
            <v>0</v>
          </cell>
          <cell r="AY1534">
            <v>0</v>
          </cell>
          <cell r="CK1534">
            <v>0</v>
          </cell>
          <cell r="CL1534">
            <v>0</v>
          </cell>
          <cell r="CM1534">
            <v>0</v>
          </cell>
        </row>
        <row r="1535">
          <cell r="F1535">
            <v>0</v>
          </cell>
          <cell r="G1535">
            <v>9200</v>
          </cell>
          <cell r="H1535">
            <v>0</v>
          </cell>
          <cell r="I1535">
            <v>9190</v>
          </cell>
          <cell r="AY1535">
            <v>0</v>
          </cell>
          <cell r="CK1535">
            <v>0</v>
          </cell>
          <cell r="CL1535">
            <v>0</v>
          </cell>
          <cell r="CM1535">
            <v>0</v>
          </cell>
        </row>
        <row r="1536">
          <cell r="F1536">
            <v>0</v>
          </cell>
          <cell r="G1536">
            <v>45540</v>
          </cell>
          <cell r="H1536">
            <v>0</v>
          </cell>
          <cell r="I1536">
            <v>45540</v>
          </cell>
          <cell r="AY1536">
            <v>0</v>
          </cell>
          <cell r="CK1536">
            <v>0</v>
          </cell>
          <cell r="CL1536">
            <v>0</v>
          </cell>
          <cell r="CM1536">
            <v>0</v>
          </cell>
        </row>
        <row r="1537">
          <cell r="F1537">
            <v>16020736</v>
          </cell>
          <cell r="G1537">
            <v>16020736</v>
          </cell>
          <cell r="H1537">
            <v>13274692.529999999</v>
          </cell>
          <cell r="I1537">
            <v>0</v>
          </cell>
          <cell r="AY1537">
            <v>1446610.75</v>
          </cell>
          <cell r="CK1537">
            <v>0</v>
          </cell>
          <cell r="CL1537">
            <v>0</v>
          </cell>
          <cell r="CM1537">
            <v>0</v>
          </cell>
        </row>
        <row r="1538">
          <cell r="F1538">
            <v>0</v>
          </cell>
          <cell r="G1538">
            <v>9434.8799999999992</v>
          </cell>
          <cell r="H1538">
            <v>9434.8799999999992</v>
          </cell>
          <cell r="I1538">
            <v>0</v>
          </cell>
          <cell r="AY1538">
            <v>0</v>
          </cell>
          <cell r="CK1538">
            <v>0</v>
          </cell>
          <cell r="CL1538">
            <v>0</v>
          </cell>
          <cell r="CM1538">
            <v>0</v>
          </cell>
        </row>
        <row r="1539">
          <cell r="F1539">
            <v>75000</v>
          </cell>
          <cell r="G1539">
            <v>115760.14</v>
          </cell>
          <cell r="H1539">
            <v>115760.14</v>
          </cell>
          <cell r="I1539">
            <v>4857.74</v>
          </cell>
          <cell r="AY1539">
            <v>24750.9</v>
          </cell>
          <cell r="CK1539">
            <v>0</v>
          </cell>
          <cell r="CL1539">
            <v>0</v>
          </cell>
          <cell r="CM1539">
            <v>0</v>
          </cell>
        </row>
        <row r="1540">
          <cell r="F1540">
            <v>1683749</v>
          </cell>
          <cell r="G1540">
            <v>1683749</v>
          </cell>
          <cell r="H1540">
            <v>1290915.3999999999</v>
          </cell>
          <cell r="I1540">
            <v>0</v>
          </cell>
          <cell r="AY1540">
            <v>144070</v>
          </cell>
          <cell r="CK1540">
            <v>0</v>
          </cell>
          <cell r="CL1540">
            <v>0</v>
          </cell>
          <cell r="CM1540">
            <v>0</v>
          </cell>
        </row>
        <row r="1541">
          <cell r="F1541">
            <v>1403179</v>
          </cell>
          <cell r="G1541">
            <v>1403179</v>
          </cell>
          <cell r="H1541">
            <v>625281.86</v>
          </cell>
          <cell r="I1541">
            <v>0</v>
          </cell>
          <cell r="AY1541">
            <v>3239.52</v>
          </cell>
          <cell r="CK1541">
            <v>0</v>
          </cell>
          <cell r="CL1541">
            <v>0</v>
          </cell>
          <cell r="CM1541">
            <v>0</v>
          </cell>
        </row>
        <row r="1542">
          <cell r="F1542">
            <v>3487582</v>
          </cell>
          <cell r="G1542">
            <v>3487582</v>
          </cell>
          <cell r="H1542">
            <v>64781.760000000002</v>
          </cell>
          <cell r="I1542">
            <v>0</v>
          </cell>
          <cell r="AY1542">
            <v>13379.62</v>
          </cell>
          <cell r="CK1542">
            <v>0</v>
          </cell>
          <cell r="CL1542">
            <v>0</v>
          </cell>
          <cell r="CM1542">
            <v>0</v>
          </cell>
        </row>
        <row r="1543">
          <cell r="F1543">
            <v>314276</v>
          </cell>
          <cell r="G1543">
            <v>671686.09</v>
          </cell>
          <cell r="H1543">
            <v>671686.09</v>
          </cell>
          <cell r="I1543">
            <v>0</v>
          </cell>
          <cell r="AY1543">
            <v>19748.68</v>
          </cell>
          <cell r="CK1543">
            <v>0</v>
          </cell>
          <cell r="CL1543">
            <v>0</v>
          </cell>
          <cell r="CM1543">
            <v>0</v>
          </cell>
        </row>
        <row r="1544">
          <cell r="F1544">
            <v>0</v>
          </cell>
          <cell r="G1544">
            <v>1083942.53</v>
          </cell>
          <cell r="H1544">
            <v>937747.32</v>
          </cell>
          <cell r="I1544">
            <v>0</v>
          </cell>
          <cell r="AY1544">
            <v>0</v>
          </cell>
          <cell r="CK1544">
            <v>0</v>
          </cell>
          <cell r="CL1544">
            <v>0</v>
          </cell>
          <cell r="CM1544">
            <v>0</v>
          </cell>
        </row>
        <row r="1545">
          <cell r="F1545">
            <v>2874260</v>
          </cell>
          <cell r="G1545">
            <v>2874260</v>
          </cell>
          <cell r="H1545">
            <v>2198442.96</v>
          </cell>
          <cell r="I1545">
            <v>0</v>
          </cell>
          <cell r="AY1545">
            <v>246233.5</v>
          </cell>
          <cell r="CK1545">
            <v>0</v>
          </cell>
          <cell r="CL1545">
            <v>0</v>
          </cell>
          <cell r="CM1545">
            <v>0</v>
          </cell>
        </row>
        <row r="1546">
          <cell r="F1546">
            <v>453583</v>
          </cell>
          <cell r="G1546">
            <v>453583</v>
          </cell>
          <cell r="H1546">
            <v>351852.36</v>
          </cell>
          <cell r="I1546">
            <v>0</v>
          </cell>
          <cell r="AY1546">
            <v>39549.74</v>
          </cell>
          <cell r="CK1546">
            <v>0</v>
          </cell>
          <cell r="CL1546">
            <v>0</v>
          </cell>
          <cell r="CM1546">
            <v>0</v>
          </cell>
        </row>
        <row r="1547">
          <cell r="F1547">
            <v>1069200</v>
          </cell>
          <cell r="G1547">
            <v>1069200</v>
          </cell>
          <cell r="H1547">
            <v>845836.52</v>
          </cell>
          <cell r="I1547">
            <v>0</v>
          </cell>
          <cell r="AY1547">
            <v>93115.46</v>
          </cell>
          <cell r="CK1547">
            <v>0</v>
          </cell>
          <cell r="CL1547">
            <v>0</v>
          </cell>
          <cell r="CM1547">
            <v>0</v>
          </cell>
        </row>
        <row r="1548">
          <cell r="F1548">
            <v>398581</v>
          </cell>
          <cell r="G1548">
            <v>415868.44</v>
          </cell>
          <cell r="H1548">
            <v>415868.44</v>
          </cell>
          <cell r="I1548">
            <v>0</v>
          </cell>
          <cell r="AY1548">
            <v>0</v>
          </cell>
          <cell r="CK1548">
            <v>0</v>
          </cell>
          <cell r="CL1548">
            <v>0</v>
          </cell>
          <cell r="CM1548">
            <v>0</v>
          </cell>
        </row>
        <row r="1549">
          <cell r="F1549">
            <v>2059569</v>
          </cell>
          <cell r="G1549">
            <v>2059569</v>
          </cell>
          <cell r="H1549">
            <v>1571625.95</v>
          </cell>
          <cell r="I1549">
            <v>0</v>
          </cell>
          <cell r="AY1549">
            <v>147988.32999999999</v>
          </cell>
          <cell r="CK1549">
            <v>0</v>
          </cell>
          <cell r="CL1549">
            <v>0</v>
          </cell>
          <cell r="CM1549">
            <v>0</v>
          </cell>
        </row>
        <row r="1550">
          <cell r="F1550">
            <v>0</v>
          </cell>
          <cell r="G1550">
            <v>10730</v>
          </cell>
          <cell r="H1550">
            <v>10730</v>
          </cell>
          <cell r="I1550">
            <v>0</v>
          </cell>
          <cell r="AY1550">
            <v>0</v>
          </cell>
          <cell r="CK1550">
            <v>0</v>
          </cell>
          <cell r="CL1550">
            <v>0</v>
          </cell>
          <cell r="CM1550">
            <v>0</v>
          </cell>
        </row>
        <row r="1551">
          <cell r="F1551">
            <v>1189</v>
          </cell>
          <cell r="G1551">
            <v>1189</v>
          </cell>
          <cell r="H1551">
            <v>0</v>
          </cell>
          <cell r="I1551">
            <v>0</v>
          </cell>
          <cell r="AY1551">
            <v>0</v>
          </cell>
          <cell r="CK1551">
            <v>0</v>
          </cell>
          <cell r="CL1551">
            <v>0</v>
          </cell>
          <cell r="CM1551">
            <v>0</v>
          </cell>
        </row>
        <row r="1552">
          <cell r="F1552">
            <v>329627</v>
          </cell>
          <cell r="G1552">
            <v>324260</v>
          </cell>
          <cell r="H1552">
            <v>238925.01</v>
          </cell>
          <cell r="I1552">
            <v>0</v>
          </cell>
          <cell r="AY1552">
            <v>0</v>
          </cell>
          <cell r="CK1552">
            <v>0</v>
          </cell>
          <cell r="CL1552">
            <v>0</v>
          </cell>
          <cell r="CM1552">
            <v>0</v>
          </cell>
        </row>
        <row r="1553">
          <cell r="F1553">
            <v>134630</v>
          </cell>
          <cell r="G1553">
            <v>134630</v>
          </cell>
          <cell r="H1553">
            <v>108078.08</v>
          </cell>
          <cell r="I1553">
            <v>0</v>
          </cell>
          <cell r="AY1553">
            <v>9100.01</v>
          </cell>
          <cell r="CK1553">
            <v>0</v>
          </cell>
          <cell r="CL1553">
            <v>0</v>
          </cell>
          <cell r="CM1553">
            <v>0</v>
          </cell>
        </row>
        <row r="1554">
          <cell r="F1554">
            <v>36352</v>
          </cell>
          <cell r="G1554">
            <v>35059.199999999997</v>
          </cell>
          <cell r="H1554">
            <v>20167.830000000002</v>
          </cell>
          <cell r="I1554">
            <v>0</v>
          </cell>
          <cell r="AY1554">
            <v>2524.88</v>
          </cell>
          <cell r="CK1554">
            <v>0</v>
          </cell>
          <cell r="CL1554">
            <v>0</v>
          </cell>
          <cell r="CM1554">
            <v>0</v>
          </cell>
        </row>
        <row r="1555">
          <cell r="F1555">
            <v>5036</v>
          </cell>
          <cell r="G1555">
            <v>5036</v>
          </cell>
          <cell r="H1555">
            <v>3773.79</v>
          </cell>
          <cell r="I1555">
            <v>0</v>
          </cell>
          <cell r="AY1555">
            <v>0</v>
          </cell>
          <cell r="CK1555">
            <v>0</v>
          </cell>
          <cell r="CL1555">
            <v>0</v>
          </cell>
          <cell r="CM1555">
            <v>0</v>
          </cell>
        </row>
        <row r="1556">
          <cell r="F1556">
            <v>69464</v>
          </cell>
          <cell r="G1556">
            <v>243147.48</v>
          </cell>
          <cell r="H1556">
            <v>162098.44</v>
          </cell>
          <cell r="I1556">
            <v>0</v>
          </cell>
          <cell r="AY1556">
            <v>5472.89</v>
          </cell>
          <cell r="CK1556">
            <v>0</v>
          </cell>
          <cell r="CL1556">
            <v>0</v>
          </cell>
          <cell r="CM1556">
            <v>0</v>
          </cell>
        </row>
        <row r="1557">
          <cell r="F1557">
            <v>217976</v>
          </cell>
          <cell r="G1557">
            <v>217976</v>
          </cell>
          <cell r="H1557">
            <v>193459.88</v>
          </cell>
          <cell r="I1557">
            <v>0</v>
          </cell>
          <cell r="AY1557">
            <v>0</v>
          </cell>
          <cell r="CK1557">
            <v>0</v>
          </cell>
          <cell r="CL1557">
            <v>0</v>
          </cell>
          <cell r="CM1557">
            <v>0</v>
          </cell>
        </row>
        <row r="1558">
          <cell r="F1558">
            <v>17160</v>
          </cell>
          <cell r="G1558">
            <v>17160</v>
          </cell>
          <cell r="H1558">
            <v>0</v>
          </cell>
          <cell r="I1558">
            <v>3694.95</v>
          </cell>
          <cell r="AY1558">
            <v>0</v>
          </cell>
          <cell r="CK1558">
            <v>0</v>
          </cell>
          <cell r="CL1558">
            <v>0</v>
          </cell>
          <cell r="CM1558">
            <v>0</v>
          </cell>
        </row>
        <row r="1559">
          <cell r="F1559">
            <v>250000</v>
          </cell>
          <cell r="G1559">
            <v>250000</v>
          </cell>
          <cell r="H1559">
            <v>204622.24</v>
          </cell>
          <cell r="I1559">
            <v>45045.91</v>
          </cell>
          <cell r="AY1559">
            <v>0</v>
          </cell>
          <cell r="CK1559">
            <v>0</v>
          </cell>
          <cell r="CL1559">
            <v>0</v>
          </cell>
          <cell r="CM1559">
            <v>0</v>
          </cell>
        </row>
        <row r="1560">
          <cell r="F1560">
            <v>249000</v>
          </cell>
          <cell r="G1560">
            <v>249000</v>
          </cell>
          <cell r="H1560">
            <v>132885.74</v>
          </cell>
          <cell r="I1560">
            <v>26506.67</v>
          </cell>
          <cell r="AY1560">
            <v>0</v>
          </cell>
          <cell r="CK1560">
            <v>0</v>
          </cell>
          <cell r="CL1560">
            <v>0</v>
          </cell>
          <cell r="CM1560">
            <v>0</v>
          </cell>
        </row>
        <row r="1561">
          <cell r="F1561">
            <v>67357</v>
          </cell>
          <cell r="G1561">
            <v>67357</v>
          </cell>
          <cell r="H1561">
            <v>46823.62</v>
          </cell>
          <cell r="I1561">
            <v>6091.85</v>
          </cell>
          <cell r="AY1561">
            <v>215.97</v>
          </cell>
          <cell r="CK1561">
            <v>0</v>
          </cell>
          <cell r="CL1561">
            <v>0</v>
          </cell>
          <cell r="CM1561">
            <v>0</v>
          </cell>
        </row>
        <row r="1562">
          <cell r="F1562">
            <v>33041</v>
          </cell>
          <cell r="G1562">
            <v>33041</v>
          </cell>
          <cell r="H1562">
            <v>24451.68</v>
          </cell>
          <cell r="I1562">
            <v>2524.5</v>
          </cell>
          <cell r="AY1562">
            <v>66.53</v>
          </cell>
          <cell r="CK1562">
            <v>0</v>
          </cell>
          <cell r="CL1562">
            <v>0</v>
          </cell>
          <cell r="CM1562">
            <v>0</v>
          </cell>
        </row>
        <row r="1563">
          <cell r="F1563">
            <v>2288</v>
          </cell>
          <cell r="G1563">
            <v>2288</v>
          </cell>
          <cell r="H1563">
            <v>1841</v>
          </cell>
          <cell r="I1563">
            <v>0</v>
          </cell>
          <cell r="AY1563">
            <v>0</v>
          </cell>
          <cell r="CK1563">
            <v>0</v>
          </cell>
          <cell r="CL1563">
            <v>0</v>
          </cell>
          <cell r="CM1563">
            <v>0</v>
          </cell>
        </row>
        <row r="1564">
          <cell r="F1564">
            <v>4150</v>
          </cell>
          <cell r="G1564">
            <v>4150</v>
          </cell>
          <cell r="H1564">
            <v>956.87</v>
          </cell>
          <cell r="I1564">
            <v>360</v>
          </cell>
          <cell r="AY1564">
            <v>0</v>
          </cell>
          <cell r="CK1564">
            <v>0</v>
          </cell>
          <cell r="CL1564">
            <v>0</v>
          </cell>
          <cell r="CM1564">
            <v>0</v>
          </cell>
        </row>
        <row r="1565">
          <cell r="F1565">
            <v>500</v>
          </cell>
          <cell r="G1565">
            <v>500</v>
          </cell>
          <cell r="H1565">
            <v>300</v>
          </cell>
          <cell r="I1565">
            <v>0</v>
          </cell>
          <cell r="AY1565">
            <v>0</v>
          </cell>
          <cell r="CK1565">
            <v>0</v>
          </cell>
          <cell r="CL1565">
            <v>0</v>
          </cell>
          <cell r="CM1565">
            <v>0</v>
          </cell>
        </row>
        <row r="1566">
          <cell r="F1566">
            <v>567267</v>
          </cell>
          <cell r="G1566">
            <v>529650.30000000005</v>
          </cell>
          <cell r="H1566">
            <v>254781.07</v>
          </cell>
          <cell r="I1566">
            <v>9135.15</v>
          </cell>
          <cell r="AY1566">
            <v>3077.39</v>
          </cell>
          <cell r="CK1566">
            <v>0</v>
          </cell>
          <cell r="CL1566">
            <v>0</v>
          </cell>
          <cell r="CM1566">
            <v>0</v>
          </cell>
        </row>
        <row r="1567">
          <cell r="F1567">
            <v>1905360</v>
          </cell>
          <cell r="G1567">
            <v>1905360</v>
          </cell>
          <cell r="H1567">
            <v>1595687.32</v>
          </cell>
          <cell r="I1567">
            <v>0</v>
          </cell>
          <cell r="AY1567">
            <v>171374.31</v>
          </cell>
          <cell r="CK1567">
            <v>0</v>
          </cell>
          <cell r="CL1567">
            <v>0</v>
          </cell>
          <cell r="CM1567">
            <v>0</v>
          </cell>
        </row>
        <row r="1568">
          <cell r="F1568">
            <v>100146</v>
          </cell>
          <cell r="G1568">
            <v>100146</v>
          </cell>
          <cell r="H1568">
            <v>82441.66</v>
          </cell>
          <cell r="I1568">
            <v>0</v>
          </cell>
          <cell r="AY1568">
            <v>9211</v>
          </cell>
          <cell r="CK1568">
            <v>0</v>
          </cell>
          <cell r="CL1568">
            <v>0</v>
          </cell>
          <cell r="CM1568">
            <v>0</v>
          </cell>
        </row>
        <row r="1569">
          <cell r="F1569">
            <v>147645</v>
          </cell>
          <cell r="G1569">
            <v>147645</v>
          </cell>
          <cell r="H1569">
            <v>72687.05</v>
          </cell>
          <cell r="I1569">
            <v>0</v>
          </cell>
          <cell r="AY1569">
            <v>0</v>
          </cell>
          <cell r="CK1569">
            <v>0</v>
          </cell>
          <cell r="CL1569">
            <v>0</v>
          </cell>
          <cell r="CM1569">
            <v>0</v>
          </cell>
        </row>
        <row r="1570">
          <cell r="F1570">
            <v>390131</v>
          </cell>
          <cell r="G1570">
            <v>390131</v>
          </cell>
          <cell r="H1570">
            <v>20589.759999999998</v>
          </cell>
          <cell r="I1570">
            <v>0</v>
          </cell>
          <cell r="AY1570">
            <v>0</v>
          </cell>
          <cell r="CK1570">
            <v>0</v>
          </cell>
          <cell r="CL1570">
            <v>0</v>
          </cell>
          <cell r="CM1570">
            <v>0</v>
          </cell>
        </row>
        <row r="1571">
          <cell r="F1571">
            <v>1401</v>
          </cell>
          <cell r="G1571">
            <v>53460</v>
          </cell>
          <cell r="H1571">
            <v>53460</v>
          </cell>
          <cell r="I1571">
            <v>0</v>
          </cell>
          <cell r="AY1571">
            <v>0</v>
          </cell>
          <cell r="CK1571">
            <v>0</v>
          </cell>
          <cell r="CL1571">
            <v>0</v>
          </cell>
          <cell r="CM1571">
            <v>0</v>
          </cell>
        </row>
        <row r="1572">
          <cell r="F1572">
            <v>0</v>
          </cell>
          <cell r="G1572">
            <v>264274.39</v>
          </cell>
          <cell r="H1572">
            <v>264274.39</v>
          </cell>
          <cell r="I1572">
            <v>0</v>
          </cell>
          <cell r="AY1572">
            <v>0</v>
          </cell>
          <cell r="CK1572">
            <v>0</v>
          </cell>
          <cell r="CL1572">
            <v>0</v>
          </cell>
          <cell r="CM1572">
            <v>0</v>
          </cell>
        </row>
        <row r="1573">
          <cell r="F1573">
            <v>315952</v>
          </cell>
          <cell r="G1573">
            <v>315952</v>
          </cell>
          <cell r="H1573">
            <v>253602.84</v>
          </cell>
          <cell r="I1573">
            <v>0</v>
          </cell>
          <cell r="AY1573">
            <v>27649.4</v>
          </cell>
          <cell r="CK1573">
            <v>0</v>
          </cell>
          <cell r="CL1573">
            <v>0</v>
          </cell>
          <cell r="CM1573">
            <v>0</v>
          </cell>
        </row>
        <row r="1574">
          <cell r="F1574">
            <v>50806</v>
          </cell>
          <cell r="G1574">
            <v>50806</v>
          </cell>
          <cell r="H1574">
            <v>41440.65</v>
          </cell>
          <cell r="I1574">
            <v>0</v>
          </cell>
          <cell r="AY1574">
            <v>4542.18</v>
          </cell>
          <cell r="CK1574">
            <v>0</v>
          </cell>
          <cell r="CL1574">
            <v>0</v>
          </cell>
          <cell r="CM1574">
            <v>0</v>
          </cell>
        </row>
        <row r="1575">
          <cell r="F1575">
            <v>105600</v>
          </cell>
          <cell r="G1575">
            <v>105600</v>
          </cell>
          <cell r="H1575">
            <v>88126.87</v>
          </cell>
          <cell r="I1575">
            <v>0</v>
          </cell>
          <cell r="AY1575">
            <v>9359.42</v>
          </cell>
          <cell r="CK1575">
            <v>0</v>
          </cell>
          <cell r="CL1575">
            <v>0</v>
          </cell>
          <cell r="CM1575">
            <v>0</v>
          </cell>
        </row>
        <row r="1576">
          <cell r="F1576">
            <v>44586</v>
          </cell>
          <cell r="G1576">
            <v>46168.57</v>
          </cell>
          <cell r="H1576">
            <v>46168.57</v>
          </cell>
          <cell r="I1576">
            <v>0</v>
          </cell>
          <cell r="AY1576">
            <v>0</v>
          </cell>
          <cell r="CK1576">
            <v>0</v>
          </cell>
          <cell r="CL1576">
            <v>0</v>
          </cell>
          <cell r="CM1576">
            <v>0</v>
          </cell>
        </row>
        <row r="1577">
          <cell r="F1577">
            <v>229414</v>
          </cell>
          <cell r="G1577">
            <v>229414</v>
          </cell>
          <cell r="H1577">
            <v>191257.67</v>
          </cell>
          <cell r="I1577">
            <v>0</v>
          </cell>
          <cell r="AY1577">
            <v>15972.88</v>
          </cell>
          <cell r="CK1577">
            <v>0</v>
          </cell>
          <cell r="CL1577">
            <v>0</v>
          </cell>
          <cell r="CM1577">
            <v>0</v>
          </cell>
        </row>
        <row r="1578">
          <cell r="F1578">
            <v>1754</v>
          </cell>
          <cell r="G1578">
            <v>1754</v>
          </cell>
          <cell r="H1578">
            <v>7</v>
          </cell>
          <cell r="I1578">
            <v>708.5</v>
          </cell>
          <cell r="AY1578">
            <v>0</v>
          </cell>
          <cell r="CK1578">
            <v>0</v>
          </cell>
          <cell r="CL1578">
            <v>0</v>
          </cell>
          <cell r="CM1578">
            <v>0</v>
          </cell>
        </row>
        <row r="1579">
          <cell r="F1579">
            <v>61989</v>
          </cell>
          <cell r="G1579">
            <v>61989</v>
          </cell>
          <cell r="H1579">
            <v>38008.720000000001</v>
          </cell>
          <cell r="I1579">
            <v>0</v>
          </cell>
          <cell r="AY1579">
            <v>0</v>
          </cell>
          <cell r="CK1579">
            <v>0</v>
          </cell>
          <cell r="CL1579">
            <v>0</v>
          </cell>
          <cell r="CM1579">
            <v>0</v>
          </cell>
        </row>
        <row r="1580">
          <cell r="F1580">
            <v>10197</v>
          </cell>
          <cell r="G1580">
            <v>10197</v>
          </cell>
          <cell r="H1580">
            <v>8271.36</v>
          </cell>
          <cell r="I1580">
            <v>0</v>
          </cell>
          <cell r="AY1580">
            <v>830.92</v>
          </cell>
          <cell r="CK1580">
            <v>0</v>
          </cell>
          <cell r="CL1580">
            <v>0</v>
          </cell>
          <cell r="CM1580">
            <v>0</v>
          </cell>
        </row>
        <row r="1581">
          <cell r="F1581">
            <v>0</v>
          </cell>
          <cell r="G1581">
            <v>17.170000000000002</v>
          </cell>
          <cell r="H1581">
            <v>17.170000000000002</v>
          </cell>
          <cell r="I1581">
            <v>0</v>
          </cell>
          <cell r="AY1581">
            <v>2.2999999999999998</v>
          </cell>
          <cell r="CK1581">
            <v>0</v>
          </cell>
          <cell r="CL1581">
            <v>0</v>
          </cell>
          <cell r="CM1581">
            <v>0</v>
          </cell>
        </row>
        <row r="1582">
          <cell r="F1582">
            <v>100000</v>
          </cell>
          <cell r="G1582">
            <v>100000</v>
          </cell>
          <cell r="H1582">
            <v>31585.29</v>
          </cell>
          <cell r="I1582">
            <v>0</v>
          </cell>
          <cell r="AY1582">
            <v>0</v>
          </cell>
          <cell r="CK1582">
            <v>0</v>
          </cell>
          <cell r="CL1582">
            <v>0</v>
          </cell>
          <cell r="CM1582">
            <v>0</v>
          </cell>
        </row>
        <row r="1583">
          <cell r="F1583">
            <v>1370</v>
          </cell>
          <cell r="G1583">
            <v>1370</v>
          </cell>
          <cell r="H1583">
            <v>0</v>
          </cell>
          <cell r="I1583">
            <v>0</v>
          </cell>
          <cell r="AY1583">
            <v>0</v>
          </cell>
          <cell r="CK1583">
            <v>0</v>
          </cell>
          <cell r="CL1583">
            <v>0</v>
          </cell>
          <cell r="CM1583">
            <v>0</v>
          </cell>
        </row>
        <row r="1584">
          <cell r="F1584">
            <v>5503</v>
          </cell>
          <cell r="G1584">
            <v>5503</v>
          </cell>
          <cell r="H1584">
            <v>5430.54</v>
          </cell>
          <cell r="I1584">
            <v>0</v>
          </cell>
          <cell r="AY1584">
            <v>274.68</v>
          </cell>
          <cell r="CK1584">
            <v>0</v>
          </cell>
          <cell r="CL1584">
            <v>0</v>
          </cell>
          <cell r="CM1584">
            <v>0</v>
          </cell>
        </row>
        <row r="1585">
          <cell r="F1585">
            <v>8597</v>
          </cell>
          <cell r="G1585">
            <v>8597</v>
          </cell>
          <cell r="H1585">
            <v>8115.46</v>
          </cell>
          <cell r="I1585">
            <v>292.39999999999998</v>
          </cell>
          <cell r="AY1585">
            <v>0</v>
          </cell>
          <cell r="CK1585">
            <v>0</v>
          </cell>
          <cell r="CL1585">
            <v>0</v>
          </cell>
          <cell r="CM1585">
            <v>0</v>
          </cell>
        </row>
        <row r="1586">
          <cell r="F1586">
            <v>720456</v>
          </cell>
          <cell r="G1586">
            <v>720456</v>
          </cell>
          <cell r="H1586">
            <v>655843.68999999994</v>
          </cell>
          <cell r="I1586">
            <v>0</v>
          </cell>
          <cell r="AY1586">
            <v>72902.66</v>
          </cell>
          <cell r="CK1586">
            <v>0</v>
          </cell>
          <cell r="CL1586">
            <v>0</v>
          </cell>
          <cell r="CM1586">
            <v>0</v>
          </cell>
        </row>
        <row r="1587">
          <cell r="F1587">
            <v>4236</v>
          </cell>
          <cell r="G1587">
            <v>22401</v>
          </cell>
          <cell r="H1587">
            <v>22401</v>
          </cell>
          <cell r="I1587">
            <v>0</v>
          </cell>
          <cell r="AY1587">
            <v>2489</v>
          </cell>
          <cell r="CK1587">
            <v>0</v>
          </cell>
          <cell r="CL1587">
            <v>0</v>
          </cell>
          <cell r="CM1587">
            <v>0</v>
          </cell>
        </row>
        <row r="1588">
          <cell r="F1588">
            <v>43659</v>
          </cell>
          <cell r="G1588">
            <v>43659</v>
          </cell>
          <cell r="H1588">
            <v>27285.98</v>
          </cell>
          <cell r="I1588">
            <v>0</v>
          </cell>
          <cell r="AY1588">
            <v>0</v>
          </cell>
          <cell r="CK1588">
            <v>0</v>
          </cell>
          <cell r="CL1588">
            <v>0</v>
          </cell>
          <cell r="CM1588">
            <v>0</v>
          </cell>
        </row>
        <row r="1589">
          <cell r="F1589">
            <v>140912</v>
          </cell>
          <cell r="G1589">
            <v>140912</v>
          </cell>
          <cell r="H1589">
            <v>0</v>
          </cell>
          <cell r="I1589">
            <v>0</v>
          </cell>
          <cell r="AY1589">
            <v>0</v>
          </cell>
          <cell r="CK1589">
            <v>0</v>
          </cell>
          <cell r="CL1589">
            <v>0</v>
          </cell>
          <cell r="CM1589">
            <v>0</v>
          </cell>
        </row>
        <row r="1590">
          <cell r="F1590">
            <v>109285</v>
          </cell>
          <cell r="G1590">
            <v>109285</v>
          </cell>
          <cell r="H1590">
            <v>99120.01</v>
          </cell>
          <cell r="I1590">
            <v>0</v>
          </cell>
          <cell r="AY1590">
            <v>11177.94</v>
          </cell>
          <cell r="CK1590">
            <v>0</v>
          </cell>
          <cell r="CL1590">
            <v>0</v>
          </cell>
          <cell r="CM1590">
            <v>0</v>
          </cell>
        </row>
        <row r="1591">
          <cell r="F1591">
            <v>18359</v>
          </cell>
          <cell r="G1591">
            <v>18359</v>
          </cell>
          <cell r="H1591">
            <v>16937.53</v>
          </cell>
          <cell r="I1591">
            <v>0</v>
          </cell>
          <cell r="AY1591">
            <v>1916.43</v>
          </cell>
          <cell r="CK1591">
            <v>0</v>
          </cell>
          <cell r="CL1591">
            <v>0</v>
          </cell>
          <cell r="CM1591">
            <v>0</v>
          </cell>
        </row>
        <row r="1592">
          <cell r="F1592">
            <v>26400</v>
          </cell>
          <cell r="G1592">
            <v>26400</v>
          </cell>
          <cell r="H1592">
            <v>26321.05</v>
          </cell>
          <cell r="I1592">
            <v>0</v>
          </cell>
          <cell r="AY1592">
            <v>2925</v>
          </cell>
          <cell r="CK1592">
            <v>0</v>
          </cell>
          <cell r="CL1592">
            <v>0</v>
          </cell>
          <cell r="CM1592">
            <v>0</v>
          </cell>
        </row>
        <row r="1593">
          <cell r="F1593">
            <v>16104</v>
          </cell>
          <cell r="G1593">
            <v>19793.650000000001</v>
          </cell>
          <cell r="H1593">
            <v>19793.650000000001</v>
          </cell>
          <cell r="I1593">
            <v>0</v>
          </cell>
          <cell r="AY1593">
            <v>0</v>
          </cell>
          <cell r="CK1593">
            <v>0</v>
          </cell>
          <cell r="CL1593">
            <v>0</v>
          </cell>
          <cell r="CM1593">
            <v>0</v>
          </cell>
        </row>
        <row r="1594">
          <cell r="F1594">
            <v>88468</v>
          </cell>
          <cell r="G1594">
            <v>88468</v>
          </cell>
          <cell r="H1594">
            <v>73619.7</v>
          </cell>
          <cell r="I1594">
            <v>0</v>
          </cell>
          <cell r="AY1594">
            <v>7852.76</v>
          </cell>
          <cell r="CK1594">
            <v>0</v>
          </cell>
          <cell r="CL1594">
            <v>0</v>
          </cell>
          <cell r="CM1594">
            <v>0</v>
          </cell>
        </row>
        <row r="1595">
          <cell r="F1595">
            <v>200000</v>
          </cell>
          <cell r="G1595">
            <v>145860</v>
          </cell>
          <cell r="H1595">
            <v>51582.47</v>
          </cell>
          <cell r="I1595">
            <v>10115.6</v>
          </cell>
          <cell r="AY1595">
            <v>0</v>
          </cell>
          <cell r="CK1595">
            <v>0</v>
          </cell>
          <cell r="CL1595">
            <v>0</v>
          </cell>
          <cell r="CM1595">
            <v>0</v>
          </cell>
        </row>
        <row r="1596">
          <cell r="F1596">
            <v>4465</v>
          </cell>
          <cell r="G1596">
            <v>4863.17</v>
          </cell>
          <cell r="H1596">
            <v>4470.17</v>
          </cell>
          <cell r="I1596">
            <v>0</v>
          </cell>
          <cell r="AY1596">
            <v>0</v>
          </cell>
          <cell r="CK1596">
            <v>0</v>
          </cell>
          <cell r="CL1596">
            <v>0</v>
          </cell>
          <cell r="CM1596">
            <v>0</v>
          </cell>
        </row>
        <row r="1597">
          <cell r="F1597">
            <v>17287</v>
          </cell>
          <cell r="G1597">
            <v>16046.75</v>
          </cell>
          <cell r="H1597">
            <v>15834.18</v>
          </cell>
          <cell r="I1597">
            <v>0</v>
          </cell>
          <cell r="AY1597">
            <v>1425.84</v>
          </cell>
          <cell r="CK1597">
            <v>0</v>
          </cell>
          <cell r="CL1597">
            <v>0</v>
          </cell>
          <cell r="CM1597">
            <v>0</v>
          </cell>
        </row>
        <row r="1598">
          <cell r="F1598">
            <v>3076</v>
          </cell>
          <cell r="G1598">
            <v>3076</v>
          </cell>
          <cell r="H1598">
            <v>2200</v>
          </cell>
          <cell r="I1598">
            <v>0</v>
          </cell>
          <cell r="AY1598">
            <v>0</v>
          </cell>
          <cell r="CK1598">
            <v>0</v>
          </cell>
          <cell r="CL1598">
            <v>0</v>
          </cell>
          <cell r="CM1598">
            <v>0</v>
          </cell>
        </row>
        <row r="1599">
          <cell r="F1599">
            <v>1500</v>
          </cell>
          <cell r="G1599">
            <v>1500</v>
          </cell>
          <cell r="H1599">
            <v>0</v>
          </cell>
          <cell r="I1599">
            <v>0</v>
          </cell>
          <cell r="AY1599">
            <v>0</v>
          </cell>
          <cell r="CK1599">
            <v>0</v>
          </cell>
          <cell r="CL1599">
            <v>0</v>
          </cell>
          <cell r="CM1599">
            <v>0</v>
          </cell>
        </row>
        <row r="1600">
          <cell r="F1600">
            <v>8348</v>
          </cell>
          <cell r="G1600">
            <v>8348</v>
          </cell>
          <cell r="H1600">
            <v>8347.75</v>
          </cell>
          <cell r="I1600">
            <v>0</v>
          </cell>
          <cell r="AY1600">
            <v>0</v>
          </cell>
          <cell r="CK1600">
            <v>0</v>
          </cell>
          <cell r="CL1600">
            <v>0</v>
          </cell>
          <cell r="CM1600">
            <v>0</v>
          </cell>
        </row>
        <row r="1601">
          <cell r="F1601">
            <v>10000</v>
          </cell>
          <cell r="G1601">
            <v>10000</v>
          </cell>
          <cell r="H1601">
            <v>5175</v>
          </cell>
          <cell r="I1601">
            <v>0</v>
          </cell>
          <cell r="AY1601">
            <v>0</v>
          </cell>
          <cell r="CK1601">
            <v>0</v>
          </cell>
          <cell r="CL1601">
            <v>0</v>
          </cell>
          <cell r="CM1601">
            <v>0</v>
          </cell>
        </row>
        <row r="1602">
          <cell r="F1602">
            <v>10594</v>
          </cell>
          <cell r="G1602">
            <v>10594</v>
          </cell>
          <cell r="H1602">
            <v>7354.71</v>
          </cell>
          <cell r="I1602">
            <v>0</v>
          </cell>
          <cell r="AY1602">
            <v>0</v>
          </cell>
          <cell r="CK1602">
            <v>0</v>
          </cell>
          <cell r="CL1602">
            <v>0</v>
          </cell>
          <cell r="CM1602">
            <v>0</v>
          </cell>
        </row>
        <row r="1603">
          <cell r="F1603">
            <v>3500</v>
          </cell>
          <cell r="G1603">
            <v>3500</v>
          </cell>
          <cell r="H1603">
            <v>0</v>
          </cell>
          <cell r="I1603">
            <v>0</v>
          </cell>
          <cell r="AY1603">
            <v>0</v>
          </cell>
          <cell r="CK1603">
            <v>0</v>
          </cell>
          <cell r="CL1603">
            <v>0</v>
          </cell>
          <cell r="CM1603">
            <v>0</v>
          </cell>
        </row>
        <row r="1604">
          <cell r="F1604">
            <v>500000</v>
          </cell>
          <cell r="G1604">
            <v>500000</v>
          </cell>
          <cell r="H1604">
            <v>373750</v>
          </cell>
          <cell r="I1604">
            <v>0</v>
          </cell>
          <cell r="AY1604">
            <v>0</v>
          </cell>
          <cell r="CK1604">
            <v>0</v>
          </cell>
          <cell r="CL1604">
            <v>0</v>
          </cell>
          <cell r="CM1604">
            <v>0</v>
          </cell>
        </row>
        <row r="1605">
          <cell r="F1605">
            <v>2367</v>
          </cell>
          <cell r="G1605">
            <v>2367</v>
          </cell>
          <cell r="H1605">
            <v>0</v>
          </cell>
          <cell r="I1605">
            <v>0</v>
          </cell>
          <cell r="AY1605">
            <v>0</v>
          </cell>
          <cell r="CK1605">
            <v>0</v>
          </cell>
          <cell r="CL1605">
            <v>0</v>
          </cell>
          <cell r="CM1605">
            <v>0</v>
          </cell>
        </row>
        <row r="1606">
          <cell r="F1606">
            <v>2001</v>
          </cell>
          <cell r="G1606">
            <v>2001</v>
          </cell>
          <cell r="H1606">
            <v>0</v>
          </cell>
          <cell r="I1606">
            <v>0</v>
          </cell>
          <cell r="AY1606">
            <v>0</v>
          </cell>
          <cell r="CK1606">
            <v>0</v>
          </cell>
          <cell r="CL1606">
            <v>0</v>
          </cell>
          <cell r="CM1606">
            <v>0</v>
          </cell>
        </row>
        <row r="1607">
          <cell r="F1607">
            <v>32207</v>
          </cell>
          <cell r="G1607">
            <v>32207</v>
          </cell>
          <cell r="H1607">
            <v>23887.439999999999</v>
          </cell>
          <cell r="I1607">
            <v>1319.49</v>
          </cell>
          <cell r="AY1607">
            <v>564.88</v>
          </cell>
          <cell r="CK1607">
            <v>0</v>
          </cell>
          <cell r="CL1607">
            <v>0</v>
          </cell>
          <cell r="CM1607">
            <v>0</v>
          </cell>
        </row>
        <row r="1608">
          <cell r="F1608">
            <v>3604</v>
          </cell>
          <cell r="G1608">
            <v>3604</v>
          </cell>
          <cell r="H1608">
            <v>1400</v>
          </cell>
          <cell r="I1608">
            <v>0</v>
          </cell>
          <cell r="AY1608">
            <v>0</v>
          </cell>
          <cell r="CK1608">
            <v>0</v>
          </cell>
          <cell r="CL1608">
            <v>0</v>
          </cell>
          <cell r="CM1608">
            <v>0</v>
          </cell>
        </row>
        <row r="1609">
          <cell r="F1609">
            <v>22251</v>
          </cell>
          <cell r="G1609">
            <v>22251</v>
          </cell>
          <cell r="H1609">
            <v>15537.47</v>
          </cell>
          <cell r="I1609">
            <v>0</v>
          </cell>
          <cell r="AY1609">
            <v>6912.05</v>
          </cell>
          <cell r="CK1609">
            <v>0</v>
          </cell>
          <cell r="CL1609">
            <v>0</v>
          </cell>
          <cell r="CM1609">
            <v>0</v>
          </cell>
        </row>
        <row r="1610">
          <cell r="F1610">
            <v>1870</v>
          </cell>
          <cell r="G1610">
            <v>1870</v>
          </cell>
          <cell r="H1610">
            <v>1771</v>
          </cell>
          <cell r="I1610">
            <v>0</v>
          </cell>
          <cell r="AY1610">
            <v>0</v>
          </cell>
          <cell r="CK1610">
            <v>0</v>
          </cell>
          <cell r="CL1610">
            <v>0</v>
          </cell>
          <cell r="CM1610">
            <v>0</v>
          </cell>
        </row>
        <row r="1611">
          <cell r="F1611">
            <v>2202</v>
          </cell>
          <cell r="G1611">
            <v>2202</v>
          </cell>
          <cell r="H1611">
            <v>0</v>
          </cell>
          <cell r="I1611">
            <v>0</v>
          </cell>
          <cell r="AY1611">
            <v>0</v>
          </cell>
          <cell r="CK1611">
            <v>0</v>
          </cell>
          <cell r="CL1611">
            <v>0</v>
          </cell>
          <cell r="CM1611">
            <v>0</v>
          </cell>
        </row>
        <row r="1612">
          <cell r="F1612">
            <v>2063</v>
          </cell>
          <cell r="G1612">
            <v>2063</v>
          </cell>
          <cell r="H1612">
            <v>257.64</v>
          </cell>
          <cell r="I1612">
            <v>0</v>
          </cell>
          <cell r="AY1612">
            <v>0</v>
          </cell>
          <cell r="CK1612">
            <v>0</v>
          </cell>
          <cell r="CL1612">
            <v>0</v>
          </cell>
          <cell r="CM1612">
            <v>0</v>
          </cell>
        </row>
        <row r="1613">
          <cell r="F1613">
            <v>1100</v>
          </cell>
          <cell r="G1613">
            <v>1100</v>
          </cell>
          <cell r="H1613">
            <v>0</v>
          </cell>
          <cell r="I1613">
            <v>0</v>
          </cell>
          <cell r="AY1613">
            <v>0</v>
          </cell>
          <cell r="CK1613">
            <v>0</v>
          </cell>
          <cell r="CL1613">
            <v>0</v>
          </cell>
          <cell r="CM1613">
            <v>0</v>
          </cell>
        </row>
        <row r="1614">
          <cell r="F1614">
            <v>1000</v>
          </cell>
          <cell r="G1614">
            <v>1000</v>
          </cell>
          <cell r="H1614">
            <v>0</v>
          </cell>
          <cell r="I1614">
            <v>0</v>
          </cell>
          <cell r="AY1614">
            <v>0</v>
          </cell>
          <cell r="CK1614">
            <v>0</v>
          </cell>
          <cell r="CL1614">
            <v>0</v>
          </cell>
          <cell r="CM1614">
            <v>0</v>
          </cell>
        </row>
        <row r="1615">
          <cell r="F1615">
            <v>500</v>
          </cell>
          <cell r="G1615">
            <v>500</v>
          </cell>
          <cell r="H1615">
            <v>0</v>
          </cell>
          <cell r="I1615">
            <v>0</v>
          </cell>
          <cell r="AY1615">
            <v>0</v>
          </cell>
          <cell r="CK1615">
            <v>0</v>
          </cell>
          <cell r="CL1615">
            <v>0</v>
          </cell>
          <cell r="CM1615">
            <v>0</v>
          </cell>
        </row>
        <row r="1616">
          <cell r="F1616">
            <v>7490</v>
          </cell>
          <cell r="G1616">
            <v>7490</v>
          </cell>
          <cell r="H1616">
            <v>0</v>
          </cell>
          <cell r="I1616">
            <v>5888</v>
          </cell>
          <cell r="AY1616">
            <v>0</v>
          </cell>
          <cell r="CK1616">
            <v>0</v>
          </cell>
          <cell r="CL1616">
            <v>0</v>
          </cell>
          <cell r="CM1616">
            <v>0</v>
          </cell>
        </row>
        <row r="1617">
          <cell r="F1617">
            <v>0</v>
          </cell>
          <cell r="G1617">
            <v>0</v>
          </cell>
          <cell r="H1617">
            <v>0</v>
          </cell>
          <cell r="I1617">
            <v>0</v>
          </cell>
          <cell r="CK1617">
            <v>0</v>
          </cell>
          <cell r="CL1617">
            <v>0</v>
          </cell>
          <cell r="CM1617">
            <v>0</v>
          </cell>
        </row>
        <row r="1618">
          <cell r="F1618">
            <v>10836044</v>
          </cell>
          <cell r="G1618">
            <v>10836044</v>
          </cell>
          <cell r="H1618">
            <v>9021140.7300000004</v>
          </cell>
          <cell r="I1618">
            <v>0</v>
          </cell>
          <cell r="AY1618">
            <v>988716.09</v>
          </cell>
          <cell r="CK1618">
            <v>0</v>
          </cell>
          <cell r="CL1618">
            <v>0</v>
          </cell>
          <cell r="CM1618">
            <v>0</v>
          </cell>
        </row>
        <row r="1619">
          <cell r="F1619">
            <v>0</v>
          </cell>
          <cell r="G1619">
            <v>29537.87</v>
          </cell>
          <cell r="H1619">
            <v>29537.87</v>
          </cell>
          <cell r="I1619">
            <v>0</v>
          </cell>
          <cell r="AY1619">
            <v>0</v>
          </cell>
          <cell r="CK1619">
            <v>0</v>
          </cell>
          <cell r="CL1619">
            <v>0</v>
          </cell>
          <cell r="CM1619">
            <v>0</v>
          </cell>
        </row>
        <row r="1620">
          <cell r="F1620">
            <v>602382</v>
          </cell>
          <cell r="G1620">
            <v>602382</v>
          </cell>
          <cell r="H1620">
            <v>500611</v>
          </cell>
          <cell r="I1620">
            <v>0</v>
          </cell>
          <cell r="AY1620">
            <v>53134</v>
          </cell>
          <cell r="CK1620">
            <v>0</v>
          </cell>
          <cell r="CL1620">
            <v>0</v>
          </cell>
          <cell r="CM1620">
            <v>0</v>
          </cell>
        </row>
        <row r="1621">
          <cell r="F1621">
            <v>877525</v>
          </cell>
          <cell r="G1621">
            <v>877525</v>
          </cell>
          <cell r="H1621">
            <v>400504.39</v>
          </cell>
          <cell r="I1621">
            <v>0</v>
          </cell>
          <cell r="AY1621">
            <v>0</v>
          </cell>
          <cell r="CK1621">
            <v>0</v>
          </cell>
          <cell r="CL1621">
            <v>0</v>
          </cell>
          <cell r="CM1621">
            <v>0</v>
          </cell>
        </row>
        <row r="1622">
          <cell r="F1622">
            <v>2237415</v>
          </cell>
          <cell r="G1622">
            <v>2237415</v>
          </cell>
          <cell r="H1622">
            <v>0</v>
          </cell>
          <cell r="I1622">
            <v>0</v>
          </cell>
          <cell r="AY1622">
            <v>0</v>
          </cell>
          <cell r="CK1622">
            <v>0</v>
          </cell>
          <cell r="CL1622">
            <v>0</v>
          </cell>
          <cell r="CM1622">
            <v>0</v>
          </cell>
        </row>
        <row r="1623">
          <cell r="F1623">
            <v>1703135</v>
          </cell>
          <cell r="G1623">
            <v>1703135</v>
          </cell>
          <cell r="H1623">
            <v>1318151.57</v>
          </cell>
          <cell r="I1623">
            <v>0</v>
          </cell>
          <cell r="AY1623">
            <v>146856.44</v>
          </cell>
          <cell r="CK1623">
            <v>0</v>
          </cell>
          <cell r="CL1623">
            <v>0</v>
          </cell>
          <cell r="CM1623">
            <v>0</v>
          </cell>
        </row>
        <row r="1624">
          <cell r="F1624">
            <v>284559</v>
          </cell>
          <cell r="G1624">
            <v>284559</v>
          </cell>
          <cell r="H1624">
            <v>225518.68</v>
          </cell>
          <cell r="I1624">
            <v>0</v>
          </cell>
          <cell r="AY1624">
            <v>25215.91</v>
          </cell>
          <cell r="CK1624">
            <v>0</v>
          </cell>
          <cell r="CL1624">
            <v>0</v>
          </cell>
          <cell r="CM1624">
            <v>0</v>
          </cell>
        </row>
        <row r="1625">
          <cell r="F1625">
            <v>435600</v>
          </cell>
          <cell r="G1625">
            <v>435600</v>
          </cell>
          <cell r="H1625">
            <v>346904.93</v>
          </cell>
          <cell r="I1625">
            <v>0</v>
          </cell>
          <cell r="AY1625">
            <v>38024.93</v>
          </cell>
          <cell r="CK1625">
            <v>0</v>
          </cell>
          <cell r="CL1625">
            <v>0</v>
          </cell>
          <cell r="CM1625">
            <v>0</v>
          </cell>
        </row>
        <row r="1626">
          <cell r="F1626">
            <v>255705</v>
          </cell>
          <cell r="G1626">
            <v>271018.81</v>
          </cell>
          <cell r="H1626">
            <v>271018.81</v>
          </cell>
          <cell r="I1626">
            <v>0</v>
          </cell>
          <cell r="AY1626">
            <v>0</v>
          </cell>
          <cell r="CK1626">
            <v>0</v>
          </cell>
          <cell r="CL1626">
            <v>0</v>
          </cell>
          <cell r="CM1626">
            <v>0</v>
          </cell>
        </row>
        <row r="1627">
          <cell r="F1627">
            <v>1498415</v>
          </cell>
          <cell r="G1627">
            <v>1498415</v>
          </cell>
          <cell r="H1627">
            <v>1067374.1399999999</v>
          </cell>
          <cell r="I1627">
            <v>0</v>
          </cell>
          <cell r="AY1627">
            <v>110867.5</v>
          </cell>
          <cell r="CK1627">
            <v>0</v>
          </cell>
          <cell r="CL1627">
            <v>0</v>
          </cell>
          <cell r="CM1627">
            <v>0</v>
          </cell>
        </row>
        <row r="1628">
          <cell r="F1628">
            <v>70000</v>
          </cell>
          <cell r="G1628">
            <v>70000</v>
          </cell>
          <cell r="H1628">
            <v>0</v>
          </cell>
          <cell r="I1628">
            <v>0</v>
          </cell>
          <cell r="AY1628">
            <v>0</v>
          </cell>
          <cell r="CK1628">
            <v>0</v>
          </cell>
          <cell r="CL1628">
            <v>0</v>
          </cell>
          <cell r="CM1628">
            <v>0</v>
          </cell>
        </row>
        <row r="1629">
          <cell r="F1629">
            <v>18171</v>
          </cell>
          <cell r="G1629">
            <v>18171</v>
          </cell>
          <cell r="H1629">
            <v>16822.86</v>
          </cell>
          <cell r="I1629">
            <v>3086.4</v>
          </cell>
          <cell r="AY1629">
            <v>0</v>
          </cell>
          <cell r="CK1629">
            <v>0</v>
          </cell>
          <cell r="CL1629">
            <v>0</v>
          </cell>
          <cell r="CM1629">
            <v>0</v>
          </cell>
        </row>
        <row r="1630">
          <cell r="F1630">
            <v>92137</v>
          </cell>
          <cell r="G1630">
            <v>92137</v>
          </cell>
          <cell r="H1630">
            <v>62970.03</v>
          </cell>
          <cell r="I1630">
            <v>0</v>
          </cell>
          <cell r="AY1630">
            <v>0</v>
          </cell>
          <cell r="CK1630">
            <v>0</v>
          </cell>
          <cell r="CL1630">
            <v>0</v>
          </cell>
          <cell r="CM1630">
            <v>0</v>
          </cell>
        </row>
        <row r="1631">
          <cell r="F1631">
            <v>84312</v>
          </cell>
          <cell r="G1631">
            <v>98683</v>
          </cell>
          <cell r="H1631">
            <v>98683</v>
          </cell>
          <cell r="I1631">
            <v>0</v>
          </cell>
          <cell r="AY1631">
            <v>12858</v>
          </cell>
          <cell r="CK1631">
            <v>0</v>
          </cell>
          <cell r="CL1631">
            <v>0</v>
          </cell>
          <cell r="CM1631">
            <v>0</v>
          </cell>
        </row>
        <row r="1632">
          <cell r="F1632">
            <v>6003</v>
          </cell>
          <cell r="G1632">
            <v>6088</v>
          </cell>
          <cell r="H1632">
            <v>4957.5</v>
          </cell>
          <cell r="I1632">
            <v>0</v>
          </cell>
          <cell r="AY1632">
            <v>400</v>
          </cell>
          <cell r="CK1632">
            <v>0</v>
          </cell>
          <cell r="CL1632">
            <v>0</v>
          </cell>
          <cell r="CM1632">
            <v>0</v>
          </cell>
        </row>
        <row r="1633">
          <cell r="F1633">
            <v>15488</v>
          </cell>
          <cell r="G1633">
            <v>15488</v>
          </cell>
          <cell r="H1633">
            <v>11154.21</v>
          </cell>
          <cell r="I1633">
            <v>0</v>
          </cell>
          <cell r="AY1633">
            <v>1239.3499999999999</v>
          </cell>
          <cell r="CK1633">
            <v>0</v>
          </cell>
          <cell r="CL1633">
            <v>0</v>
          </cell>
          <cell r="CM1633">
            <v>0</v>
          </cell>
        </row>
        <row r="1634">
          <cell r="F1634">
            <v>2266</v>
          </cell>
          <cell r="G1634">
            <v>2266</v>
          </cell>
          <cell r="H1634">
            <v>1750</v>
          </cell>
          <cell r="I1634">
            <v>0</v>
          </cell>
          <cell r="AY1634">
            <v>200</v>
          </cell>
          <cell r="CK1634">
            <v>0</v>
          </cell>
          <cell r="CL1634">
            <v>0</v>
          </cell>
          <cell r="CM1634">
            <v>0</v>
          </cell>
        </row>
        <row r="1635">
          <cell r="F1635">
            <v>786448</v>
          </cell>
          <cell r="G1635">
            <v>745186.22</v>
          </cell>
          <cell r="H1635">
            <v>558399.12</v>
          </cell>
          <cell r="I1635">
            <v>0</v>
          </cell>
          <cell r="AY1635">
            <v>59798.76</v>
          </cell>
          <cell r="CK1635">
            <v>0</v>
          </cell>
          <cell r="CL1635">
            <v>0</v>
          </cell>
          <cell r="CM1635">
            <v>0</v>
          </cell>
        </row>
        <row r="1636">
          <cell r="F1636">
            <v>40112</v>
          </cell>
          <cell r="G1636">
            <v>40112</v>
          </cell>
          <cell r="H1636">
            <v>40112</v>
          </cell>
          <cell r="I1636">
            <v>2933.85</v>
          </cell>
          <cell r="AY1636">
            <v>0</v>
          </cell>
          <cell r="CK1636">
            <v>0</v>
          </cell>
          <cell r="CL1636">
            <v>0</v>
          </cell>
          <cell r="CM1636">
            <v>0</v>
          </cell>
        </row>
        <row r="1637">
          <cell r="F1637">
            <v>1201</v>
          </cell>
          <cell r="G1637">
            <v>1201</v>
          </cell>
          <cell r="H1637">
            <v>1072</v>
          </cell>
          <cell r="I1637">
            <v>0</v>
          </cell>
          <cell r="AY1637">
            <v>0</v>
          </cell>
          <cell r="CK1637">
            <v>0</v>
          </cell>
          <cell r="CL1637">
            <v>0</v>
          </cell>
          <cell r="CM1637">
            <v>0</v>
          </cell>
        </row>
        <row r="1638">
          <cell r="F1638">
            <v>1200</v>
          </cell>
          <cell r="G1638">
            <v>1200</v>
          </cell>
          <cell r="H1638">
            <v>0</v>
          </cell>
          <cell r="I1638">
            <v>0</v>
          </cell>
          <cell r="AY1638">
            <v>0</v>
          </cell>
          <cell r="CK1638">
            <v>0</v>
          </cell>
          <cell r="CL1638">
            <v>0</v>
          </cell>
          <cell r="CM1638">
            <v>0</v>
          </cell>
        </row>
        <row r="1639">
          <cell r="F1639">
            <v>40000</v>
          </cell>
          <cell r="G1639">
            <v>40000</v>
          </cell>
          <cell r="H1639">
            <v>26514.400000000001</v>
          </cell>
          <cell r="I1639">
            <v>2058.5</v>
          </cell>
          <cell r="AY1639">
            <v>0</v>
          </cell>
          <cell r="CK1639">
            <v>0</v>
          </cell>
          <cell r="CL1639">
            <v>0</v>
          </cell>
          <cell r="CM1639">
            <v>0</v>
          </cell>
        </row>
        <row r="1640">
          <cell r="F1640">
            <v>100000</v>
          </cell>
          <cell r="G1640">
            <v>166000</v>
          </cell>
          <cell r="H1640">
            <v>75638.48</v>
          </cell>
          <cell r="I1640">
            <v>11911.24</v>
          </cell>
          <cell r="AY1640">
            <v>0</v>
          </cell>
          <cell r="CK1640">
            <v>0</v>
          </cell>
          <cell r="CL1640">
            <v>0</v>
          </cell>
          <cell r="CM1640">
            <v>0</v>
          </cell>
        </row>
        <row r="1641">
          <cell r="F1641">
            <v>55000</v>
          </cell>
          <cell r="G1641">
            <v>55000</v>
          </cell>
          <cell r="H1641">
            <v>46686.23</v>
          </cell>
          <cell r="I1641">
            <v>1</v>
          </cell>
          <cell r="AY1641">
            <v>0</v>
          </cell>
          <cell r="CK1641">
            <v>0</v>
          </cell>
          <cell r="CL1641">
            <v>0</v>
          </cell>
          <cell r="CM1641">
            <v>0</v>
          </cell>
        </row>
        <row r="1642">
          <cell r="F1642">
            <v>25277</v>
          </cell>
          <cell r="G1642">
            <v>49277</v>
          </cell>
          <cell r="H1642">
            <v>26406</v>
          </cell>
          <cell r="I1642">
            <v>2066</v>
          </cell>
          <cell r="AY1642">
            <v>849</v>
          </cell>
          <cell r="CK1642">
            <v>0</v>
          </cell>
          <cell r="CL1642">
            <v>0</v>
          </cell>
          <cell r="CM1642">
            <v>0</v>
          </cell>
        </row>
        <row r="1643">
          <cell r="F1643">
            <v>10391</v>
          </cell>
          <cell r="G1643">
            <v>10391</v>
          </cell>
          <cell r="H1643">
            <v>5214</v>
          </cell>
          <cell r="I1643">
            <v>3174</v>
          </cell>
          <cell r="AY1643">
            <v>0</v>
          </cell>
          <cell r="CK1643">
            <v>0</v>
          </cell>
          <cell r="CL1643">
            <v>0</v>
          </cell>
          <cell r="CM1643">
            <v>0</v>
          </cell>
        </row>
        <row r="1644">
          <cell r="F1644">
            <v>1000</v>
          </cell>
          <cell r="G1644">
            <v>1000</v>
          </cell>
          <cell r="H1644">
            <v>384</v>
          </cell>
          <cell r="I1644">
            <v>0</v>
          </cell>
          <cell r="AY1644">
            <v>0</v>
          </cell>
          <cell r="CK1644">
            <v>0</v>
          </cell>
          <cell r="CL1644">
            <v>0</v>
          </cell>
          <cell r="CM1644">
            <v>0</v>
          </cell>
        </row>
        <row r="1645">
          <cell r="F1645">
            <v>7787</v>
          </cell>
          <cell r="G1645">
            <v>7787</v>
          </cell>
          <cell r="H1645">
            <v>1437</v>
          </cell>
          <cell r="I1645">
            <v>4685</v>
          </cell>
          <cell r="AY1645">
            <v>0</v>
          </cell>
          <cell r="CK1645">
            <v>0</v>
          </cell>
          <cell r="CL1645">
            <v>0</v>
          </cell>
          <cell r="CM1645">
            <v>0</v>
          </cell>
        </row>
        <row r="1646">
          <cell r="F1646">
            <v>55147</v>
          </cell>
          <cell r="G1646">
            <v>134852</v>
          </cell>
          <cell r="H1646">
            <v>63248.1</v>
          </cell>
          <cell r="I1646">
            <v>23690.6</v>
          </cell>
          <cell r="AY1646">
            <v>13145.01</v>
          </cell>
          <cell r="CK1646">
            <v>0</v>
          </cell>
          <cell r="CL1646">
            <v>0</v>
          </cell>
          <cell r="CM1646">
            <v>0</v>
          </cell>
        </row>
        <row r="1647">
          <cell r="F1647">
            <v>55747</v>
          </cell>
          <cell r="G1647">
            <v>55747</v>
          </cell>
          <cell r="H1647">
            <v>28462.2</v>
          </cell>
          <cell r="I1647">
            <v>6492.1</v>
          </cell>
          <cell r="AY1647">
            <v>3700</v>
          </cell>
          <cell r="CK1647">
            <v>0</v>
          </cell>
          <cell r="CL1647">
            <v>0</v>
          </cell>
          <cell r="CM1647">
            <v>0</v>
          </cell>
        </row>
        <row r="1648">
          <cell r="F1648">
            <v>177229</v>
          </cell>
          <cell r="G1648">
            <v>177229</v>
          </cell>
          <cell r="H1648">
            <v>166073.28</v>
          </cell>
          <cell r="I1648">
            <v>8783.8700000000008</v>
          </cell>
          <cell r="AY1648">
            <v>14960.98</v>
          </cell>
          <cell r="CK1648">
            <v>0</v>
          </cell>
          <cell r="CL1648">
            <v>0</v>
          </cell>
          <cell r="CM1648">
            <v>0</v>
          </cell>
        </row>
        <row r="1649">
          <cell r="F1649">
            <v>20770</v>
          </cell>
          <cell r="G1649">
            <v>20770</v>
          </cell>
          <cell r="H1649">
            <v>20770</v>
          </cell>
          <cell r="I1649">
            <v>0</v>
          </cell>
          <cell r="AY1649">
            <v>0</v>
          </cell>
          <cell r="CK1649">
            <v>0</v>
          </cell>
          <cell r="CL1649">
            <v>0</v>
          </cell>
          <cell r="CM1649">
            <v>0</v>
          </cell>
        </row>
        <row r="1650">
          <cell r="F1650">
            <v>10923</v>
          </cell>
          <cell r="G1650">
            <v>10923</v>
          </cell>
          <cell r="H1650">
            <v>6882.83</v>
          </cell>
          <cell r="I1650">
            <v>589</v>
          </cell>
          <cell r="AY1650">
            <v>115</v>
          </cell>
          <cell r="CK1650">
            <v>0</v>
          </cell>
          <cell r="CL1650">
            <v>0</v>
          </cell>
          <cell r="CM1650">
            <v>0</v>
          </cell>
        </row>
        <row r="1651">
          <cell r="F1651">
            <v>16524</v>
          </cell>
          <cell r="G1651">
            <v>25524</v>
          </cell>
          <cell r="H1651">
            <v>16424.240000000002</v>
          </cell>
          <cell r="I1651">
            <v>6224</v>
          </cell>
          <cell r="AY1651">
            <v>825</v>
          </cell>
          <cell r="CK1651">
            <v>0</v>
          </cell>
          <cell r="CL1651">
            <v>0</v>
          </cell>
          <cell r="CM1651">
            <v>0</v>
          </cell>
        </row>
        <row r="1652">
          <cell r="F1652">
            <v>5960</v>
          </cell>
          <cell r="G1652">
            <v>5960</v>
          </cell>
          <cell r="H1652">
            <v>590.65</v>
          </cell>
          <cell r="I1652">
            <v>3824</v>
          </cell>
          <cell r="AY1652">
            <v>0</v>
          </cell>
          <cell r="CK1652">
            <v>0</v>
          </cell>
          <cell r="CL1652">
            <v>0</v>
          </cell>
          <cell r="CM1652">
            <v>0</v>
          </cell>
        </row>
        <row r="1653">
          <cell r="F1653">
            <v>3178</v>
          </cell>
          <cell r="G1653">
            <v>3178</v>
          </cell>
          <cell r="H1653">
            <v>625</v>
          </cell>
          <cell r="I1653">
            <v>299.99</v>
          </cell>
          <cell r="AY1653">
            <v>0</v>
          </cell>
          <cell r="CK1653">
            <v>0</v>
          </cell>
          <cell r="CL1653">
            <v>0</v>
          </cell>
          <cell r="CM1653">
            <v>0</v>
          </cell>
        </row>
        <row r="1654">
          <cell r="F1654">
            <v>1000</v>
          </cell>
          <cell r="G1654">
            <v>1000</v>
          </cell>
          <cell r="H1654">
            <v>0</v>
          </cell>
          <cell r="I1654">
            <v>65</v>
          </cell>
          <cell r="AY1654">
            <v>0</v>
          </cell>
          <cell r="CK1654">
            <v>0</v>
          </cell>
          <cell r="CL1654">
            <v>0</v>
          </cell>
          <cell r="CM1654">
            <v>0</v>
          </cell>
        </row>
        <row r="1655">
          <cell r="F1655">
            <v>7000</v>
          </cell>
          <cell r="G1655">
            <v>7000</v>
          </cell>
          <cell r="H1655">
            <v>0</v>
          </cell>
          <cell r="I1655">
            <v>0</v>
          </cell>
          <cell r="AY1655">
            <v>0</v>
          </cell>
          <cell r="CK1655">
            <v>0</v>
          </cell>
          <cell r="CL1655">
            <v>0</v>
          </cell>
          <cell r="CM1655">
            <v>0</v>
          </cell>
        </row>
        <row r="1656">
          <cell r="F1656">
            <v>2136</v>
          </cell>
          <cell r="G1656">
            <v>2136</v>
          </cell>
          <cell r="H1656">
            <v>830.23</v>
          </cell>
          <cell r="I1656">
            <v>0</v>
          </cell>
          <cell r="AY1656">
            <v>0</v>
          </cell>
          <cell r="CK1656">
            <v>0</v>
          </cell>
          <cell r="CL1656">
            <v>0</v>
          </cell>
          <cell r="CM1656">
            <v>0</v>
          </cell>
        </row>
        <row r="1657">
          <cell r="F1657">
            <v>500</v>
          </cell>
          <cell r="G1657">
            <v>500</v>
          </cell>
          <cell r="H1657">
            <v>410.02</v>
          </cell>
          <cell r="I1657">
            <v>0</v>
          </cell>
          <cell r="AY1657">
            <v>0</v>
          </cell>
          <cell r="CK1657">
            <v>0</v>
          </cell>
          <cell r="CL1657">
            <v>0</v>
          </cell>
          <cell r="CM1657">
            <v>0</v>
          </cell>
        </row>
        <row r="1658">
          <cell r="F1658">
            <v>86183</v>
          </cell>
          <cell r="G1658">
            <v>86183</v>
          </cell>
          <cell r="H1658">
            <v>42971.83</v>
          </cell>
          <cell r="I1658">
            <v>678.6</v>
          </cell>
          <cell r="AY1658">
            <v>1352.93</v>
          </cell>
          <cell r="CK1658">
            <v>0</v>
          </cell>
          <cell r="CL1658">
            <v>0</v>
          </cell>
          <cell r="CM1658">
            <v>0</v>
          </cell>
        </row>
        <row r="1659">
          <cell r="F1659">
            <v>97552</v>
          </cell>
          <cell r="G1659">
            <v>97552</v>
          </cell>
          <cell r="H1659">
            <v>29440</v>
          </cell>
          <cell r="I1659">
            <v>0</v>
          </cell>
          <cell r="AY1659">
            <v>0</v>
          </cell>
          <cell r="CK1659">
            <v>0</v>
          </cell>
          <cell r="CL1659">
            <v>0</v>
          </cell>
          <cell r="CM1659">
            <v>0</v>
          </cell>
        </row>
        <row r="1660">
          <cell r="F1660">
            <v>3502</v>
          </cell>
          <cell r="G1660">
            <v>3502</v>
          </cell>
          <cell r="H1660">
            <v>280</v>
          </cell>
          <cell r="I1660">
            <v>0</v>
          </cell>
          <cell r="AY1660">
            <v>0</v>
          </cell>
          <cell r="CK1660">
            <v>0</v>
          </cell>
          <cell r="CL1660">
            <v>0</v>
          </cell>
          <cell r="CM1660">
            <v>0</v>
          </cell>
        </row>
        <row r="1661">
          <cell r="F1661">
            <v>8297232</v>
          </cell>
          <cell r="G1661">
            <v>8282904.4199999999</v>
          </cell>
          <cell r="H1661">
            <v>5777640.7300000004</v>
          </cell>
          <cell r="I1661">
            <v>0</v>
          </cell>
          <cell r="AY1661">
            <v>650763.89</v>
          </cell>
          <cell r="CK1661">
            <v>0</v>
          </cell>
          <cell r="CL1661">
            <v>0</v>
          </cell>
          <cell r="CM1661">
            <v>0</v>
          </cell>
        </row>
        <row r="1662">
          <cell r="F1662">
            <v>4261269</v>
          </cell>
          <cell r="G1662">
            <v>3071444.92</v>
          </cell>
          <cell r="H1662">
            <v>3071444.92</v>
          </cell>
          <cell r="I1662">
            <v>0</v>
          </cell>
          <cell r="AY1662">
            <v>215729.98</v>
          </cell>
          <cell r="CK1662">
            <v>0</v>
          </cell>
          <cell r="CL1662">
            <v>0</v>
          </cell>
          <cell r="CM1662">
            <v>0</v>
          </cell>
        </row>
        <row r="1663">
          <cell r="F1663">
            <v>0</v>
          </cell>
          <cell r="G1663">
            <v>525899.81999999995</v>
          </cell>
          <cell r="H1663">
            <v>522643.43</v>
          </cell>
          <cell r="I1663">
            <v>0</v>
          </cell>
          <cell r="AY1663">
            <v>89311.14</v>
          </cell>
          <cell r="CK1663">
            <v>0</v>
          </cell>
          <cell r="CL1663">
            <v>0</v>
          </cell>
          <cell r="CM1663">
            <v>0</v>
          </cell>
        </row>
        <row r="1664">
          <cell r="F1664">
            <v>446088</v>
          </cell>
          <cell r="G1664">
            <v>446088</v>
          </cell>
          <cell r="H1664">
            <v>353274.87</v>
          </cell>
          <cell r="I1664">
            <v>0</v>
          </cell>
          <cell r="AY1664">
            <v>40384.699999999997</v>
          </cell>
          <cell r="CK1664">
            <v>0</v>
          </cell>
          <cell r="CL1664">
            <v>0</v>
          </cell>
          <cell r="CM1664">
            <v>0</v>
          </cell>
        </row>
        <row r="1665">
          <cell r="F1665">
            <v>647245</v>
          </cell>
          <cell r="G1665">
            <v>647245</v>
          </cell>
          <cell r="H1665">
            <v>281237.42</v>
          </cell>
          <cell r="I1665">
            <v>0</v>
          </cell>
          <cell r="AY1665">
            <v>0</v>
          </cell>
          <cell r="CK1665">
            <v>0</v>
          </cell>
          <cell r="CL1665">
            <v>0</v>
          </cell>
          <cell r="CM1665">
            <v>0</v>
          </cell>
        </row>
        <row r="1666">
          <cell r="F1666">
            <v>1704567</v>
          </cell>
          <cell r="G1666">
            <v>1704567</v>
          </cell>
          <cell r="H1666">
            <v>69260.5</v>
          </cell>
          <cell r="I1666">
            <v>0</v>
          </cell>
          <cell r="AY1666">
            <v>0</v>
          </cell>
          <cell r="CK1666">
            <v>0</v>
          </cell>
          <cell r="CL1666">
            <v>0</v>
          </cell>
          <cell r="CM1666">
            <v>0</v>
          </cell>
        </row>
        <row r="1667">
          <cell r="F1667">
            <v>0</v>
          </cell>
          <cell r="G1667">
            <v>504379.42</v>
          </cell>
          <cell r="H1667">
            <v>504379.42</v>
          </cell>
          <cell r="I1667">
            <v>0</v>
          </cell>
          <cell r="AY1667">
            <v>0</v>
          </cell>
          <cell r="CK1667">
            <v>0</v>
          </cell>
          <cell r="CL1667">
            <v>0</v>
          </cell>
          <cell r="CM1667">
            <v>0</v>
          </cell>
        </row>
        <row r="1668">
          <cell r="F1668">
            <v>2409</v>
          </cell>
          <cell r="G1668">
            <v>4656.51</v>
          </cell>
          <cell r="H1668">
            <v>4656.51</v>
          </cell>
          <cell r="I1668">
            <v>0</v>
          </cell>
          <cell r="AY1668">
            <v>0</v>
          </cell>
          <cell r="CK1668">
            <v>0</v>
          </cell>
          <cell r="CL1668">
            <v>0</v>
          </cell>
          <cell r="CM1668">
            <v>0</v>
          </cell>
        </row>
        <row r="1669">
          <cell r="F1669">
            <v>0</v>
          </cell>
          <cell r="G1669">
            <v>303131.5</v>
          </cell>
          <cell r="H1669">
            <v>303131.5</v>
          </cell>
          <cell r="I1669">
            <v>0</v>
          </cell>
          <cell r="AY1669">
            <v>0</v>
          </cell>
          <cell r="CK1669">
            <v>0</v>
          </cell>
          <cell r="CL1669">
            <v>0</v>
          </cell>
          <cell r="CM1669">
            <v>0</v>
          </cell>
        </row>
        <row r="1670">
          <cell r="F1670">
            <v>1253996</v>
          </cell>
          <cell r="G1670">
            <v>1253996</v>
          </cell>
          <cell r="H1670">
            <v>871041.77</v>
          </cell>
          <cell r="I1670">
            <v>0</v>
          </cell>
          <cell r="AY1670">
            <v>97593.919999999998</v>
          </cell>
          <cell r="CK1670">
            <v>0</v>
          </cell>
          <cell r="CL1670">
            <v>0</v>
          </cell>
          <cell r="CM1670">
            <v>0</v>
          </cell>
        </row>
        <row r="1671">
          <cell r="F1671">
            <v>213999</v>
          </cell>
          <cell r="G1671">
            <v>213999</v>
          </cell>
          <cell r="H1671">
            <v>145017.49</v>
          </cell>
          <cell r="I1671">
            <v>0</v>
          </cell>
          <cell r="AY1671">
            <v>16286.74</v>
          </cell>
          <cell r="CK1671">
            <v>0</v>
          </cell>
          <cell r="CL1671">
            <v>0</v>
          </cell>
          <cell r="CM1671">
            <v>0</v>
          </cell>
        </row>
        <row r="1672">
          <cell r="F1672">
            <v>382800</v>
          </cell>
          <cell r="G1672">
            <v>382800</v>
          </cell>
          <cell r="H1672">
            <v>272649.7</v>
          </cell>
          <cell r="I1672">
            <v>0</v>
          </cell>
          <cell r="AY1672">
            <v>30307.46</v>
          </cell>
          <cell r="CK1672">
            <v>0</v>
          </cell>
          <cell r="CL1672">
            <v>0</v>
          </cell>
          <cell r="CM1672">
            <v>0</v>
          </cell>
        </row>
        <row r="1673">
          <cell r="F1673">
            <v>194384</v>
          </cell>
          <cell r="G1673">
            <v>182026.49</v>
          </cell>
          <cell r="H1673">
            <v>181657.16</v>
          </cell>
          <cell r="I1673">
            <v>0</v>
          </cell>
          <cell r="AY1673">
            <v>0</v>
          </cell>
          <cell r="CK1673">
            <v>0</v>
          </cell>
          <cell r="CL1673">
            <v>0</v>
          </cell>
          <cell r="CM1673">
            <v>0</v>
          </cell>
        </row>
        <row r="1674">
          <cell r="F1674">
            <v>1071803</v>
          </cell>
          <cell r="G1674">
            <v>1071803</v>
          </cell>
          <cell r="H1674">
            <v>681474.35</v>
          </cell>
          <cell r="I1674">
            <v>0</v>
          </cell>
          <cell r="AY1674">
            <v>68493.710000000006</v>
          </cell>
          <cell r="CK1674">
            <v>0</v>
          </cell>
          <cell r="CL1674">
            <v>0</v>
          </cell>
          <cell r="CM1674">
            <v>0</v>
          </cell>
        </row>
        <row r="1675">
          <cell r="F1675">
            <v>2519</v>
          </cell>
          <cell r="G1675">
            <v>2519</v>
          </cell>
          <cell r="H1675">
            <v>1825.23</v>
          </cell>
          <cell r="I1675">
            <v>204.09</v>
          </cell>
          <cell r="AY1675">
            <v>267.44</v>
          </cell>
          <cell r="CK1675">
            <v>0</v>
          </cell>
          <cell r="CL1675">
            <v>0</v>
          </cell>
          <cell r="CM1675">
            <v>0</v>
          </cell>
        </row>
        <row r="1676">
          <cell r="F1676">
            <v>15128</v>
          </cell>
          <cell r="G1676">
            <v>15128</v>
          </cell>
          <cell r="H1676">
            <v>2963.47</v>
          </cell>
          <cell r="I1676">
            <v>0</v>
          </cell>
          <cell r="AY1676">
            <v>0</v>
          </cell>
          <cell r="CK1676">
            <v>0</v>
          </cell>
          <cell r="CL1676">
            <v>0</v>
          </cell>
          <cell r="CM1676">
            <v>0</v>
          </cell>
        </row>
        <row r="1677">
          <cell r="F1677">
            <v>121492</v>
          </cell>
          <cell r="G1677">
            <v>121492</v>
          </cell>
          <cell r="H1677">
            <v>107832.24</v>
          </cell>
          <cell r="I1677">
            <v>0</v>
          </cell>
          <cell r="AY1677">
            <v>0</v>
          </cell>
          <cell r="CK1677">
            <v>0</v>
          </cell>
          <cell r="CL1677">
            <v>0</v>
          </cell>
          <cell r="CM1677">
            <v>0</v>
          </cell>
        </row>
        <row r="1678">
          <cell r="F1678">
            <v>8718</v>
          </cell>
          <cell r="G1678">
            <v>8718</v>
          </cell>
          <cell r="H1678">
            <v>5408.31</v>
          </cell>
          <cell r="I1678">
            <v>0</v>
          </cell>
          <cell r="AY1678">
            <v>598.78</v>
          </cell>
          <cell r="CK1678">
            <v>0</v>
          </cell>
          <cell r="CL1678">
            <v>0</v>
          </cell>
          <cell r="CM1678">
            <v>0</v>
          </cell>
        </row>
        <row r="1679">
          <cell r="F1679">
            <v>41381</v>
          </cell>
          <cell r="G1679">
            <v>41381</v>
          </cell>
          <cell r="H1679">
            <v>35239.03</v>
          </cell>
          <cell r="I1679">
            <v>0</v>
          </cell>
          <cell r="AY1679">
            <v>3056.7</v>
          </cell>
          <cell r="CK1679">
            <v>0</v>
          </cell>
          <cell r="CL1679">
            <v>0</v>
          </cell>
          <cell r="CM1679">
            <v>0</v>
          </cell>
        </row>
        <row r="1680">
          <cell r="F1680">
            <v>322726</v>
          </cell>
          <cell r="G1680">
            <v>305122.2</v>
          </cell>
          <cell r="H1680">
            <v>228841.65</v>
          </cell>
          <cell r="I1680">
            <v>0</v>
          </cell>
          <cell r="AY1680">
            <v>25426.85</v>
          </cell>
          <cell r="CK1680">
            <v>0</v>
          </cell>
          <cell r="CL1680">
            <v>0</v>
          </cell>
          <cell r="CM1680">
            <v>0</v>
          </cell>
        </row>
        <row r="1681">
          <cell r="F1681">
            <v>21862</v>
          </cell>
          <cell r="G1681">
            <v>21862</v>
          </cell>
          <cell r="H1681">
            <v>21761.68</v>
          </cell>
          <cell r="I1681">
            <v>3617.85</v>
          </cell>
          <cell r="AY1681">
            <v>0</v>
          </cell>
          <cell r="CK1681">
            <v>0</v>
          </cell>
          <cell r="CL1681">
            <v>0</v>
          </cell>
          <cell r="CM1681">
            <v>0</v>
          </cell>
        </row>
        <row r="1682">
          <cell r="F1682">
            <v>15333</v>
          </cell>
          <cell r="G1682">
            <v>15333</v>
          </cell>
          <cell r="H1682">
            <v>6900</v>
          </cell>
          <cell r="I1682">
            <v>0</v>
          </cell>
          <cell r="AY1682">
            <v>0</v>
          </cell>
          <cell r="CK1682">
            <v>0</v>
          </cell>
          <cell r="CL1682">
            <v>0</v>
          </cell>
          <cell r="CM1682">
            <v>0</v>
          </cell>
        </row>
        <row r="1683"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CK1683">
            <v>0</v>
          </cell>
          <cell r="CL1683">
            <v>0</v>
          </cell>
          <cell r="CM1683">
            <v>0</v>
          </cell>
        </row>
        <row r="1684">
          <cell r="F1684">
            <v>0</v>
          </cell>
          <cell r="G1684">
            <v>750</v>
          </cell>
          <cell r="H1684">
            <v>350</v>
          </cell>
          <cell r="I1684">
            <v>400</v>
          </cell>
          <cell r="AY1684">
            <v>0</v>
          </cell>
          <cell r="CK1684">
            <v>0</v>
          </cell>
          <cell r="CL1684">
            <v>0</v>
          </cell>
          <cell r="CM1684">
            <v>0</v>
          </cell>
        </row>
        <row r="1685">
          <cell r="F1685">
            <v>157918</v>
          </cell>
          <cell r="G1685">
            <v>197918</v>
          </cell>
          <cell r="H1685">
            <v>120980</v>
          </cell>
          <cell r="I1685">
            <v>72335</v>
          </cell>
          <cell r="AY1685">
            <v>0</v>
          </cell>
          <cell r="CK1685">
            <v>0</v>
          </cell>
          <cell r="CL1685">
            <v>0</v>
          </cell>
          <cell r="CM1685">
            <v>0</v>
          </cell>
        </row>
        <row r="1686">
          <cell r="F1686">
            <v>8248</v>
          </cell>
          <cell r="G1686">
            <v>7498</v>
          </cell>
          <cell r="H1686">
            <v>5454.19</v>
          </cell>
          <cell r="I1686">
            <v>0</v>
          </cell>
          <cell r="AY1686">
            <v>130.4</v>
          </cell>
          <cell r="CK1686">
            <v>0</v>
          </cell>
          <cell r="CL1686">
            <v>0</v>
          </cell>
          <cell r="CM1686">
            <v>0</v>
          </cell>
        </row>
        <row r="1687">
          <cell r="F1687">
            <v>1000</v>
          </cell>
          <cell r="G1687">
            <v>1000</v>
          </cell>
          <cell r="H1687">
            <v>0</v>
          </cell>
          <cell r="I1687">
            <v>0</v>
          </cell>
          <cell r="AY1687">
            <v>0</v>
          </cell>
          <cell r="CK1687">
            <v>0</v>
          </cell>
          <cell r="CL1687">
            <v>0</v>
          </cell>
          <cell r="CM1687">
            <v>0</v>
          </cell>
        </row>
        <row r="1688">
          <cell r="F1688">
            <v>55565</v>
          </cell>
          <cell r="G1688">
            <v>45565</v>
          </cell>
          <cell r="H1688">
            <v>0</v>
          </cell>
          <cell r="I1688">
            <v>2209</v>
          </cell>
          <cell r="AY1688">
            <v>0</v>
          </cell>
          <cell r="CK1688">
            <v>0</v>
          </cell>
          <cell r="CL1688">
            <v>0</v>
          </cell>
          <cell r="CM1688">
            <v>0</v>
          </cell>
        </row>
        <row r="1689">
          <cell r="F1689">
            <v>70000</v>
          </cell>
          <cell r="G1689">
            <v>70000</v>
          </cell>
          <cell r="H1689">
            <v>62439.040000000001</v>
          </cell>
          <cell r="I1689">
            <v>7504</v>
          </cell>
          <cell r="AY1689">
            <v>0</v>
          </cell>
          <cell r="CK1689">
            <v>0</v>
          </cell>
          <cell r="CL1689">
            <v>0</v>
          </cell>
          <cell r="CM1689">
            <v>0</v>
          </cell>
        </row>
        <row r="1690">
          <cell r="F1690">
            <v>5305</v>
          </cell>
          <cell r="G1690">
            <v>5305</v>
          </cell>
          <cell r="H1690">
            <v>3484.02</v>
          </cell>
          <cell r="I1690">
            <v>40</v>
          </cell>
          <cell r="AY1690">
            <v>0</v>
          </cell>
          <cell r="CK1690">
            <v>0</v>
          </cell>
          <cell r="CL1690">
            <v>0</v>
          </cell>
          <cell r="CM1690">
            <v>0</v>
          </cell>
        </row>
        <row r="1691">
          <cell r="F1691">
            <v>82250</v>
          </cell>
          <cell r="G1691">
            <v>82250</v>
          </cell>
          <cell r="H1691">
            <v>58711.99</v>
          </cell>
          <cell r="I1691">
            <v>13646</v>
          </cell>
          <cell r="AY1691">
            <v>0</v>
          </cell>
          <cell r="CK1691">
            <v>0</v>
          </cell>
          <cell r="CL1691">
            <v>0</v>
          </cell>
          <cell r="CM1691">
            <v>0</v>
          </cell>
        </row>
        <row r="1692">
          <cell r="F1692">
            <v>10000</v>
          </cell>
          <cell r="G1692">
            <v>10000</v>
          </cell>
          <cell r="H1692">
            <v>7657.38</v>
          </cell>
          <cell r="I1692">
            <v>0</v>
          </cell>
          <cell r="AY1692">
            <v>0</v>
          </cell>
          <cell r="CK1692">
            <v>0</v>
          </cell>
          <cell r="CL1692">
            <v>0</v>
          </cell>
          <cell r="CM1692">
            <v>0</v>
          </cell>
        </row>
        <row r="1693">
          <cell r="F1693">
            <v>11616</v>
          </cell>
          <cell r="G1693">
            <v>21616</v>
          </cell>
          <cell r="H1693">
            <v>13230.39</v>
          </cell>
          <cell r="I1693">
            <v>5796</v>
          </cell>
          <cell r="AY1693">
            <v>0</v>
          </cell>
          <cell r="CK1693">
            <v>0</v>
          </cell>
          <cell r="CL1693">
            <v>0</v>
          </cell>
          <cell r="CM1693">
            <v>0</v>
          </cell>
        </row>
        <row r="1694">
          <cell r="F1694">
            <v>4000</v>
          </cell>
          <cell r="G1694">
            <v>4000</v>
          </cell>
          <cell r="H1694">
            <v>216</v>
          </cell>
          <cell r="I1694">
            <v>0</v>
          </cell>
          <cell r="AY1694">
            <v>0</v>
          </cell>
          <cell r="CK1694">
            <v>0</v>
          </cell>
          <cell r="CL1694">
            <v>0</v>
          </cell>
          <cell r="CM1694">
            <v>0</v>
          </cell>
        </row>
        <row r="1695">
          <cell r="F1695">
            <v>10180</v>
          </cell>
          <cell r="G1695">
            <v>10180</v>
          </cell>
          <cell r="H1695">
            <v>2986</v>
          </cell>
          <cell r="I1695">
            <v>6990.67</v>
          </cell>
          <cell r="AY1695">
            <v>0</v>
          </cell>
          <cell r="CK1695">
            <v>0</v>
          </cell>
          <cell r="CL1695">
            <v>0</v>
          </cell>
          <cell r="CM1695">
            <v>0</v>
          </cell>
        </row>
        <row r="1696">
          <cell r="F1696">
            <v>35000</v>
          </cell>
          <cell r="G1696">
            <v>35000</v>
          </cell>
          <cell r="H1696">
            <v>15852</v>
          </cell>
          <cell r="I1696">
            <v>12199</v>
          </cell>
          <cell r="AY1696">
            <v>0</v>
          </cell>
          <cell r="CK1696">
            <v>0</v>
          </cell>
          <cell r="CL1696">
            <v>0</v>
          </cell>
          <cell r="CM1696">
            <v>0</v>
          </cell>
        </row>
        <row r="1697">
          <cell r="F1697">
            <v>23397</v>
          </cell>
          <cell r="G1697">
            <v>23397</v>
          </cell>
          <cell r="H1697">
            <v>16661.39</v>
          </cell>
          <cell r="I1697">
            <v>6054.39</v>
          </cell>
          <cell r="AY1697">
            <v>0</v>
          </cell>
          <cell r="CK1697">
            <v>0</v>
          </cell>
          <cell r="CL1697">
            <v>0</v>
          </cell>
          <cell r="CM1697">
            <v>0</v>
          </cell>
        </row>
        <row r="1698">
          <cell r="F1698">
            <v>60825</v>
          </cell>
          <cell r="G1698">
            <v>60825</v>
          </cell>
          <cell r="H1698">
            <v>41118.54</v>
          </cell>
          <cell r="I1698">
            <v>5174.7</v>
          </cell>
          <cell r="AY1698">
            <v>664.2</v>
          </cell>
          <cell r="CK1698">
            <v>0</v>
          </cell>
          <cell r="CL1698">
            <v>0</v>
          </cell>
          <cell r="CM1698">
            <v>0</v>
          </cell>
        </row>
        <row r="1699">
          <cell r="F1699">
            <v>15851</v>
          </cell>
          <cell r="G1699">
            <v>15851</v>
          </cell>
          <cell r="H1699">
            <v>9978.94</v>
          </cell>
          <cell r="I1699">
            <v>1607.91</v>
          </cell>
          <cell r="AY1699">
            <v>0</v>
          </cell>
          <cell r="CK1699">
            <v>0</v>
          </cell>
          <cell r="CL1699">
            <v>0</v>
          </cell>
          <cell r="CM1699">
            <v>0</v>
          </cell>
        </row>
        <row r="1700">
          <cell r="F1700">
            <v>37397</v>
          </cell>
          <cell r="G1700">
            <v>37397</v>
          </cell>
          <cell r="H1700">
            <v>30624.99</v>
          </cell>
          <cell r="I1700">
            <v>3148.37</v>
          </cell>
          <cell r="AY1700">
            <v>100</v>
          </cell>
          <cell r="CK1700">
            <v>0</v>
          </cell>
          <cell r="CL1700">
            <v>0</v>
          </cell>
          <cell r="CM1700">
            <v>0</v>
          </cell>
        </row>
        <row r="1701">
          <cell r="F1701">
            <v>1331</v>
          </cell>
          <cell r="G1701">
            <v>1331</v>
          </cell>
          <cell r="H1701">
            <v>1000</v>
          </cell>
          <cell r="I1701">
            <v>0</v>
          </cell>
          <cell r="AY1701">
            <v>0</v>
          </cell>
          <cell r="CK1701">
            <v>0</v>
          </cell>
          <cell r="CL1701">
            <v>0</v>
          </cell>
          <cell r="CM1701">
            <v>0</v>
          </cell>
        </row>
        <row r="1702">
          <cell r="F1702">
            <v>8932</v>
          </cell>
          <cell r="G1702">
            <v>8932</v>
          </cell>
          <cell r="H1702">
            <v>5361.08</v>
          </cell>
          <cell r="I1702">
            <v>464</v>
          </cell>
          <cell r="AY1702">
            <v>463.21</v>
          </cell>
          <cell r="CK1702">
            <v>0</v>
          </cell>
          <cell r="CL1702">
            <v>0</v>
          </cell>
          <cell r="CM1702">
            <v>0</v>
          </cell>
        </row>
        <row r="1703">
          <cell r="F1703">
            <v>5058</v>
          </cell>
          <cell r="G1703">
            <v>5058</v>
          </cell>
          <cell r="H1703">
            <v>3954.99</v>
          </cell>
          <cell r="I1703">
            <v>0</v>
          </cell>
          <cell r="AY1703">
            <v>0</v>
          </cell>
          <cell r="CK1703">
            <v>0</v>
          </cell>
          <cell r="CL1703">
            <v>0</v>
          </cell>
          <cell r="CM1703">
            <v>0</v>
          </cell>
        </row>
        <row r="1704">
          <cell r="F1704">
            <v>3177</v>
          </cell>
          <cell r="G1704">
            <v>4677</v>
          </cell>
          <cell r="H1704">
            <v>3430.74</v>
          </cell>
          <cell r="I1704">
            <v>0</v>
          </cell>
          <cell r="AY1704">
            <v>51.24</v>
          </cell>
          <cell r="CK1704">
            <v>0</v>
          </cell>
          <cell r="CL1704">
            <v>0</v>
          </cell>
          <cell r="CM1704">
            <v>0</v>
          </cell>
        </row>
        <row r="1705">
          <cell r="F1705">
            <v>7023</v>
          </cell>
          <cell r="G1705">
            <v>5523</v>
          </cell>
          <cell r="H1705">
            <v>4257.92</v>
          </cell>
          <cell r="I1705">
            <v>0</v>
          </cell>
          <cell r="AY1705">
            <v>257.98</v>
          </cell>
          <cell r="CK1705">
            <v>0</v>
          </cell>
          <cell r="CL1705">
            <v>0</v>
          </cell>
          <cell r="CM1705">
            <v>0</v>
          </cell>
        </row>
        <row r="1706">
          <cell r="F1706">
            <v>500</v>
          </cell>
          <cell r="G1706">
            <v>500</v>
          </cell>
          <cell r="H1706">
            <v>0</v>
          </cell>
          <cell r="I1706">
            <v>0</v>
          </cell>
          <cell r="AY1706">
            <v>0</v>
          </cell>
          <cell r="CK1706">
            <v>0</v>
          </cell>
          <cell r="CL1706">
            <v>0</v>
          </cell>
          <cell r="CM1706">
            <v>0</v>
          </cell>
        </row>
        <row r="1707">
          <cell r="F1707">
            <v>187927</v>
          </cell>
          <cell r="G1707">
            <v>187927</v>
          </cell>
          <cell r="H1707">
            <v>107259.51</v>
          </cell>
          <cell r="I1707">
            <v>957.61</v>
          </cell>
          <cell r="AY1707">
            <v>1324.89</v>
          </cell>
          <cell r="CK1707">
            <v>0</v>
          </cell>
          <cell r="CL1707">
            <v>0</v>
          </cell>
          <cell r="CM1707">
            <v>0</v>
          </cell>
        </row>
        <row r="1708">
          <cell r="F1708">
            <v>126482</v>
          </cell>
          <cell r="G1708">
            <v>126482</v>
          </cell>
          <cell r="H1708">
            <v>0</v>
          </cell>
          <cell r="I1708">
            <v>0</v>
          </cell>
          <cell r="AY1708">
            <v>0</v>
          </cell>
          <cell r="CK1708">
            <v>0</v>
          </cell>
          <cell r="CL1708">
            <v>0</v>
          </cell>
          <cell r="CM1708">
            <v>0</v>
          </cell>
        </row>
        <row r="1709">
          <cell r="F1709">
            <v>1545</v>
          </cell>
          <cell r="G1709">
            <v>1545</v>
          </cell>
          <cell r="H1709">
            <v>89.01</v>
          </cell>
          <cell r="I1709">
            <v>0</v>
          </cell>
          <cell r="AY1709">
            <v>0</v>
          </cell>
          <cell r="CK1709">
            <v>0</v>
          </cell>
          <cell r="CL1709">
            <v>0</v>
          </cell>
          <cell r="CM1709">
            <v>0</v>
          </cell>
        </row>
        <row r="1711">
          <cell r="F1711">
            <v>95000</v>
          </cell>
          <cell r="G1711">
            <v>55000</v>
          </cell>
          <cell r="H1711">
            <v>0</v>
          </cell>
          <cell r="I1711">
            <v>0</v>
          </cell>
          <cell r="AY1711">
            <v>0</v>
          </cell>
          <cell r="CK1711">
            <v>0</v>
          </cell>
          <cell r="CL1711">
            <v>0</v>
          </cell>
          <cell r="CM1711">
            <v>0</v>
          </cell>
        </row>
        <row r="1712">
          <cell r="F1712">
            <v>1397052</v>
          </cell>
          <cell r="G1712">
            <v>1397052</v>
          </cell>
          <cell r="H1712">
            <v>1172350.8700000001</v>
          </cell>
          <cell r="I1712">
            <v>0</v>
          </cell>
          <cell r="AY1712">
            <v>118119.67999999999</v>
          </cell>
          <cell r="CK1712">
            <v>0</v>
          </cell>
          <cell r="CL1712">
            <v>0</v>
          </cell>
          <cell r="CM1712">
            <v>0</v>
          </cell>
        </row>
        <row r="1713">
          <cell r="F1713">
            <v>444311</v>
          </cell>
          <cell r="G1713">
            <v>672412.68</v>
          </cell>
          <cell r="H1713">
            <v>672412.68</v>
          </cell>
          <cell r="I1713">
            <v>0</v>
          </cell>
          <cell r="AY1713">
            <v>49392.52</v>
          </cell>
          <cell r="CK1713">
            <v>0</v>
          </cell>
          <cell r="CL1713">
            <v>0</v>
          </cell>
          <cell r="CM1713">
            <v>0</v>
          </cell>
        </row>
        <row r="1714">
          <cell r="F1714">
            <v>25837</v>
          </cell>
          <cell r="G1714">
            <v>33616.129999999997</v>
          </cell>
          <cell r="H1714">
            <v>33616.129999999997</v>
          </cell>
          <cell r="I1714">
            <v>0</v>
          </cell>
          <cell r="AY1714">
            <v>3304</v>
          </cell>
          <cell r="CK1714">
            <v>0</v>
          </cell>
          <cell r="CL1714">
            <v>0</v>
          </cell>
          <cell r="CM1714">
            <v>0</v>
          </cell>
        </row>
        <row r="1715">
          <cell r="F1715">
            <v>95080</v>
          </cell>
          <cell r="G1715">
            <v>95080</v>
          </cell>
          <cell r="H1715">
            <v>48727.23</v>
          </cell>
          <cell r="I1715">
            <v>0</v>
          </cell>
          <cell r="AY1715">
            <v>0</v>
          </cell>
          <cell r="CK1715">
            <v>0</v>
          </cell>
          <cell r="CL1715">
            <v>0</v>
          </cell>
          <cell r="CM1715">
            <v>0</v>
          </cell>
        </row>
        <row r="1716">
          <cell r="F1716">
            <v>278390</v>
          </cell>
          <cell r="G1716">
            <v>278390</v>
          </cell>
          <cell r="H1716">
            <v>0</v>
          </cell>
          <cell r="I1716">
            <v>0</v>
          </cell>
          <cell r="AY1716">
            <v>0</v>
          </cell>
          <cell r="CK1716">
            <v>0</v>
          </cell>
          <cell r="CL1716">
            <v>0</v>
          </cell>
          <cell r="CM1716">
            <v>0</v>
          </cell>
        </row>
        <row r="1717">
          <cell r="F1717">
            <v>0</v>
          </cell>
          <cell r="G1717">
            <v>807.4</v>
          </cell>
          <cell r="H1717">
            <v>807.4</v>
          </cell>
          <cell r="I1717">
            <v>0</v>
          </cell>
          <cell r="AY1717">
            <v>0</v>
          </cell>
          <cell r="CK1717">
            <v>0</v>
          </cell>
          <cell r="CL1717">
            <v>0</v>
          </cell>
          <cell r="CM1717">
            <v>0</v>
          </cell>
        </row>
        <row r="1718">
          <cell r="F1718">
            <v>220516</v>
          </cell>
          <cell r="G1718">
            <v>220516</v>
          </cell>
          <cell r="H1718">
            <v>179453.49</v>
          </cell>
          <cell r="I1718">
            <v>0</v>
          </cell>
          <cell r="AY1718">
            <v>17751.14</v>
          </cell>
          <cell r="CK1718">
            <v>0</v>
          </cell>
          <cell r="CL1718">
            <v>0</v>
          </cell>
          <cell r="CM1718">
            <v>0</v>
          </cell>
        </row>
        <row r="1719">
          <cell r="F1719">
            <v>36047</v>
          </cell>
          <cell r="G1719">
            <v>36047</v>
          </cell>
          <cell r="H1719">
            <v>29974.47</v>
          </cell>
          <cell r="I1719">
            <v>0</v>
          </cell>
          <cell r="AY1719">
            <v>2985.71</v>
          </cell>
          <cell r="CK1719">
            <v>0</v>
          </cell>
          <cell r="CL1719">
            <v>0</v>
          </cell>
          <cell r="CM1719">
            <v>0</v>
          </cell>
        </row>
        <row r="1720">
          <cell r="F1720">
            <v>66000</v>
          </cell>
          <cell r="G1720">
            <v>66000</v>
          </cell>
          <cell r="H1720">
            <v>55092.94</v>
          </cell>
          <cell r="I1720">
            <v>0</v>
          </cell>
          <cell r="AY1720">
            <v>5263.05</v>
          </cell>
          <cell r="CK1720">
            <v>0</v>
          </cell>
          <cell r="CL1720">
            <v>0</v>
          </cell>
          <cell r="CM1720">
            <v>0</v>
          </cell>
        </row>
        <row r="1721">
          <cell r="F1721">
            <v>31653</v>
          </cell>
          <cell r="G1721">
            <v>36697.699999999997</v>
          </cell>
          <cell r="H1721">
            <v>36697.699999999997</v>
          </cell>
          <cell r="I1721">
            <v>0</v>
          </cell>
          <cell r="AY1721">
            <v>0</v>
          </cell>
          <cell r="CK1721">
            <v>0</v>
          </cell>
          <cell r="CL1721">
            <v>0</v>
          </cell>
          <cell r="CM1721">
            <v>0</v>
          </cell>
        </row>
        <row r="1722">
          <cell r="F1722">
            <v>176555</v>
          </cell>
          <cell r="G1722">
            <v>176555</v>
          </cell>
          <cell r="H1722">
            <v>129956.72</v>
          </cell>
          <cell r="I1722">
            <v>0</v>
          </cell>
          <cell r="AY1722">
            <v>13989.19</v>
          </cell>
          <cell r="CK1722">
            <v>0</v>
          </cell>
          <cell r="CL1722">
            <v>0</v>
          </cell>
          <cell r="CM1722">
            <v>0</v>
          </cell>
        </row>
        <row r="1723">
          <cell r="F1723">
            <v>131543</v>
          </cell>
          <cell r="G1723">
            <v>131543</v>
          </cell>
          <cell r="H1723">
            <v>117336.9</v>
          </cell>
          <cell r="I1723">
            <v>0</v>
          </cell>
          <cell r="AY1723">
            <v>8159.34</v>
          </cell>
          <cell r="CK1723">
            <v>0</v>
          </cell>
          <cell r="CL1723">
            <v>0</v>
          </cell>
          <cell r="CM1723">
            <v>0</v>
          </cell>
        </row>
        <row r="1724">
          <cell r="F1724">
            <v>521</v>
          </cell>
          <cell r="G1724">
            <v>521</v>
          </cell>
          <cell r="H1724">
            <v>339.8</v>
          </cell>
          <cell r="I1724">
            <v>0</v>
          </cell>
          <cell r="AY1724">
            <v>36</v>
          </cell>
          <cell r="CK1724">
            <v>0</v>
          </cell>
          <cell r="CL1724">
            <v>0</v>
          </cell>
          <cell r="CM1724">
            <v>0</v>
          </cell>
        </row>
        <row r="1725">
          <cell r="F1725">
            <v>16989</v>
          </cell>
          <cell r="G1725">
            <v>16989</v>
          </cell>
          <cell r="H1725">
            <v>16905</v>
          </cell>
          <cell r="I1725">
            <v>0</v>
          </cell>
          <cell r="AY1725">
            <v>0</v>
          </cell>
          <cell r="CK1725">
            <v>0</v>
          </cell>
          <cell r="CL1725">
            <v>0</v>
          </cell>
          <cell r="CM1725">
            <v>0</v>
          </cell>
        </row>
        <row r="1726">
          <cell r="F1726">
            <v>4125</v>
          </cell>
          <cell r="G1726">
            <v>4125</v>
          </cell>
          <cell r="H1726">
            <v>2829.13</v>
          </cell>
          <cell r="I1726">
            <v>535.9</v>
          </cell>
          <cell r="AY1726">
            <v>295.85000000000002</v>
          </cell>
          <cell r="CK1726">
            <v>0</v>
          </cell>
          <cell r="CL1726">
            <v>0</v>
          </cell>
          <cell r="CM1726">
            <v>0</v>
          </cell>
        </row>
        <row r="1727">
          <cell r="F1727">
            <v>1632</v>
          </cell>
          <cell r="G1727">
            <v>1632</v>
          </cell>
          <cell r="H1727">
            <v>1264.28</v>
          </cell>
          <cell r="I1727">
            <v>153.80000000000001</v>
          </cell>
          <cell r="AY1727">
            <v>91.97</v>
          </cell>
          <cell r="CK1727">
            <v>0</v>
          </cell>
          <cell r="CL1727">
            <v>0</v>
          </cell>
          <cell r="CM1727">
            <v>0</v>
          </cell>
        </row>
        <row r="1728">
          <cell r="F1728">
            <v>9250</v>
          </cell>
          <cell r="G1728">
            <v>9250</v>
          </cell>
          <cell r="H1728">
            <v>7535.27</v>
          </cell>
          <cell r="I1728">
            <v>1299.47</v>
          </cell>
          <cell r="AY1728">
            <v>0</v>
          </cell>
          <cell r="CK1728">
            <v>0</v>
          </cell>
          <cell r="CL1728">
            <v>0</v>
          </cell>
          <cell r="CM1728">
            <v>0</v>
          </cell>
        </row>
        <row r="1729">
          <cell r="F1729">
            <v>500</v>
          </cell>
          <cell r="G1729">
            <v>500</v>
          </cell>
          <cell r="H1729">
            <v>299.5</v>
          </cell>
          <cell r="I1729">
            <v>0</v>
          </cell>
          <cell r="AY1729">
            <v>0</v>
          </cell>
          <cell r="CK1729">
            <v>0</v>
          </cell>
          <cell r="CL1729">
            <v>0</v>
          </cell>
          <cell r="CM1729">
            <v>0</v>
          </cell>
        </row>
        <row r="1730">
          <cell r="F1730">
            <v>9947</v>
          </cell>
          <cell r="G1730">
            <v>9947</v>
          </cell>
          <cell r="H1730">
            <v>5768.8</v>
          </cell>
          <cell r="I1730">
            <v>170</v>
          </cell>
          <cell r="AY1730">
            <v>0</v>
          </cell>
          <cell r="CK1730">
            <v>0</v>
          </cell>
          <cell r="CL1730">
            <v>0</v>
          </cell>
          <cell r="CM1730">
            <v>0</v>
          </cell>
        </row>
        <row r="1731">
          <cell r="F1731">
            <v>500</v>
          </cell>
          <cell r="G1731">
            <v>500</v>
          </cell>
          <cell r="H1731">
            <v>115.36</v>
          </cell>
          <cell r="I1731">
            <v>0</v>
          </cell>
          <cell r="AY1731">
            <v>0</v>
          </cell>
          <cell r="CK1731">
            <v>0</v>
          </cell>
          <cell r="CL1731">
            <v>0</v>
          </cell>
          <cell r="CM1731">
            <v>0</v>
          </cell>
        </row>
        <row r="1732"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CK1732">
            <v>0</v>
          </cell>
          <cell r="CL1732">
            <v>0</v>
          </cell>
          <cell r="CM1732">
            <v>0</v>
          </cell>
        </row>
        <row r="1734">
          <cell r="F1734">
            <v>0</v>
          </cell>
          <cell r="G1734">
            <v>83087.87</v>
          </cell>
          <cell r="H1734">
            <v>70763.759999999995</v>
          </cell>
          <cell r="I1734">
            <v>0</v>
          </cell>
          <cell r="AY1734">
            <v>0</v>
          </cell>
          <cell r="CK1734">
            <v>0</v>
          </cell>
          <cell r="CL1734">
            <v>0</v>
          </cell>
          <cell r="CM1734">
            <v>0</v>
          </cell>
        </row>
        <row r="1735">
          <cell r="F1735">
            <v>1533660</v>
          </cell>
          <cell r="G1735">
            <v>1533660</v>
          </cell>
          <cell r="H1735">
            <v>1237696.5</v>
          </cell>
          <cell r="I1735">
            <v>0</v>
          </cell>
          <cell r="AY1735">
            <v>142289.24</v>
          </cell>
          <cell r="CK1735">
            <v>0</v>
          </cell>
          <cell r="CL1735">
            <v>0</v>
          </cell>
          <cell r="CM1735">
            <v>0</v>
          </cell>
        </row>
        <row r="1736">
          <cell r="F1736">
            <v>0</v>
          </cell>
          <cell r="G1736">
            <v>27847.32</v>
          </cell>
          <cell r="H1736">
            <v>27847.32</v>
          </cell>
          <cell r="I1736">
            <v>0</v>
          </cell>
          <cell r="AY1736">
            <v>0</v>
          </cell>
          <cell r="CK1736">
            <v>0</v>
          </cell>
          <cell r="CL1736">
            <v>0</v>
          </cell>
          <cell r="CM1736">
            <v>0</v>
          </cell>
        </row>
        <row r="1737">
          <cell r="F1737">
            <v>0</v>
          </cell>
          <cell r="G1737">
            <v>35857.379999999997</v>
          </cell>
          <cell r="H1737">
            <v>35857.379999999997</v>
          </cell>
          <cell r="I1737">
            <v>0</v>
          </cell>
          <cell r="AY1737">
            <v>9369.15</v>
          </cell>
          <cell r="CK1737">
            <v>0</v>
          </cell>
          <cell r="CL1737">
            <v>0</v>
          </cell>
          <cell r="CM1737">
            <v>0</v>
          </cell>
        </row>
        <row r="1738">
          <cell r="F1738">
            <v>110053</v>
          </cell>
          <cell r="G1738">
            <v>110053</v>
          </cell>
          <cell r="H1738">
            <v>102210.56</v>
          </cell>
          <cell r="I1738">
            <v>0</v>
          </cell>
          <cell r="AY1738">
            <v>10315.93</v>
          </cell>
          <cell r="CK1738">
            <v>0</v>
          </cell>
          <cell r="CL1738">
            <v>0</v>
          </cell>
          <cell r="CM1738">
            <v>0</v>
          </cell>
        </row>
        <row r="1739">
          <cell r="F1739">
            <v>121961</v>
          </cell>
          <cell r="G1739">
            <v>121961</v>
          </cell>
          <cell r="H1739">
            <v>52094.36</v>
          </cell>
          <cell r="I1739">
            <v>0</v>
          </cell>
          <cell r="AY1739">
            <v>0</v>
          </cell>
          <cell r="CK1739">
            <v>0</v>
          </cell>
          <cell r="CL1739">
            <v>0</v>
          </cell>
          <cell r="CM1739">
            <v>0</v>
          </cell>
        </row>
        <row r="1740">
          <cell r="F1740">
            <v>320915</v>
          </cell>
          <cell r="G1740">
            <v>320915</v>
          </cell>
          <cell r="H1740">
            <v>0</v>
          </cell>
          <cell r="I1740">
            <v>0</v>
          </cell>
          <cell r="AY1740">
            <v>0</v>
          </cell>
          <cell r="CK1740">
            <v>0</v>
          </cell>
          <cell r="CL1740">
            <v>0</v>
          </cell>
          <cell r="CM1740">
            <v>0</v>
          </cell>
        </row>
        <row r="1741">
          <cell r="F1741">
            <v>258737</v>
          </cell>
          <cell r="G1741">
            <v>258737</v>
          </cell>
          <cell r="H1741">
            <v>200697.95</v>
          </cell>
          <cell r="I1741">
            <v>0</v>
          </cell>
          <cell r="AY1741">
            <v>22642.61</v>
          </cell>
          <cell r="CK1741">
            <v>0</v>
          </cell>
          <cell r="CL1741">
            <v>0</v>
          </cell>
          <cell r="CM1741">
            <v>0</v>
          </cell>
        </row>
        <row r="1742">
          <cell r="F1742">
            <v>41640</v>
          </cell>
          <cell r="G1742">
            <v>41640</v>
          </cell>
          <cell r="H1742">
            <v>33030.400000000001</v>
          </cell>
          <cell r="I1742">
            <v>0</v>
          </cell>
          <cell r="AY1742">
            <v>3728.83</v>
          </cell>
          <cell r="CK1742">
            <v>0</v>
          </cell>
          <cell r="CL1742">
            <v>0</v>
          </cell>
          <cell r="CM1742">
            <v>0</v>
          </cell>
        </row>
        <row r="1743">
          <cell r="F1743">
            <v>85800</v>
          </cell>
          <cell r="G1743">
            <v>85800</v>
          </cell>
          <cell r="H1743">
            <v>67244.59</v>
          </cell>
          <cell r="I1743">
            <v>0</v>
          </cell>
          <cell r="AY1743">
            <v>7565.01</v>
          </cell>
          <cell r="CK1743">
            <v>0</v>
          </cell>
          <cell r="CL1743">
            <v>0</v>
          </cell>
          <cell r="CM1743">
            <v>0</v>
          </cell>
        </row>
        <row r="1744">
          <cell r="F1744">
            <v>36488</v>
          </cell>
          <cell r="G1744">
            <v>39072.54</v>
          </cell>
          <cell r="H1744">
            <v>39072.54</v>
          </cell>
          <cell r="I1744">
            <v>0</v>
          </cell>
          <cell r="AY1744">
            <v>0</v>
          </cell>
          <cell r="CK1744">
            <v>0</v>
          </cell>
          <cell r="CL1744">
            <v>0</v>
          </cell>
          <cell r="CM1744">
            <v>0</v>
          </cell>
        </row>
        <row r="1745">
          <cell r="F1745">
            <v>193307</v>
          </cell>
          <cell r="G1745">
            <v>193307</v>
          </cell>
          <cell r="H1745">
            <v>143966.98000000001</v>
          </cell>
          <cell r="I1745">
            <v>0</v>
          </cell>
          <cell r="AY1745">
            <v>15078.17</v>
          </cell>
          <cell r="CK1745">
            <v>0</v>
          </cell>
          <cell r="CL1745">
            <v>0</v>
          </cell>
          <cell r="CM1745">
            <v>0</v>
          </cell>
        </row>
        <row r="1746">
          <cell r="F1746">
            <v>500</v>
          </cell>
          <cell r="G1746">
            <v>500</v>
          </cell>
          <cell r="H1746">
            <v>495.08</v>
          </cell>
          <cell r="I1746">
            <v>0</v>
          </cell>
          <cell r="AY1746">
            <v>161</v>
          </cell>
          <cell r="CK1746">
            <v>0</v>
          </cell>
          <cell r="CL1746">
            <v>0</v>
          </cell>
          <cell r="CM1746">
            <v>0</v>
          </cell>
        </row>
        <row r="1747">
          <cell r="F1747">
            <v>11354</v>
          </cell>
          <cell r="G1747">
            <v>12353</v>
          </cell>
          <cell r="H1747">
            <v>10936.15</v>
          </cell>
          <cell r="I1747">
            <v>0</v>
          </cell>
          <cell r="AY1747">
            <v>0</v>
          </cell>
          <cell r="CK1747">
            <v>0</v>
          </cell>
          <cell r="CL1747">
            <v>0</v>
          </cell>
          <cell r="CM1747">
            <v>0</v>
          </cell>
        </row>
        <row r="1748">
          <cell r="F1748">
            <v>34523</v>
          </cell>
          <cell r="G1748">
            <v>34523</v>
          </cell>
          <cell r="H1748">
            <v>27247.599999999999</v>
          </cell>
          <cell r="I1748">
            <v>0</v>
          </cell>
          <cell r="AY1748">
            <v>2823.8</v>
          </cell>
          <cell r="CK1748">
            <v>0</v>
          </cell>
          <cell r="CL1748">
            <v>0</v>
          </cell>
          <cell r="CM1748">
            <v>0</v>
          </cell>
        </row>
        <row r="1749">
          <cell r="F1749">
            <v>552</v>
          </cell>
          <cell r="G1749">
            <v>552</v>
          </cell>
          <cell r="H1749">
            <v>360.14</v>
          </cell>
          <cell r="I1749">
            <v>0</v>
          </cell>
          <cell r="AY1749">
            <v>38.159999999999997</v>
          </cell>
          <cell r="CK1749">
            <v>0</v>
          </cell>
          <cell r="CL1749">
            <v>0</v>
          </cell>
          <cell r="CM1749">
            <v>0</v>
          </cell>
        </row>
        <row r="1750">
          <cell r="F1750">
            <v>17737</v>
          </cell>
          <cell r="G1750">
            <v>17737</v>
          </cell>
          <cell r="H1750">
            <v>9480.65</v>
          </cell>
          <cell r="I1750">
            <v>2972.75</v>
          </cell>
          <cell r="AY1750">
            <v>0</v>
          </cell>
          <cell r="CK1750">
            <v>0</v>
          </cell>
          <cell r="CL1750">
            <v>0</v>
          </cell>
          <cell r="CM1750">
            <v>0</v>
          </cell>
        </row>
        <row r="1751">
          <cell r="F1751">
            <v>6057</v>
          </cell>
          <cell r="G1751">
            <v>6057</v>
          </cell>
          <cell r="H1751">
            <v>4100.04</v>
          </cell>
          <cell r="I1751">
            <v>526.9</v>
          </cell>
          <cell r="AY1751">
            <v>440</v>
          </cell>
          <cell r="CK1751">
            <v>0</v>
          </cell>
          <cell r="CL1751">
            <v>0</v>
          </cell>
          <cell r="CM1751">
            <v>0</v>
          </cell>
        </row>
        <row r="1752">
          <cell r="F1752">
            <v>1532</v>
          </cell>
          <cell r="G1752">
            <v>1532</v>
          </cell>
          <cell r="H1752">
            <v>1127.0999999999999</v>
          </cell>
          <cell r="I1752">
            <v>136.1</v>
          </cell>
          <cell r="AY1752">
            <v>0</v>
          </cell>
          <cell r="CK1752">
            <v>0</v>
          </cell>
          <cell r="CL1752">
            <v>0</v>
          </cell>
          <cell r="CM1752">
            <v>0</v>
          </cell>
        </row>
        <row r="1753">
          <cell r="F1753">
            <v>2574</v>
          </cell>
          <cell r="G1753">
            <v>2574</v>
          </cell>
          <cell r="H1753">
            <v>2484.79</v>
          </cell>
          <cell r="I1753">
            <v>0</v>
          </cell>
          <cell r="AY1753">
            <v>0</v>
          </cell>
          <cell r="CK1753">
            <v>0</v>
          </cell>
          <cell r="CL1753">
            <v>0</v>
          </cell>
          <cell r="CM1753">
            <v>0</v>
          </cell>
        </row>
        <row r="1754">
          <cell r="F1754">
            <v>521</v>
          </cell>
          <cell r="G1754">
            <v>521</v>
          </cell>
          <cell r="H1754">
            <v>314</v>
          </cell>
          <cell r="I1754">
            <v>0</v>
          </cell>
          <cell r="AY1754">
            <v>0</v>
          </cell>
          <cell r="CK1754">
            <v>0</v>
          </cell>
          <cell r="CL1754">
            <v>0</v>
          </cell>
          <cell r="CM1754">
            <v>0</v>
          </cell>
        </row>
        <row r="1755">
          <cell r="F1755">
            <v>500</v>
          </cell>
          <cell r="G1755">
            <v>500</v>
          </cell>
          <cell r="H1755">
            <v>256</v>
          </cell>
          <cell r="I1755">
            <v>0</v>
          </cell>
          <cell r="AY1755">
            <v>0</v>
          </cell>
          <cell r="CK1755">
            <v>0</v>
          </cell>
          <cell r="CL1755">
            <v>0</v>
          </cell>
          <cell r="CM1755">
            <v>0</v>
          </cell>
        </row>
        <row r="1756">
          <cell r="F1756">
            <v>13381</v>
          </cell>
          <cell r="G1756">
            <v>13381</v>
          </cell>
          <cell r="H1756">
            <v>5505.87</v>
          </cell>
          <cell r="I1756">
            <v>0</v>
          </cell>
          <cell r="AY1756">
            <v>0</v>
          </cell>
          <cell r="CK1756">
            <v>0</v>
          </cell>
          <cell r="CL1756">
            <v>0</v>
          </cell>
          <cell r="CM1756">
            <v>0</v>
          </cell>
        </row>
        <row r="1757">
          <cell r="F1757">
            <v>736512</v>
          </cell>
          <cell r="G1757">
            <v>759398.72</v>
          </cell>
          <cell r="H1757">
            <v>619701.91</v>
          </cell>
          <cell r="I1757">
            <v>0</v>
          </cell>
          <cell r="AY1757">
            <v>80115.929999999993</v>
          </cell>
          <cell r="CK1757">
            <v>0</v>
          </cell>
          <cell r="CL1757">
            <v>0</v>
          </cell>
          <cell r="CM1757">
            <v>0</v>
          </cell>
        </row>
        <row r="1758">
          <cell r="F1758">
            <v>0</v>
          </cell>
          <cell r="G1758">
            <v>69022.48</v>
          </cell>
          <cell r="H1758">
            <v>69022.48</v>
          </cell>
          <cell r="I1758">
            <v>0</v>
          </cell>
          <cell r="AY1758">
            <v>0</v>
          </cell>
          <cell r="CK1758">
            <v>0</v>
          </cell>
          <cell r="CL1758">
            <v>0</v>
          </cell>
          <cell r="CM1758">
            <v>0</v>
          </cell>
        </row>
        <row r="1759">
          <cell r="F1759">
            <v>46090</v>
          </cell>
          <cell r="G1759">
            <v>46417.5</v>
          </cell>
          <cell r="H1759">
            <v>36410.5</v>
          </cell>
          <cell r="I1759">
            <v>0</v>
          </cell>
          <cell r="AY1759">
            <v>4712</v>
          </cell>
          <cell r="CK1759">
            <v>0</v>
          </cell>
          <cell r="CL1759">
            <v>0</v>
          </cell>
          <cell r="CM1759">
            <v>0</v>
          </cell>
        </row>
        <row r="1760">
          <cell r="F1760">
            <v>60581</v>
          </cell>
          <cell r="G1760">
            <v>60581</v>
          </cell>
          <cell r="H1760">
            <v>28658.59</v>
          </cell>
          <cell r="I1760">
            <v>0</v>
          </cell>
          <cell r="AY1760">
            <v>0</v>
          </cell>
          <cell r="CK1760">
            <v>0</v>
          </cell>
          <cell r="CL1760">
            <v>0</v>
          </cell>
          <cell r="CM1760">
            <v>0</v>
          </cell>
        </row>
        <row r="1761">
          <cell r="F1761">
            <v>152859</v>
          </cell>
          <cell r="G1761">
            <v>152859</v>
          </cell>
          <cell r="H1761">
            <v>0</v>
          </cell>
          <cell r="I1761">
            <v>0</v>
          </cell>
          <cell r="AY1761">
            <v>0</v>
          </cell>
          <cell r="CK1761">
            <v>0</v>
          </cell>
          <cell r="CL1761">
            <v>0</v>
          </cell>
          <cell r="CM1761">
            <v>0</v>
          </cell>
        </row>
        <row r="1762">
          <cell r="F1762">
            <v>122667</v>
          </cell>
          <cell r="G1762">
            <v>123823.19</v>
          </cell>
          <cell r="H1762">
            <v>97306.81</v>
          </cell>
          <cell r="I1762">
            <v>0</v>
          </cell>
          <cell r="AY1762">
            <v>12498.55</v>
          </cell>
          <cell r="CK1762">
            <v>0</v>
          </cell>
          <cell r="CL1762">
            <v>0</v>
          </cell>
          <cell r="CM1762">
            <v>0</v>
          </cell>
        </row>
        <row r="1763">
          <cell r="F1763">
            <v>19826</v>
          </cell>
          <cell r="G1763">
            <v>19826</v>
          </cell>
          <cell r="H1763">
            <v>16119.23</v>
          </cell>
          <cell r="I1763">
            <v>0</v>
          </cell>
          <cell r="AY1763">
            <v>2068.48</v>
          </cell>
          <cell r="CK1763">
            <v>0</v>
          </cell>
          <cell r="CL1763">
            <v>0</v>
          </cell>
          <cell r="CM1763">
            <v>0</v>
          </cell>
        </row>
        <row r="1764">
          <cell r="F1764">
            <v>39600</v>
          </cell>
          <cell r="G1764">
            <v>39600</v>
          </cell>
          <cell r="H1764">
            <v>31635.37</v>
          </cell>
          <cell r="I1764">
            <v>0</v>
          </cell>
          <cell r="AY1764">
            <v>4066.34</v>
          </cell>
          <cell r="CK1764">
            <v>0</v>
          </cell>
          <cell r="CL1764">
            <v>0</v>
          </cell>
          <cell r="CM1764">
            <v>0</v>
          </cell>
        </row>
        <row r="1765">
          <cell r="F1765">
            <v>17375</v>
          </cell>
          <cell r="G1765">
            <v>14790.46</v>
          </cell>
          <cell r="H1765">
            <v>13885.73</v>
          </cell>
          <cell r="I1765">
            <v>0</v>
          </cell>
          <cell r="AY1765">
            <v>0</v>
          </cell>
          <cell r="CK1765">
            <v>0</v>
          </cell>
          <cell r="CL1765">
            <v>0</v>
          </cell>
          <cell r="CM1765">
            <v>0</v>
          </cell>
        </row>
        <row r="1766">
          <cell r="F1766">
            <v>96139</v>
          </cell>
          <cell r="G1766">
            <v>96139</v>
          </cell>
          <cell r="H1766">
            <v>71194.850000000006</v>
          </cell>
          <cell r="I1766">
            <v>0</v>
          </cell>
          <cell r="AY1766">
            <v>8629.18</v>
          </cell>
          <cell r="CK1766">
            <v>0</v>
          </cell>
          <cell r="CL1766">
            <v>0</v>
          </cell>
          <cell r="CM1766">
            <v>0</v>
          </cell>
        </row>
        <row r="1767">
          <cell r="F1767">
            <v>7276</v>
          </cell>
          <cell r="G1767">
            <v>7401.05</v>
          </cell>
          <cell r="H1767">
            <v>5664.21</v>
          </cell>
          <cell r="I1767">
            <v>0</v>
          </cell>
          <cell r="AY1767">
            <v>0</v>
          </cell>
          <cell r="CK1767">
            <v>0</v>
          </cell>
          <cell r="CL1767">
            <v>0</v>
          </cell>
          <cell r="CM1767">
            <v>0</v>
          </cell>
        </row>
        <row r="1768">
          <cell r="F1768">
            <v>12594</v>
          </cell>
          <cell r="G1768">
            <v>12594</v>
          </cell>
          <cell r="H1768">
            <v>9915</v>
          </cell>
          <cell r="I1768">
            <v>0</v>
          </cell>
          <cell r="AY1768">
            <v>0</v>
          </cell>
          <cell r="CK1768">
            <v>0</v>
          </cell>
          <cell r="CL1768">
            <v>0</v>
          </cell>
          <cell r="CM1768">
            <v>0</v>
          </cell>
        </row>
        <row r="1769">
          <cell r="F1769">
            <v>521</v>
          </cell>
          <cell r="G1769">
            <v>521</v>
          </cell>
          <cell r="H1769">
            <v>339.8</v>
          </cell>
          <cell r="I1769">
            <v>0</v>
          </cell>
          <cell r="AY1769">
            <v>36</v>
          </cell>
          <cell r="CK1769">
            <v>0</v>
          </cell>
          <cell r="CL1769">
            <v>0</v>
          </cell>
          <cell r="CM1769">
            <v>0</v>
          </cell>
        </row>
        <row r="1770">
          <cell r="F1770">
            <v>500</v>
          </cell>
          <cell r="G1770">
            <v>500</v>
          </cell>
          <cell r="H1770">
            <v>260</v>
          </cell>
          <cell r="I1770">
            <v>102.15</v>
          </cell>
          <cell r="AY1770">
            <v>0</v>
          </cell>
          <cell r="CK1770">
            <v>0</v>
          </cell>
          <cell r="CL1770">
            <v>0</v>
          </cell>
          <cell r="CM1770">
            <v>0</v>
          </cell>
        </row>
        <row r="1771">
          <cell r="F1771">
            <v>11000</v>
          </cell>
          <cell r="G1771">
            <v>11000</v>
          </cell>
          <cell r="H1771">
            <v>9838.9699999999993</v>
          </cell>
          <cell r="I1771">
            <v>1161</v>
          </cell>
          <cell r="AY1771">
            <v>0</v>
          </cell>
          <cell r="CK1771">
            <v>0</v>
          </cell>
          <cell r="CL1771">
            <v>0</v>
          </cell>
          <cell r="CM1771">
            <v>0</v>
          </cell>
        </row>
        <row r="1772">
          <cell r="F1772">
            <v>3266</v>
          </cell>
          <cell r="G1772">
            <v>3266</v>
          </cell>
          <cell r="H1772">
            <v>2309.17</v>
          </cell>
          <cell r="I1772">
            <v>348.72</v>
          </cell>
          <cell r="AY1772">
            <v>0</v>
          </cell>
          <cell r="CK1772">
            <v>0</v>
          </cell>
          <cell r="CL1772">
            <v>0</v>
          </cell>
          <cell r="CM1772">
            <v>0</v>
          </cell>
        </row>
        <row r="1773">
          <cell r="F1773">
            <v>1261</v>
          </cell>
          <cell r="G1773">
            <v>1261</v>
          </cell>
          <cell r="H1773">
            <v>885.82</v>
          </cell>
          <cell r="I1773">
            <v>130.4</v>
          </cell>
          <cell r="AY1773">
            <v>0</v>
          </cell>
          <cell r="CK1773">
            <v>0</v>
          </cell>
          <cell r="CL1773">
            <v>0</v>
          </cell>
          <cell r="CM1773">
            <v>0</v>
          </cell>
        </row>
        <row r="1774">
          <cell r="F1774">
            <v>3959</v>
          </cell>
          <cell r="G1774">
            <v>3959</v>
          </cell>
          <cell r="H1774">
            <v>2217.9499999999998</v>
          </cell>
          <cell r="I1774">
            <v>1270.0899999999999</v>
          </cell>
          <cell r="AY1774">
            <v>0</v>
          </cell>
          <cell r="CK1774">
            <v>0</v>
          </cell>
          <cell r="CL1774">
            <v>0</v>
          </cell>
          <cell r="CM1774">
            <v>0</v>
          </cell>
        </row>
        <row r="1775">
          <cell r="F1775">
            <v>500</v>
          </cell>
          <cell r="G1775">
            <v>500</v>
          </cell>
          <cell r="H1775">
            <v>261</v>
          </cell>
          <cell r="I1775">
            <v>0</v>
          </cell>
          <cell r="AY1775">
            <v>0</v>
          </cell>
          <cell r="CK1775">
            <v>0</v>
          </cell>
          <cell r="CL1775">
            <v>0</v>
          </cell>
          <cell r="CM1775">
            <v>0</v>
          </cell>
        </row>
        <row r="1776">
          <cell r="F1776">
            <v>500</v>
          </cell>
          <cell r="G1776">
            <v>500</v>
          </cell>
          <cell r="H1776">
            <v>226.98</v>
          </cell>
          <cell r="I1776">
            <v>0</v>
          </cell>
          <cell r="AY1776">
            <v>0</v>
          </cell>
          <cell r="CK1776">
            <v>0</v>
          </cell>
          <cell r="CL1776">
            <v>0</v>
          </cell>
          <cell r="CM1776">
            <v>0</v>
          </cell>
        </row>
        <row r="1777">
          <cell r="F1777">
            <v>29154</v>
          </cell>
          <cell r="G1777">
            <v>29154</v>
          </cell>
          <cell r="H1777">
            <v>18306.189999999999</v>
          </cell>
          <cell r="I1777">
            <v>314.76</v>
          </cell>
          <cell r="AY1777">
            <v>799.14</v>
          </cell>
          <cell r="CK1777">
            <v>0</v>
          </cell>
          <cell r="CL1777">
            <v>0</v>
          </cell>
          <cell r="CM1777">
            <v>0</v>
          </cell>
        </row>
        <row r="1778">
          <cell r="F1778">
            <v>585744</v>
          </cell>
          <cell r="G1778">
            <v>585744</v>
          </cell>
          <cell r="H1778">
            <v>488127.89</v>
          </cell>
          <cell r="I1778">
            <v>0</v>
          </cell>
          <cell r="AY1778">
            <v>56061.55</v>
          </cell>
          <cell r="CK1778">
            <v>0</v>
          </cell>
          <cell r="CL1778">
            <v>0</v>
          </cell>
          <cell r="CM1778">
            <v>0</v>
          </cell>
        </row>
        <row r="1779">
          <cell r="F1779">
            <v>0</v>
          </cell>
          <cell r="G1779">
            <v>23696.01</v>
          </cell>
          <cell r="H1779">
            <v>23696.01</v>
          </cell>
          <cell r="I1779">
            <v>0</v>
          </cell>
          <cell r="AY1779">
            <v>0</v>
          </cell>
          <cell r="CK1779">
            <v>0</v>
          </cell>
          <cell r="CL1779">
            <v>0</v>
          </cell>
          <cell r="CM1779">
            <v>0</v>
          </cell>
        </row>
        <row r="1780">
          <cell r="F1780">
            <v>65352</v>
          </cell>
          <cell r="G1780">
            <v>65352</v>
          </cell>
          <cell r="H1780">
            <v>57402</v>
          </cell>
          <cell r="I1780">
            <v>0</v>
          </cell>
          <cell r="AY1780">
            <v>5718</v>
          </cell>
          <cell r="CK1780">
            <v>0</v>
          </cell>
          <cell r="CL1780">
            <v>0</v>
          </cell>
          <cell r="CM1780">
            <v>0</v>
          </cell>
        </row>
        <row r="1781">
          <cell r="F1781">
            <v>55065</v>
          </cell>
          <cell r="G1781">
            <v>55065</v>
          </cell>
          <cell r="H1781">
            <v>24559.4</v>
          </cell>
          <cell r="I1781">
            <v>0</v>
          </cell>
          <cell r="AY1781">
            <v>0</v>
          </cell>
          <cell r="CK1781">
            <v>0</v>
          </cell>
          <cell r="CL1781">
            <v>0</v>
          </cell>
          <cell r="CM1781">
            <v>0</v>
          </cell>
        </row>
        <row r="1782">
          <cell r="F1782">
            <v>126602</v>
          </cell>
          <cell r="G1782">
            <v>126602</v>
          </cell>
          <cell r="H1782">
            <v>0</v>
          </cell>
          <cell r="I1782">
            <v>0</v>
          </cell>
          <cell r="AY1782">
            <v>0</v>
          </cell>
          <cell r="CK1782">
            <v>0</v>
          </cell>
          <cell r="CL1782">
            <v>0</v>
          </cell>
          <cell r="CM1782">
            <v>0</v>
          </cell>
        </row>
        <row r="1783">
          <cell r="F1783">
            <v>102075</v>
          </cell>
          <cell r="G1783">
            <v>102075</v>
          </cell>
          <cell r="H1783">
            <v>80049.94</v>
          </cell>
          <cell r="I1783">
            <v>0</v>
          </cell>
          <cell r="AY1783">
            <v>8941.26</v>
          </cell>
          <cell r="CK1783">
            <v>0</v>
          </cell>
          <cell r="CL1783">
            <v>0</v>
          </cell>
          <cell r="CM1783">
            <v>0</v>
          </cell>
        </row>
        <row r="1784">
          <cell r="F1784">
            <v>16494</v>
          </cell>
          <cell r="G1784">
            <v>16494</v>
          </cell>
          <cell r="H1784">
            <v>13218</v>
          </cell>
          <cell r="I1784">
            <v>0</v>
          </cell>
          <cell r="AY1784">
            <v>1478.34</v>
          </cell>
          <cell r="CK1784">
            <v>0</v>
          </cell>
          <cell r="CL1784">
            <v>0</v>
          </cell>
          <cell r="CM1784">
            <v>0</v>
          </cell>
        </row>
        <row r="1785">
          <cell r="F1785">
            <v>33000</v>
          </cell>
          <cell r="G1785">
            <v>33000</v>
          </cell>
          <cell r="H1785">
            <v>26324.93</v>
          </cell>
          <cell r="I1785">
            <v>0</v>
          </cell>
          <cell r="AY1785">
            <v>2924.93</v>
          </cell>
          <cell r="CK1785">
            <v>0</v>
          </cell>
          <cell r="CL1785">
            <v>0</v>
          </cell>
          <cell r="CM1785">
            <v>0</v>
          </cell>
        </row>
        <row r="1786">
          <cell r="F1786">
            <v>14469</v>
          </cell>
          <cell r="G1786">
            <v>15557.04</v>
          </cell>
          <cell r="H1786">
            <v>15557.04</v>
          </cell>
          <cell r="I1786">
            <v>0</v>
          </cell>
          <cell r="AY1786">
            <v>0</v>
          </cell>
          <cell r="CK1786">
            <v>0</v>
          </cell>
          <cell r="CL1786">
            <v>0</v>
          </cell>
          <cell r="CM1786">
            <v>0</v>
          </cell>
        </row>
        <row r="1787">
          <cell r="F1787">
            <v>79897</v>
          </cell>
          <cell r="G1787">
            <v>79897</v>
          </cell>
          <cell r="H1787">
            <v>58990.47</v>
          </cell>
          <cell r="I1787">
            <v>0</v>
          </cell>
          <cell r="AY1787">
            <v>5992.36</v>
          </cell>
          <cell r="CK1787">
            <v>0</v>
          </cell>
          <cell r="CL1787">
            <v>0</v>
          </cell>
          <cell r="CM1787">
            <v>0</v>
          </cell>
        </row>
        <row r="1788">
          <cell r="F1788">
            <v>9671</v>
          </cell>
          <cell r="G1788">
            <v>9671</v>
          </cell>
          <cell r="H1788">
            <v>5167.03</v>
          </cell>
          <cell r="I1788">
            <v>0</v>
          </cell>
          <cell r="AY1788">
            <v>0</v>
          </cell>
          <cell r="CK1788">
            <v>0</v>
          </cell>
          <cell r="CL1788">
            <v>0</v>
          </cell>
          <cell r="CM1788">
            <v>0</v>
          </cell>
        </row>
        <row r="1789">
          <cell r="F1789">
            <v>10710</v>
          </cell>
          <cell r="G1789">
            <v>10710</v>
          </cell>
          <cell r="H1789">
            <v>6629</v>
          </cell>
          <cell r="I1789">
            <v>0</v>
          </cell>
          <cell r="AY1789">
            <v>0</v>
          </cell>
          <cell r="CK1789">
            <v>0</v>
          </cell>
          <cell r="CL1789">
            <v>0</v>
          </cell>
          <cell r="CM1789">
            <v>0</v>
          </cell>
        </row>
        <row r="1790">
          <cell r="F1790">
            <v>312</v>
          </cell>
          <cell r="G1790">
            <v>312</v>
          </cell>
          <cell r="H1790">
            <v>203.63</v>
          </cell>
          <cell r="I1790">
            <v>0</v>
          </cell>
          <cell r="AY1790">
            <v>21.58</v>
          </cell>
          <cell r="CK1790">
            <v>0</v>
          </cell>
          <cell r="CL1790">
            <v>0</v>
          </cell>
          <cell r="CM1790">
            <v>0</v>
          </cell>
        </row>
        <row r="1791">
          <cell r="F1791">
            <v>89646</v>
          </cell>
          <cell r="G1791">
            <v>63567</v>
          </cell>
          <cell r="H1791">
            <v>42378.06</v>
          </cell>
          <cell r="I1791">
            <v>0</v>
          </cell>
          <cell r="AY1791">
            <v>0</v>
          </cell>
          <cell r="CK1791">
            <v>0</v>
          </cell>
          <cell r="CL1791">
            <v>0</v>
          </cell>
          <cell r="CM1791">
            <v>0</v>
          </cell>
        </row>
        <row r="1792">
          <cell r="F1792">
            <v>15916</v>
          </cell>
          <cell r="G1792">
            <v>15916</v>
          </cell>
          <cell r="H1792">
            <v>9347.9599999999991</v>
          </cell>
          <cell r="I1792">
            <v>551.35</v>
          </cell>
          <cell r="AY1792">
            <v>0</v>
          </cell>
          <cell r="CK1792">
            <v>0</v>
          </cell>
          <cell r="CL1792">
            <v>0</v>
          </cell>
          <cell r="CM1792">
            <v>0</v>
          </cell>
        </row>
        <row r="1793">
          <cell r="F1793">
            <v>3396</v>
          </cell>
          <cell r="G1793">
            <v>3396</v>
          </cell>
          <cell r="H1793">
            <v>2355.21</v>
          </cell>
          <cell r="I1793">
            <v>363</v>
          </cell>
          <cell r="AY1793">
            <v>0</v>
          </cell>
          <cell r="CK1793">
            <v>0</v>
          </cell>
          <cell r="CL1793">
            <v>0</v>
          </cell>
          <cell r="CM1793">
            <v>0</v>
          </cell>
        </row>
        <row r="1794">
          <cell r="F1794">
            <v>1113</v>
          </cell>
          <cell r="G1794">
            <v>1113</v>
          </cell>
          <cell r="H1794">
            <v>871.8</v>
          </cell>
          <cell r="I1794">
            <v>146</v>
          </cell>
          <cell r="AY1794">
            <v>0</v>
          </cell>
          <cell r="CK1794">
            <v>0</v>
          </cell>
          <cell r="CL1794">
            <v>0</v>
          </cell>
          <cell r="CM1794">
            <v>0</v>
          </cell>
        </row>
        <row r="1795">
          <cell r="F1795">
            <v>500</v>
          </cell>
          <cell r="G1795">
            <v>500</v>
          </cell>
          <cell r="H1795">
            <v>160</v>
          </cell>
          <cell r="I1795">
            <v>0</v>
          </cell>
          <cell r="AY1795">
            <v>0</v>
          </cell>
          <cell r="CK1795">
            <v>0</v>
          </cell>
          <cell r="CL1795">
            <v>0</v>
          </cell>
          <cell r="CM1795">
            <v>0</v>
          </cell>
        </row>
        <row r="1796">
          <cell r="F1796">
            <v>500</v>
          </cell>
          <cell r="G1796">
            <v>500</v>
          </cell>
          <cell r="H1796">
            <v>167.3</v>
          </cell>
          <cell r="I1796">
            <v>0</v>
          </cell>
          <cell r="AY1796">
            <v>0</v>
          </cell>
          <cell r="CK1796">
            <v>0</v>
          </cell>
          <cell r="CL1796">
            <v>0</v>
          </cell>
          <cell r="CM1796">
            <v>0</v>
          </cell>
        </row>
        <row r="1797">
          <cell r="F1797">
            <v>39297</v>
          </cell>
          <cell r="G1797">
            <v>39297</v>
          </cell>
          <cell r="H1797">
            <v>15367.8</v>
          </cell>
          <cell r="I1797">
            <v>0</v>
          </cell>
          <cell r="AY1797">
            <v>0</v>
          </cell>
          <cell r="CK1797">
            <v>0</v>
          </cell>
          <cell r="CL1797">
            <v>0</v>
          </cell>
          <cell r="CM1797">
            <v>0</v>
          </cell>
        </row>
        <row r="1798">
          <cell r="F1798">
            <v>2658624</v>
          </cell>
          <cell r="G1798">
            <v>2658624</v>
          </cell>
          <cell r="H1798">
            <v>1631350.25</v>
          </cell>
          <cell r="I1798">
            <v>0</v>
          </cell>
          <cell r="AY1798">
            <v>165585</v>
          </cell>
          <cell r="CK1798">
            <v>0</v>
          </cell>
          <cell r="CL1798">
            <v>0</v>
          </cell>
          <cell r="CM1798">
            <v>0</v>
          </cell>
        </row>
        <row r="1799">
          <cell r="F1799">
            <v>12708</v>
          </cell>
          <cell r="G1799">
            <v>12708</v>
          </cell>
          <cell r="H1799">
            <v>10008</v>
          </cell>
          <cell r="I1799">
            <v>0</v>
          </cell>
          <cell r="AY1799">
            <v>1112</v>
          </cell>
          <cell r="CK1799">
            <v>0</v>
          </cell>
          <cell r="CL1799">
            <v>0</v>
          </cell>
          <cell r="CM1799">
            <v>0</v>
          </cell>
        </row>
        <row r="1800">
          <cell r="F1800">
            <v>166164</v>
          </cell>
          <cell r="G1800">
            <v>166164</v>
          </cell>
          <cell r="H1800">
            <v>65218.07</v>
          </cell>
          <cell r="I1800">
            <v>0</v>
          </cell>
          <cell r="AY1800">
            <v>0</v>
          </cell>
          <cell r="CK1800">
            <v>0</v>
          </cell>
          <cell r="CL1800">
            <v>0</v>
          </cell>
          <cell r="CM1800">
            <v>0</v>
          </cell>
        </row>
        <row r="1801">
          <cell r="F1801">
            <v>519426</v>
          </cell>
          <cell r="G1801">
            <v>519426</v>
          </cell>
          <cell r="H1801">
            <v>0</v>
          </cell>
          <cell r="I1801">
            <v>0</v>
          </cell>
          <cell r="AY1801">
            <v>0</v>
          </cell>
          <cell r="CK1801">
            <v>0</v>
          </cell>
          <cell r="CL1801">
            <v>0</v>
          </cell>
          <cell r="CM1801">
            <v>0</v>
          </cell>
        </row>
        <row r="1802">
          <cell r="F1802">
            <v>351552</v>
          </cell>
          <cell r="G1802">
            <v>351552</v>
          </cell>
          <cell r="H1802">
            <v>205556.43</v>
          </cell>
          <cell r="I1802">
            <v>0</v>
          </cell>
          <cell r="AY1802">
            <v>20924.439999999999</v>
          </cell>
          <cell r="CK1802">
            <v>0</v>
          </cell>
          <cell r="CL1802">
            <v>0</v>
          </cell>
          <cell r="CM1802">
            <v>0</v>
          </cell>
        </row>
        <row r="1803">
          <cell r="F1803">
            <v>61903</v>
          </cell>
          <cell r="G1803">
            <v>61903</v>
          </cell>
          <cell r="H1803">
            <v>36880.120000000003</v>
          </cell>
          <cell r="I1803">
            <v>0</v>
          </cell>
          <cell r="AY1803">
            <v>3770.92</v>
          </cell>
          <cell r="CK1803">
            <v>0</v>
          </cell>
          <cell r="CL1803">
            <v>0</v>
          </cell>
          <cell r="CM1803">
            <v>0</v>
          </cell>
        </row>
        <row r="1804">
          <cell r="F1804">
            <v>52800</v>
          </cell>
          <cell r="G1804">
            <v>52800</v>
          </cell>
          <cell r="H1804">
            <v>34983</v>
          </cell>
          <cell r="I1804">
            <v>0</v>
          </cell>
          <cell r="AY1804">
            <v>3510</v>
          </cell>
          <cell r="CK1804">
            <v>0</v>
          </cell>
          <cell r="CL1804">
            <v>0</v>
          </cell>
          <cell r="CM1804">
            <v>0</v>
          </cell>
        </row>
        <row r="1805">
          <cell r="F1805">
            <v>59363</v>
          </cell>
          <cell r="G1805">
            <v>53067.49</v>
          </cell>
          <cell r="H1805">
            <v>52047.97</v>
          </cell>
          <cell r="I1805">
            <v>0</v>
          </cell>
          <cell r="AY1805">
            <v>0</v>
          </cell>
          <cell r="CK1805">
            <v>0</v>
          </cell>
          <cell r="CL1805">
            <v>0</v>
          </cell>
          <cell r="CM1805">
            <v>0</v>
          </cell>
        </row>
        <row r="1806">
          <cell r="F1806">
            <v>347295</v>
          </cell>
          <cell r="G1806">
            <v>347295</v>
          </cell>
          <cell r="H1806">
            <v>192985.95</v>
          </cell>
          <cell r="I1806">
            <v>0</v>
          </cell>
          <cell r="AY1806">
            <v>18716.240000000002</v>
          </cell>
          <cell r="CK1806">
            <v>0</v>
          </cell>
          <cell r="CL1806">
            <v>0</v>
          </cell>
          <cell r="CM1806">
            <v>0</v>
          </cell>
        </row>
        <row r="1807">
          <cell r="F1807">
            <v>150</v>
          </cell>
          <cell r="G1807">
            <v>150</v>
          </cell>
          <cell r="H1807">
            <v>150</v>
          </cell>
          <cell r="I1807">
            <v>0</v>
          </cell>
          <cell r="AY1807">
            <v>0</v>
          </cell>
          <cell r="CK1807">
            <v>0</v>
          </cell>
          <cell r="CL1807">
            <v>0</v>
          </cell>
          <cell r="CM1807">
            <v>0</v>
          </cell>
        </row>
        <row r="1808">
          <cell r="F1808">
            <v>55074</v>
          </cell>
          <cell r="G1808">
            <v>55074</v>
          </cell>
          <cell r="H1808">
            <v>44515.839999999997</v>
          </cell>
          <cell r="I1808">
            <v>0</v>
          </cell>
          <cell r="AY1808">
            <v>3671.84</v>
          </cell>
          <cell r="CK1808">
            <v>0</v>
          </cell>
          <cell r="CL1808">
            <v>0</v>
          </cell>
          <cell r="CM1808">
            <v>0</v>
          </cell>
        </row>
        <row r="1809">
          <cell r="F1809">
            <v>4207</v>
          </cell>
          <cell r="G1809">
            <v>4207</v>
          </cell>
          <cell r="H1809">
            <v>3079.03</v>
          </cell>
          <cell r="I1809">
            <v>0</v>
          </cell>
          <cell r="AY1809">
            <v>375.78</v>
          </cell>
          <cell r="CK1809">
            <v>0</v>
          </cell>
          <cell r="CL1809">
            <v>0</v>
          </cell>
          <cell r="CM1809">
            <v>0</v>
          </cell>
        </row>
        <row r="1810">
          <cell r="F1810">
            <v>32023</v>
          </cell>
          <cell r="G1810">
            <v>31102.66</v>
          </cell>
          <cell r="H1810">
            <v>20725.689999999999</v>
          </cell>
          <cell r="I1810">
            <v>0</v>
          </cell>
          <cell r="AY1810">
            <v>604.87</v>
          </cell>
          <cell r="CK1810">
            <v>0</v>
          </cell>
          <cell r="CL1810">
            <v>0</v>
          </cell>
          <cell r="CM1810">
            <v>0</v>
          </cell>
        </row>
        <row r="1811">
          <cell r="F1811">
            <v>1834</v>
          </cell>
          <cell r="G1811">
            <v>1834</v>
          </cell>
          <cell r="H1811">
            <v>1771.94</v>
          </cell>
          <cell r="I1811">
            <v>0</v>
          </cell>
          <cell r="AY1811">
            <v>0</v>
          </cell>
          <cell r="CK1811">
            <v>0</v>
          </cell>
          <cell r="CL1811">
            <v>0</v>
          </cell>
          <cell r="CM1811">
            <v>0</v>
          </cell>
        </row>
        <row r="1812">
          <cell r="F1812">
            <v>500</v>
          </cell>
          <cell r="G1812">
            <v>500</v>
          </cell>
          <cell r="H1812">
            <v>500</v>
          </cell>
          <cell r="I1812">
            <v>0</v>
          </cell>
          <cell r="AY1812">
            <v>0</v>
          </cell>
          <cell r="CK1812">
            <v>0</v>
          </cell>
          <cell r="CL1812">
            <v>0</v>
          </cell>
          <cell r="CM1812">
            <v>0</v>
          </cell>
        </row>
        <row r="1813">
          <cell r="F1813">
            <v>1000</v>
          </cell>
          <cell r="G1813">
            <v>1000</v>
          </cell>
          <cell r="H1813">
            <v>885.5</v>
          </cell>
          <cell r="I1813">
            <v>0</v>
          </cell>
          <cell r="AY1813">
            <v>0</v>
          </cell>
          <cell r="CK1813">
            <v>0</v>
          </cell>
          <cell r="CL1813">
            <v>0</v>
          </cell>
          <cell r="CM1813">
            <v>0</v>
          </cell>
        </row>
        <row r="1814">
          <cell r="F1814">
            <v>30000</v>
          </cell>
          <cell r="G1814">
            <v>30000</v>
          </cell>
          <cell r="H1814">
            <v>29900</v>
          </cell>
          <cell r="I1814">
            <v>0</v>
          </cell>
          <cell r="AY1814">
            <v>0</v>
          </cell>
          <cell r="CK1814">
            <v>0</v>
          </cell>
          <cell r="CL1814">
            <v>0</v>
          </cell>
          <cell r="CM1814">
            <v>0</v>
          </cell>
        </row>
        <row r="1815">
          <cell r="F1815">
            <v>500</v>
          </cell>
          <cell r="G1815">
            <v>500</v>
          </cell>
          <cell r="H1815">
            <v>485</v>
          </cell>
          <cell r="I1815">
            <v>0</v>
          </cell>
          <cell r="AY1815">
            <v>0</v>
          </cell>
          <cell r="CK1815">
            <v>0</v>
          </cell>
          <cell r="CL1815">
            <v>0</v>
          </cell>
          <cell r="CM1815">
            <v>0</v>
          </cell>
        </row>
        <row r="1816">
          <cell r="F1816">
            <v>30000</v>
          </cell>
          <cell r="G1816">
            <v>30000</v>
          </cell>
          <cell r="H1816">
            <v>12663.54</v>
          </cell>
          <cell r="I1816">
            <v>0</v>
          </cell>
          <cell r="AY1816">
            <v>0</v>
          </cell>
          <cell r="CK1816">
            <v>0</v>
          </cell>
          <cell r="CL1816">
            <v>0</v>
          </cell>
          <cell r="CM1816">
            <v>0</v>
          </cell>
        </row>
        <row r="1817">
          <cell r="F1817">
            <v>30000</v>
          </cell>
          <cell r="G1817">
            <v>30000</v>
          </cell>
          <cell r="H1817">
            <v>12083.88</v>
          </cell>
          <cell r="I1817">
            <v>0</v>
          </cell>
          <cell r="AY1817">
            <v>0</v>
          </cell>
          <cell r="CK1817">
            <v>0</v>
          </cell>
          <cell r="CL1817">
            <v>0</v>
          </cell>
          <cell r="CM1817">
            <v>0</v>
          </cell>
        </row>
        <row r="1818">
          <cell r="F1818">
            <v>8000</v>
          </cell>
          <cell r="G1818">
            <v>8000</v>
          </cell>
          <cell r="H1818">
            <v>6265.43</v>
          </cell>
          <cell r="I1818">
            <v>1087.1199999999999</v>
          </cell>
          <cell r="AY1818">
            <v>0</v>
          </cell>
          <cell r="CK1818">
            <v>0</v>
          </cell>
          <cell r="CL1818">
            <v>0</v>
          </cell>
          <cell r="CM1818">
            <v>0</v>
          </cell>
        </row>
        <row r="1819">
          <cell r="F1819">
            <v>1000</v>
          </cell>
          <cell r="G1819">
            <v>1000</v>
          </cell>
          <cell r="H1819">
            <v>605.32000000000005</v>
          </cell>
          <cell r="I1819">
            <v>0</v>
          </cell>
          <cell r="AY1819">
            <v>0</v>
          </cell>
          <cell r="CK1819">
            <v>0</v>
          </cell>
          <cell r="CL1819">
            <v>0</v>
          </cell>
          <cell r="CM1819">
            <v>0</v>
          </cell>
        </row>
        <row r="1820">
          <cell r="F1820">
            <v>3031</v>
          </cell>
          <cell r="G1820">
            <v>3031</v>
          </cell>
          <cell r="H1820">
            <v>2805.16</v>
          </cell>
          <cell r="I1820">
            <v>0</v>
          </cell>
          <cell r="AY1820">
            <v>0</v>
          </cell>
          <cell r="CK1820">
            <v>0</v>
          </cell>
          <cell r="CL1820">
            <v>0</v>
          </cell>
          <cell r="CM1820">
            <v>0</v>
          </cell>
        </row>
        <row r="1821">
          <cell r="F1821">
            <v>4618</v>
          </cell>
          <cell r="G1821">
            <v>4618</v>
          </cell>
          <cell r="H1821">
            <v>976</v>
          </cell>
          <cell r="I1821">
            <v>0</v>
          </cell>
          <cell r="AY1821">
            <v>42</v>
          </cell>
          <cell r="CK1821">
            <v>0</v>
          </cell>
          <cell r="CL1821">
            <v>0</v>
          </cell>
          <cell r="CM1821">
            <v>0</v>
          </cell>
        </row>
        <row r="1822">
          <cell r="F1822">
            <v>500</v>
          </cell>
          <cell r="G1822">
            <v>500</v>
          </cell>
          <cell r="H1822">
            <v>342.05</v>
          </cell>
          <cell r="I1822">
            <v>0</v>
          </cell>
          <cell r="AY1822">
            <v>0</v>
          </cell>
          <cell r="CK1822">
            <v>0</v>
          </cell>
          <cell r="CL1822">
            <v>0</v>
          </cell>
          <cell r="CM1822">
            <v>0</v>
          </cell>
        </row>
        <row r="1823">
          <cell r="F1823">
            <v>5498089</v>
          </cell>
          <cell r="G1823">
            <v>5498089</v>
          </cell>
          <cell r="H1823">
            <v>4397994.9400000004</v>
          </cell>
          <cell r="I1823">
            <v>0</v>
          </cell>
          <cell r="AY1823">
            <v>489296.26</v>
          </cell>
          <cell r="CK1823">
            <v>0</v>
          </cell>
          <cell r="CL1823">
            <v>0</v>
          </cell>
          <cell r="CM1823">
            <v>0</v>
          </cell>
        </row>
        <row r="1824">
          <cell r="F1824">
            <v>500000</v>
          </cell>
          <cell r="G1824">
            <v>30870.57</v>
          </cell>
          <cell r="H1824">
            <v>30870.57</v>
          </cell>
          <cell r="I1824">
            <v>0</v>
          </cell>
          <cell r="AY1824">
            <v>1430.76</v>
          </cell>
          <cell r="CK1824">
            <v>0</v>
          </cell>
          <cell r="CL1824">
            <v>0</v>
          </cell>
          <cell r="CM1824">
            <v>0</v>
          </cell>
        </row>
        <row r="1825">
          <cell r="F1825">
            <v>0</v>
          </cell>
          <cell r="G1825">
            <v>5423.85</v>
          </cell>
          <cell r="H1825">
            <v>5423.85</v>
          </cell>
          <cell r="I1825">
            <v>0</v>
          </cell>
          <cell r="AY1825">
            <v>5201.57</v>
          </cell>
          <cell r="CK1825">
            <v>0</v>
          </cell>
          <cell r="CL1825">
            <v>0</v>
          </cell>
          <cell r="CM1825">
            <v>0</v>
          </cell>
        </row>
        <row r="1826">
          <cell r="F1826">
            <v>276544</v>
          </cell>
          <cell r="G1826">
            <v>276544</v>
          </cell>
          <cell r="H1826">
            <v>241476.33</v>
          </cell>
          <cell r="I1826">
            <v>0</v>
          </cell>
          <cell r="AY1826">
            <v>25308</v>
          </cell>
          <cell r="CK1826">
            <v>0</v>
          </cell>
          <cell r="CL1826">
            <v>0</v>
          </cell>
          <cell r="CM1826">
            <v>0</v>
          </cell>
        </row>
        <row r="1827">
          <cell r="F1827">
            <v>433423</v>
          </cell>
          <cell r="G1827">
            <v>433423</v>
          </cell>
          <cell r="H1827">
            <v>204890.15</v>
          </cell>
          <cell r="I1827">
            <v>0</v>
          </cell>
          <cell r="AY1827">
            <v>4018.66</v>
          </cell>
          <cell r="CK1827">
            <v>0</v>
          </cell>
          <cell r="CL1827">
            <v>0</v>
          </cell>
          <cell r="CM1827">
            <v>0</v>
          </cell>
        </row>
        <row r="1828">
          <cell r="F1828">
            <v>1111523</v>
          </cell>
          <cell r="G1828">
            <v>1111523</v>
          </cell>
          <cell r="H1828">
            <v>0</v>
          </cell>
          <cell r="I1828">
            <v>0</v>
          </cell>
          <cell r="AY1828">
            <v>0</v>
          </cell>
          <cell r="CK1828">
            <v>0</v>
          </cell>
          <cell r="CL1828">
            <v>0</v>
          </cell>
          <cell r="CM1828">
            <v>0</v>
          </cell>
        </row>
        <row r="1829">
          <cell r="F1829">
            <v>814907</v>
          </cell>
          <cell r="G1829">
            <v>814907</v>
          </cell>
          <cell r="H1829">
            <v>629089.18000000005</v>
          </cell>
          <cell r="I1829">
            <v>0</v>
          </cell>
          <cell r="AY1829">
            <v>70725.17</v>
          </cell>
          <cell r="CK1829">
            <v>0</v>
          </cell>
          <cell r="CL1829">
            <v>0</v>
          </cell>
          <cell r="CM1829">
            <v>0</v>
          </cell>
        </row>
        <row r="1830">
          <cell r="F1830">
            <v>138076</v>
          </cell>
          <cell r="G1830">
            <v>138076</v>
          </cell>
          <cell r="H1830">
            <v>109277.99</v>
          </cell>
          <cell r="I1830">
            <v>0</v>
          </cell>
          <cell r="AY1830">
            <v>12324.19</v>
          </cell>
          <cell r="CK1830">
            <v>0</v>
          </cell>
          <cell r="CL1830">
            <v>0</v>
          </cell>
          <cell r="CM1830">
            <v>0</v>
          </cell>
        </row>
        <row r="1831">
          <cell r="F1831">
            <v>184800</v>
          </cell>
          <cell r="G1831">
            <v>184800</v>
          </cell>
          <cell r="H1831">
            <v>147417.99</v>
          </cell>
          <cell r="I1831">
            <v>0</v>
          </cell>
          <cell r="AY1831">
            <v>16380</v>
          </cell>
          <cell r="CK1831">
            <v>0</v>
          </cell>
          <cell r="CL1831">
            <v>0</v>
          </cell>
          <cell r="CM1831">
            <v>0</v>
          </cell>
        </row>
        <row r="1832">
          <cell r="F1832">
            <v>126937</v>
          </cell>
          <cell r="G1832">
            <v>134289.85</v>
          </cell>
          <cell r="H1832">
            <v>134289.85</v>
          </cell>
          <cell r="I1832">
            <v>0</v>
          </cell>
          <cell r="AY1832">
            <v>0</v>
          </cell>
          <cell r="CK1832">
            <v>0</v>
          </cell>
          <cell r="CL1832">
            <v>0</v>
          </cell>
          <cell r="CM1832">
            <v>0</v>
          </cell>
        </row>
        <row r="1833">
          <cell r="F1833">
            <v>745662</v>
          </cell>
          <cell r="G1833">
            <v>745662</v>
          </cell>
          <cell r="H1833">
            <v>524304.30000000005</v>
          </cell>
          <cell r="I1833">
            <v>0</v>
          </cell>
          <cell r="AY1833">
            <v>54980.91</v>
          </cell>
          <cell r="CK1833">
            <v>0</v>
          </cell>
          <cell r="CL1833">
            <v>0</v>
          </cell>
          <cell r="CM1833">
            <v>0</v>
          </cell>
        </row>
        <row r="1834">
          <cell r="F1834">
            <v>1000</v>
          </cell>
          <cell r="G1834">
            <v>1000</v>
          </cell>
          <cell r="H1834">
            <v>990.79</v>
          </cell>
          <cell r="I1834">
            <v>0</v>
          </cell>
          <cell r="AY1834">
            <v>0</v>
          </cell>
          <cell r="CK1834">
            <v>0</v>
          </cell>
          <cell r="CL1834">
            <v>0</v>
          </cell>
          <cell r="CM1834">
            <v>0</v>
          </cell>
        </row>
        <row r="1835">
          <cell r="F1835">
            <v>0</v>
          </cell>
          <cell r="G1835">
            <v>920.34</v>
          </cell>
          <cell r="H1835">
            <v>920.34</v>
          </cell>
          <cell r="I1835">
            <v>0</v>
          </cell>
          <cell r="AY1835">
            <v>0</v>
          </cell>
          <cell r="CK1835">
            <v>0</v>
          </cell>
          <cell r="CL1835">
            <v>0</v>
          </cell>
          <cell r="CM1835">
            <v>0</v>
          </cell>
        </row>
        <row r="1836">
          <cell r="F1836">
            <v>7695</v>
          </cell>
          <cell r="G1836">
            <v>7304.37</v>
          </cell>
          <cell r="H1836">
            <v>6643.81</v>
          </cell>
          <cell r="I1836">
            <v>0</v>
          </cell>
          <cell r="AY1836">
            <v>428.73</v>
          </cell>
          <cell r="CK1836">
            <v>0</v>
          </cell>
          <cell r="CL1836">
            <v>0</v>
          </cell>
          <cell r="CM1836">
            <v>0</v>
          </cell>
        </row>
        <row r="1837">
          <cell r="F1837">
            <v>79585</v>
          </cell>
          <cell r="G1837">
            <v>83072</v>
          </cell>
          <cell r="H1837">
            <v>75159</v>
          </cell>
          <cell r="I1837">
            <v>0</v>
          </cell>
          <cell r="AY1837">
            <v>9042</v>
          </cell>
          <cell r="CK1837">
            <v>0</v>
          </cell>
          <cell r="CL1837">
            <v>0</v>
          </cell>
          <cell r="CM1837">
            <v>0</v>
          </cell>
        </row>
        <row r="1838">
          <cell r="F1838">
            <v>6003</v>
          </cell>
          <cell r="G1838">
            <v>6003</v>
          </cell>
          <cell r="H1838">
            <v>3407.5</v>
          </cell>
          <cell r="I1838">
            <v>0</v>
          </cell>
          <cell r="AY1838">
            <v>400</v>
          </cell>
          <cell r="CK1838">
            <v>0</v>
          </cell>
          <cell r="CL1838">
            <v>0</v>
          </cell>
          <cell r="CM1838">
            <v>0</v>
          </cell>
        </row>
        <row r="1839">
          <cell r="F1839">
            <v>0</v>
          </cell>
          <cell r="G1839">
            <v>2114.48</v>
          </cell>
          <cell r="H1839">
            <v>2114.48</v>
          </cell>
          <cell r="I1839">
            <v>0</v>
          </cell>
          <cell r="AY1839">
            <v>0</v>
          </cell>
          <cell r="CK1839">
            <v>0</v>
          </cell>
          <cell r="CL1839">
            <v>0</v>
          </cell>
          <cell r="CM1839">
            <v>0</v>
          </cell>
        </row>
        <row r="1840">
          <cell r="F1840">
            <v>22003</v>
          </cell>
          <cell r="G1840">
            <v>22003</v>
          </cell>
          <cell r="H1840">
            <v>20196.7</v>
          </cell>
          <cell r="I1840">
            <v>850</v>
          </cell>
          <cell r="AY1840">
            <v>2388.6999999999998</v>
          </cell>
          <cell r="CK1840">
            <v>0</v>
          </cell>
          <cell r="CL1840">
            <v>0</v>
          </cell>
          <cell r="CM1840">
            <v>0</v>
          </cell>
        </row>
        <row r="1841">
          <cell r="F1841">
            <v>698686</v>
          </cell>
          <cell r="G1841">
            <v>275001.74</v>
          </cell>
          <cell r="H1841">
            <v>275001.74</v>
          </cell>
          <cell r="I1841">
            <v>0</v>
          </cell>
          <cell r="AY1841">
            <v>52930.76</v>
          </cell>
          <cell r="CK1841">
            <v>0</v>
          </cell>
          <cell r="CL1841">
            <v>0</v>
          </cell>
          <cell r="CM1841">
            <v>0</v>
          </cell>
        </row>
        <row r="1842">
          <cell r="F1842">
            <v>8450</v>
          </cell>
          <cell r="G1842">
            <v>8450</v>
          </cell>
          <cell r="H1842">
            <v>4010.94</v>
          </cell>
          <cell r="I1842">
            <v>1120.1300000000001</v>
          </cell>
          <cell r="AY1842">
            <v>0</v>
          </cell>
          <cell r="CK1842">
            <v>0</v>
          </cell>
          <cell r="CL1842">
            <v>0</v>
          </cell>
          <cell r="CM1842">
            <v>0</v>
          </cell>
        </row>
        <row r="1843">
          <cell r="F1843">
            <v>35000</v>
          </cell>
          <cell r="G1843">
            <v>35000</v>
          </cell>
          <cell r="H1843">
            <v>31268</v>
          </cell>
          <cell r="I1843">
            <v>0</v>
          </cell>
          <cell r="AY1843">
            <v>0</v>
          </cell>
          <cell r="CK1843">
            <v>0</v>
          </cell>
          <cell r="CL1843">
            <v>0</v>
          </cell>
          <cell r="CM1843">
            <v>0</v>
          </cell>
        </row>
        <row r="1844">
          <cell r="F1844">
            <v>10653</v>
          </cell>
          <cell r="G1844">
            <v>9953</v>
          </cell>
          <cell r="H1844">
            <v>984</v>
          </cell>
          <cell r="I1844">
            <v>0</v>
          </cell>
          <cell r="AY1844">
            <v>0</v>
          </cell>
          <cell r="CK1844">
            <v>0</v>
          </cell>
          <cell r="CL1844">
            <v>0</v>
          </cell>
          <cell r="CM1844">
            <v>0</v>
          </cell>
        </row>
        <row r="1845">
          <cell r="F1845">
            <v>0</v>
          </cell>
          <cell r="G1845">
            <v>700</v>
          </cell>
          <cell r="H1845">
            <v>700</v>
          </cell>
          <cell r="I1845">
            <v>0</v>
          </cell>
          <cell r="AY1845">
            <v>0</v>
          </cell>
          <cell r="CK1845">
            <v>0</v>
          </cell>
          <cell r="CL1845">
            <v>0</v>
          </cell>
          <cell r="CM1845">
            <v>0</v>
          </cell>
        </row>
        <row r="1846">
          <cell r="F1846">
            <v>3000</v>
          </cell>
          <cell r="G1846">
            <v>3000</v>
          </cell>
          <cell r="H1846">
            <v>2599</v>
          </cell>
          <cell r="I1846">
            <v>327.75</v>
          </cell>
          <cell r="AY1846">
            <v>0</v>
          </cell>
          <cell r="CK1846">
            <v>0</v>
          </cell>
          <cell r="CL1846">
            <v>0</v>
          </cell>
          <cell r="CM1846">
            <v>0</v>
          </cell>
        </row>
        <row r="1847">
          <cell r="F1847">
            <v>15000</v>
          </cell>
          <cell r="G1847">
            <v>15000</v>
          </cell>
          <cell r="H1847">
            <v>999.35</v>
          </cell>
          <cell r="I1847">
            <v>0</v>
          </cell>
          <cell r="AY1847">
            <v>0</v>
          </cell>
          <cell r="CK1847">
            <v>0</v>
          </cell>
          <cell r="CL1847">
            <v>0</v>
          </cell>
          <cell r="CM1847">
            <v>0</v>
          </cell>
        </row>
        <row r="1848">
          <cell r="F1848">
            <v>100000</v>
          </cell>
          <cell r="G1848">
            <v>100000</v>
          </cell>
          <cell r="H1848">
            <v>43253.07</v>
          </cell>
          <cell r="I1848">
            <v>2</v>
          </cell>
          <cell r="AY1848">
            <v>0</v>
          </cell>
          <cell r="CK1848">
            <v>0</v>
          </cell>
          <cell r="CL1848">
            <v>0</v>
          </cell>
          <cell r="CM1848">
            <v>0</v>
          </cell>
        </row>
        <row r="1849">
          <cell r="F1849">
            <v>60000</v>
          </cell>
          <cell r="G1849">
            <v>60000</v>
          </cell>
          <cell r="H1849">
            <v>14977.39</v>
          </cell>
          <cell r="I1849">
            <v>24140.78</v>
          </cell>
          <cell r="AY1849">
            <v>0</v>
          </cell>
          <cell r="CK1849">
            <v>0</v>
          </cell>
          <cell r="CL1849">
            <v>0</v>
          </cell>
          <cell r="CM1849">
            <v>0</v>
          </cell>
        </row>
        <row r="1850">
          <cell r="F1850">
            <v>10000</v>
          </cell>
          <cell r="G1850">
            <v>10000</v>
          </cell>
          <cell r="H1850">
            <v>0</v>
          </cell>
          <cell r="I1850">
            <v>0</v>
          </cell>
          <cell r="AY1850">
            <v>0</v>
          </cell>
          <cell r="CK1850">
            <v>0</v>
          </cell>
          <cell r="CL1850">
            <v>0</v>
          </cell>
          <cell r="CM1850">
            <v>0</v>
          </cell>
        </row>
        <row r="1851">
          <cell r="F1851">
            <v>2000</v>
          </cell>
          <cell r="G1851">
            <v>2000</v>
          </cell>
          <cell r="H1851">
            <v>1061.29</v>
          </cell>
          <cell r="I1851">
            <v>0</v>
          </cell>
          <cell r="AY1851">
            <v>0</v>
          </cell>
          <cell r="CK1851">
            <v>0</v>
          </cell>
          <cell r="CL1851">
            <v>0</v>
          </cell>
          <cell r="CM1851">
            <v>0</v>
          </cell>
        </row>
        <row r="1852">
          <cell r="F1852">
            <v>5000</v>
          </cell>
          <cell r="G1852">
            <v>5000</v>
          </cell>
          <cell r="H1852">
            <v>982</v>
          </cell>
          <cell r="I1852">
            <v>122</v>
          </cell>
          <cell r="AY1852">
            <v>0</v>
          </cell>
          <cell r="CK1852">
            <v>0</v>
          </cell>
          <cell r="CL1852">
            <v>0</v>
          </cell>
          <cell r="CM1852">
            <v>0</v>
          </cell>
        </row>
        <row r="1853">
          <cell r="F1853">
            <v>10000</v>
          </cell>
          <cell r="G1853">
            <v>10000</v>
          </cell>
          <cell r="H1853">
            <v>5220</v>
          </cell>
          <cell r="I1853">
            <v>1185</v>
          </cell>
          <cell r="AY1853">
            <v>0</v>
          </cell>
          <cell r="CK1853">
            <v>0</v>
          </cell>
          <cell r="CL1853">
            <v>0</v>
          </cell>
          <cell r="CM1853">
            <v>0</v>
          </cell>
        </row>
        <row r="1854">
          <cell r="F1854">
            <v>10000</v>
          </cell>
          <cell r="G1854">
            <v>10000</v>
          </cell>
          <cell r="H1854">
            <v>5142.55</v>
          </cell>
          <cell r="I1854">
            <v>0</v>
          </cell>
          <cell r="AY1854">
            <v>0</v>
          </cell>
          <cell r="CK1854">
            <v>0</v>
          </cell>
          <cell r="CL1854">
            <v>0</v>
          </cell>
          <cell r="CM1854">
            <v>0</v>
          </cell>
        </row>
        <row r="1855">
          <cell r="F1855">
            <v>10000</v>
          </cell>
          <cell r="G1855">
            <v>10000</v>
          </cell>
          <cell r="H1855">
            <v>6508.66</v>
          </cell>
          <cell r="I1855">
            <v>817.8</v>
          </cell>
          <cell r="AY1855">
            <v>0</v>
          </cell>
          <cell r="CK1855">
            <v>0</v>
          </cell>
          <cell r="CL1855">
            <v>0</v>
          </cell>
          <cell r="CM1855">
            <v>0</v>
          </cell>
        </row>
        <row r="1856">
          <cell r="F1856">
            <v>45347</v>
          </cell>
          <cell r="G1856">
            <v>45347</v>
          </cell>
          <cell r="H1856">
            <v>24661.27</v>
          </cell>
          <cell r="I1856">
            <v>2561.44</v>
          </cell>
          <cell r="AY1856">
            <v>343.85</v>
          </cell>
          <cell r="CK1856">
            <v>0</v>
          </cell>
          <cell r="CL1856">
            <v>0</v>
          </cell>
          <cell r="CM1856">
            <v>0</v>
          </cell>
        </row>
        <row r="1857">
          <cell r="F1857">
            <v>8333</v>
          </cell>
          <cell r="G1857">
            <v>8333</v>
          </cell>
          <cell r="H1857">
            <v>7562.32</v>
          </cell>
          <cell r="I1857">
            <v>0</v>
          </cell>
          <cell r="AY1857">
            <v>0</v>
          </cell>
          <cell r="CK1857">
            <v>0</v>
          </cell>
          <cell r="CL1857">
            <v>0</v>
          </cell>
          <cell r="CM1857">
            <v>0</v>
          </cell>
        </row>
        <row r="1858">
          <cell r="F1858">
            <v>22813</v>
          </cell>
          <cell r="G1858">
            <v>22813</v>
          </cell>
          <cell r="H1858">
            <v>17097.93</v>
          </cell>
          <cell r="I1858">
            <v>2824.6</v>
          </cell>
          <cell r="AY1858">
            <v>0</v>
          </cell>
          <cell r="CK1858">
            <v>0</v>
          </cell>
          <cell r="CL1858">
            <v>0</v>
          </cell>
          <cell r="CM1858">
            <v>0</v>
          </cell>
        </row>
        <row r="1859">
          <cell r="F1859">
            <v>1000</v>
          </cell>
          <cell r="G1859">
            <v>1000</v>
          </cell>
          <cell r="H1859">
            <v>55</v>
          </cell>
          <cell r="I1859">
            <v>0</v>
          </cell>
          <cell r="AY1859">
            <v>0</v>
          </cell>
          <cell r="CK1859">
            <v>0</v>
          </cell>
          <cell r="CL1859">
            <v>0</v>
          </cell>
          <cell r="CM1859">
            <v>0</v>
          </cell>
        </row>
        <row r="1860">
          <cell r="F1860">
            <v>12288</v>
          </cell>
          <cell r="G1860">
            <v>12288</v>
          </cell>
          <cell r="H1860">
            <v>2669</v>
          </cell>
          <cell r="I1860">
            <v>0</v>
          </cell>
          <cell r="AY1860">
            <v>489</v>
          </cell>
          <cell r="CK1860">
            <v>0</v>
          </cell>
          <cell r="CL1860">
            <v>0</v>
          </cell>
          <cell r="CM1860">
            <v>0</v>
          </cell>
        </row>
        <row r="1861">
          <cell r="F1861">
            <v>8767</v>
          </cell>
          <cell r="G1861">
            <v>14767</v>
          </cell>
          <cell r="H1861">
            <v>9695.24</v>
          </cell>
          <cell r="I1861">
            <v>1087.58</v>
          </cell>
          <cell r="AY1861">
            <v>1530</v>
          </cell>
          <cell r="CK1861">
            <v>0</v>
          </cell>
          <cell r="CL1861">
            <v>0</v>
          </cell>
          <cell r="CM1861">
            <v>0</v>
          </cell>
        </row>
        <row r="1862">
          <cell r="F1862">
            <v>2883</v>
          </cell>
          <cell r="G1862">
            <v>2883</v>
          </cell>
          <cell r="H1862">
            <v>2665</v>
          </cell>
          <cell r="I1862">
            <v>0</v>
          </cell>
          <cell r="AY1862">
            <v>0</v>
          </cell>
          <cell r="CK1862">
            <v>0</v>
          </cell>
          <cell r="CL1862">
            <v>0</v>
          </cell>
          <cell r="CM1862">
            <v>0</v>
          </cell>
        </row>
        <row r="1863">
          <cell r="F1863">
            <v>13082</v>
          </cell>
          <cell r="G1863">
            <v>13082</v>
          </cell>
          <cell r="H1863">
            <v>870</v>
          </cell>
          <cell r="I1863">
            <v>199</v>
          </cell>
          <cell r="AY1863">
            <v>0</v>
          </cell>
          <cell r="CK1863">
            <v>0</v>
          </cell>
          <cell r="CL1863">
            <v>0</v>
          </cell>
          <cell r="CM1863">
            <v>0</v>
          </cell>
        </row>
        <row r="1864">
          <cell r="F1864">
            <v>1000</v>
          </cell>
          <cell r="G1864">
            <v>1000</v>
          </cell>
          <cell r="H1864">
            <v>0</v>
          </cell>
          <cell r="I1864">
            <v>0</v>
          </cell>
          <cell r="AY1864">
            <v>0</v>
          </cell>
          <cell r="CK1864">
            <v>0</v>
          </cell>
          <cell r="CL1864">
            <v>0</v>
          </cell>
          <cell r="CM1864">
            <v>0</v>
          </cell>
        </row>
        <row r="1865">
          <cell r="F1865">
            <v>1334</v>
          </cell>
          <cell r="G1865">
            <v>1334</v>
          </cell>
          <cell r="H1865">
            <v>401.83</v>
          </cell>
          <cell r="I1865">
            <v>91</v>
          </cell>
          <cell r="AY1865">
            <v>0</v>
          </cell>
          <cell r="CK1865">
            <v>0</v>
          </cell>
          <cell r="CL1865">
            <v>0</v>
          </cell>
          <cell r="CM1865">
            <v>0</v>
          </cell>
        </row>
        <row r="1866">
          <cell r="F1866">
            <v>500</v>
          </cell>
          <cell r="G1866">
            <v>500</v>
          </cell>
          <cell r="H1866">
            <v>258.79000000000002</v>
          </cell>
          <cell r="I1866">
            <v>0</v>
          </cell>
          <cell r="AY1866">
            <v>0</v>
          </cell>
          <cell r="CK1866">
            <v>0</v>
          </cell>
          <cell r="CL1866">
            <v>0</v>
          </cell>
          <cell r="CM1866">
            <v>0</v>
          </cell>
        </row>
        <row r="1867">
          <cell r="F1867">
            <v>97893</v>
          </cell>
          <cell r="G1867">
            <v>97893</v>
          </cell>
          <cell r="H1867">
            <v>36382.769999999997</v>
          </cell>
          <cell r="I1867">
            <v>1858.63</v>
          </cell>
          <cell r="AY1867">
            <v>1755.44</v>
          </cell>
          <cell r="CK1867">
            <v>0</v>
          </cell>
          <cell r="CL1867">
            <v>0</v>
          </cell>
          <cell r="CM1867">
            <v>0</v>
          </cell>
        </row>
        <row r="1868">
          <cell r="F1868">
            <v>16068</v>
          </cell>
          <cell r="G1868">
            <v>16068</v>
          </cell>
          <cell r="H1868">
            <v>0</v>
          </cell>
          <cell r="I1868">
            <v>0</v>
          </cell>
          <cell r="AY1868">
            <v>0</v>
          </cell>
          <cell r="CK1868">
            <v>0</v>
          </cell>
          <cell r="CL1868">
            <v>0</v>
          </cell>
          <cell r="CM1868">
            <v>0</v>
          </cell>
        </row>
        <row r="1870">
          <cell r="F1870">
            <v>1400000</v>
          </cell>
          <cell r="G1870">
            <v>2400000</v>
          </cell>
          <cell r="H1870">
            <v>2248718.4300000002</v>
          </cell>
          <cell r="I1870">
            <v>48449.17</v>
          </cell>
          <cell r="AY1870">
            <v>13503.49</v>
          </cell>
          <cell r="CK1870">
            <v>0</v>
          </cell>
          <cell r="CL1870">
            <v>0</v>
          </cell>
          <cell r="CM1870">
            <v>0</v>
          </cell>
        </row>
        <row r="1871">
          <cell r="F1871">
            <v>8260673</v>
          </cell>
          <cell r="G1871">
            <v>8260673</v>
          </cell>
          <cell r="H1871">
            <v>6860874.9000000004</v>
          </cell>
          <cell r="I1871">
            <v>248274</v>
          </cell>
          <cell r="AY1871">
            <v>192859.37</v>
          </cell>
          <cell r="CK1871">
            <v>0</v>
          </cell>
          <cell r="CL1871">
            <v>0</v>
          </cell>
          <cell r="CM1871">
            <v>0</v>
          </cell>
        </row>
        <row r="1872">
          <cell r="F1872">
            <v>3790752</v>
          </cell>
          <cell r="G1872">
            <v>3790752</v>
          </cell>
          <cell r="H1872">
            <v>2732479.31</v>
          </cell>
          <cell r="I1872">
            <v>0</v>
          </cell>
          <cell r="AY1872">
            <v>306806.90000000002</v>
          </cell>
          <cell r="CK1872">
            <v>0</v>
          </cell>
          <cell r="CL1872">
            <v>0</v>
          </cell>
          <cell r="CM1872">
            <v>0</v>
          </cell>
        </row>
        <row r="1873">
          <cell r="F1873">
            <v>155809</v>
          </cell>
          <cell r="G1873">
            <v>155809</v>
          </cell>
          <cell r="H1873">
            <v>128937.83</v>
          </cell>
          <cell r="I1873">
            <v>0</v>
          </cell>
          <cell r="AY1873">
            <v>14062</v>
          </cell>
          <cell r="CK1873">
            <v>0</v>
          </cell>
          <cell r="CL1873">
            <v>0</v>
          </cell>
          <cell r="CM1873">
            <v>0</v>
          </cell>
        </row>
        <row r="1874">
          <cell r="F1874">
            <v>290350</v>
          </cell>
          <cell r="G1874">
            <v>290350</v>
          </cell>
          <cell r="H1874">
            <v>124383.24</v>
          </cell>
          <cell r="I1874">
            <v>0</v>
          </cell>
          <cell r="AY1874">
            <v>0</v>
          </cell>
          <cell r="CK1874">
            <v>0</v>
          </cell>
          <cell r="CL1874">
            <v>0</v>
          </cell>
          <cell r="CM1874">
            <v>0</v>
          </cell>
        </row>
        <row r="1875">
          <cell r="F1875">
            <v>768334</v>
          </cell>
          <cell r="G1875">
            <v>768334</v>
          </cell>
          <cell r="H1875">
            <v>0</v>
          </cell>
          <cell r="I1875">
            <v>0</v>
          </cell>
          <cell r="AY1875">
            <v>0</v>
          </cell>
          <cell r="CK1875">
            <v>0</v>
          </cell>
          <cell r="CL1875">
            <v>0</v>
          </cell>
          <cell r="CM1875">
            <v>0</v>
          </cell>
        </row>
        <row r="1876">
          <cell r="F1876">
            <v>2394</v>
          </cell>
          <cell r="G1876">
            <v>0</v>
          </cell>
          <cell r="H1876">
            <v>0</v>
          </cell>
          <cell r="I1876">
            <v>0</v>
          </cell>
          <cell r="AY1876">
            <v>0</v>
          </cell>
          <cell r="CK1876">
            <v>0</v>
          </cell>
          <cell r="CL1876">
            <v>0</v>
          </cell>
          <cell r="CM1876">
            <v>0</v>
          </cell>
        </row>
        <row r="1878">
          <cell r="F1878">
            <v>546812</v>
          </cell>
          <cell r="G1878">
            <v>546812</v>
          </cell>
          <cell r="H1878">
            <v>381899.36</v>
          </cell>
          <cell r="I1878">
            <v>0</v>
          </cell>
          <cell r="AY1878">
            <v>43262.37</v>
          </cell>
          <cell r="CK1878">
            <v>0</v>
          </cell>
          <cell r="CL1878">
            <v>0</v>
          </cell>
          <cell r="CM1878">
            <v>0</v>
          </cell>
        </row>
        <row r="1879">
          <cell r="F1879">
            <v>93151</v>
          </cell>
          <cell r="G1879">
            <v>93151</v>
          </cell>
          <cell r="H1879">
            <v>66369.039999999994</v>
          </cell>
          <cell r="I1879">
            <v>0</v>
          </cell>
          <cell r="AY1879">
            <v>7545.7</v>
          </cell>
          <cell r="CK1879">
            <v>0</v>
          </cell>
          <cell r="CL1879">
            <v>0</v>
          </cell>
          <cell r="CM1879">
            <v>0</v>
          </cell>
        </row>
        <row r="1880">
          <cell r="F1880">
            <v>118800</v>
          </cell>
          <cell r="G1880">
            <v>118800</v>
          </cell>
          <cell r="H1880">
            <v>89207.9</v>
          </cell>
          <cell r="I1880">
            <v>0</v>
          </cell>
          <cell r="AY1880">
            <v>9944.6299999999992</v>
          </cell>
          <cell r="CK1880">
            <v>0</v>
          </cell>
          <cell r="CL1880">
            <v>0</v>
          </cell>
          <cell r="CM1880">
            <v>0</v>
          </cell>
        </row>
        <row r="1881">
          <cell r="F1881">
            <v>87810</v>
          </cell>
          <cell r="G1881">
            <v>85276.96</v>
          </cell>
          <cell r="H1881">
            <v>84568.99</v>
          </cell>
          <cell r="I1881">
            <v>0</v>
          </cell>
          <cell r="AY1881">
            <v>0</v>
          </cell>
          <cell r="CK1881">
            <v>0</v>
          </cell>
          <cell r="CL1881">
            <v>0</v>
          </cell>
          <cell r="CM1881">
            <v>0</v>
          </cell>
        </row>
        <row r="1882">
          <cell r="F1882">
            <v>519629</v>
          </cell>
          <cell r="G1882">
            <v>519629</v>
          </cell>
          <cell r="H1882">
            <v>327524.38</v>
          </cell>
          <cell r="I1882">
            <v>0</v>
          </cell>
          <cell r="AY1882">
            <v>34898.589999999997</v>
          </cell>
          <cell r="CK1882">
            <v>0</v>
          </cell>
          <cell r="CL1882">
            <v>0</v>
          </cell>
          <cell r="CM1882">
            <v>0</v>
          </cell>
        </row>
        <row r="1883">
          <cell r="F1883">
            <v>41305</v>
          </cell>
          <cell r="G1883">
            <v>41305</v>
          </cell>
          <cell r="H1883">
            <v>33386.879999999997</v>
          </cell>
          <cell r="I1883">
            <v>0</v>
          </cell>
          <cell r="AY1883">
            <v>2753.88</v>
          </cell>
          <cell r="CK1883">
            <v>0</v>
          </cell>
          <cell r="CL1883">
            <v>0</v>
          </cell>
          <cell r="CM1883">
            <v>0</v>
          </cell>
        </row>
        <row r="1884">
          <cell r="F1884">
            <v>10217</v>
          </cell>
          <cell r="G1884">
            <v>10217</v>
          </cell>
          <cell r="H1884">
            <v>7479.16</v>
          </cell>
          <cell r="I1884">
            <v>0</v>
          </cell>
          <cell r="AY1884">
            <v>912.78</v>
          </cell>
          <cell r="CK1884">
            <v>0</v>
          </cell>
          <cell r="CL1884">
            <v>0</v>
          </cell>
          <cell r="CM1884">
            <v>0</v>
          </cell>
        </row>
        <row r="1885">
          <cell r="F1885">
            <v>28725</v>
          </cell>
          <cell r="G1885">
            <v>28725</v>
          </cell>
          <cell r="H1885">
            <v>19124.14</v>
          </cell>
          <cell r="I1885">
            <v>0</v>
          </cell>
          <cell r="AY1885">
            <v>503.52</v>
          </cell>
          <cell r="CK1885">
            <v>0</v>
          </cell>
          <cell r="CL1885">
            <v>0</v>
          </cell>
          <cell r="CM1885">
            <v>0</v>
          </cell>
        </row>
        <row r="1886">
          <cell r="F1886">
            <v>22565</v>
          </cell>
          <cell r="G1886">
            <v>22565</v>
          </cell>
          <cell r="H1886">
            <v>10098.35</v>
          </cell>
          <cell r="I1886">
            <v>847</v>
          </cell>
          <cell r="AY1886">
            <v>1619.35</v>
          </cell>
          <cell r="CK1886">
            <v>0</v>
          </cell>
          <cell r="CL1886">
            <v>0</v>
          </cell>
          <cell r="CM1886">
            <v>0</v>
          </cell>
        </row>
        <row r="1887">
          <cell r="F1887">
            <v>5818</v>
          </cell>
          <cell r="G1887">
            <v>5818</v>
          </cell>
          <cell r="H1887">
            <v>5615.94</v>
          </cell>
          <cell r="I1887">
            <v>0</v>
          </cell>
          <cell r="AY1887">
            <v>0</v>
          </cell>
          <cell r="CK1887">
            <v>0</v>
          </cell>
          <cell r="CL1887">
            <v>0</v>
          </cell>
          <cell r="CM1887">
            <v>0</v>
          </cell>
        </row>
        <row r="1888">
          <cell r="F1888">
            <v>2000</v>
          </cell>
          <cell r="G1888">
            <v>2000</v>
          </cell>
          <cell r="H1888">
            <v>184</v>
          </cell>
          <cell r="I1888">
            <v>0</v>
          </cell>
          <cell r="AY1888">
            <v>0</v>
          </cell>
          <cell r="CK1888">
            <v>0</v>
          </cell>
          <cell r="CL1888">
            <v>0</v>
          </cell>
          <cell r="CM1888">
            <v>0</v>
          </cell>
        </row>
        <row r="1889">
          <cell r="F1889">
            <v>1000</v>
          </cell>
          <cell r="G1889">
            <v>1000</v>
          </cell>
          <cell r="H1889">
            <v>0</v>
          </cell>
          <cell r="I1889">
            <v>0</v>
          </cell>
          <cell r="AY1889">
            <v>0</v>
          </cell>
          <cell r="CK1889">
            <v>0</v>
          </cell>
          <cell r="CL1889">
            <v>0</v>
          </cell>
          <cell r="CM1889">
            <v>0</v>
          </cell>
        </row>
        <row r="1890">
          <cell r="F1890">
            <v>15000</v>
          </cell>
          <cell r="G1890">
            <v>15000</v>
          </cell>
          <cell r="H1890">
            <v>0</v>
          </cell>
          <cell r="I1890">
            <v>0</v>
          </cell>
          <cell r="AY1890">
            <v>0</v>
          </cell>
          <cell r="CK1890">
            <v>0</v>
          </cell>
          <cell r="CL1890">
            <v>0</v>
          </cell>
          <cell r="CM1890">
            <v>0</v>
          </cell>
        </row>
        <row r="1891">
          <cell r="F1891">
            <v>30000</v>
          </cell>
          <cell r="G1891">
            <v>30000</v>
          </cell>
          <cell r="H1891">
            <v>12610.72</v>
          </cell>
          <cell r="I1891">
            <v>9001</v>
          </cell>
          <cell r="AY1891">
            <v>0</v>
          </cell>
          <cell r="CK1891">
            <v>0</v>
          </cell>
          <cell r="CL1891">
            <v>0</v>
          </cell>
          <cell r="CM1891">
            <v>0</v>
          </cell>
        </row>
        <row r="1892">
          <cell r="F1892">
            <v>5000</v>
          </cell>
          <cell r="G1892">
            <v>5000</v>
          </cell>
          <cell r="H1892">
            <v>581.41999999999996</v>
          </cell>
          <cell r="I1892">
            <v>0</v>
          </cell>
          <cell r="AY1892">
            <v>0</v>
          </cell>
          <cell r="CK1892">
            <v>0</v>
          </cell>
          <cell r="CL1892">
            <v>0</v>
          </cell>
          <cell r="CM1892">
            <v>0</v>
          </cell>
        </row>
        <row r="1893">
          <cell r="F1893">
            <v>15000</v>
          </cell>
          <cell r="G1893">
            <v>15000</v>
          </cell>
          <cell r="H1893">
            <v>0</v>
          </cell>
          <cell r="I1893">
            <v>0</v>
          </cell>
          <cell r="AY1893">
            <v>0</v>
          </cell>
          <cell r="CK1893">
            <v>0</v>
          </cell>
          <cell r="CL1893">
            <v>0</v>
          </cell>
          <cell r="CM1893">
            <v>0</v>
          </cell>
        </row>
        <row r="1894">
          <cell r="F1894">
            <v>10000</v>
          </cell>
          <cell r="G1894">
            <v>10000</v>
          </cell>
          <cell r="H1894">
            <v>656</v>
          </cell>
          <cell r="I1894">
            <v>0</v>
          </cell>
          <cell r="AY1894">
            <v>0</v>
          </cell>
          <cell r="CK1894">
            <v>0</v>
          </cell>
          <cell r="CL1894">
            <v>0</v>
          </cell>
          <cell r="CM1894">
            <v>0</v>
          </cell>
        </row>
        <row r="1895">
          <cell r="F1895">
            <v>10000</v>
          </cell>
          <cell r="G1895">
            <v>10000</v>
          </cell>
          <cell r="H1895">
            <v>6094.6</v>
          </cell>
          <cell r="I1895">
            <v>0</v>
          </cell>
          <cell r="AY1895">
            <v>0</v>
          </cell>
          <cell r="CK1895">
            <v>0</v>
          </cell>
          <cell r="CL1895">
            <v>0</v>
          </cell>
          <cell r="CM1895">
            <v>0</v>
          </cell>
        </row>
        <row r="1896">
          <cell r="F1896">
            <v>25427</v>
          </cell>
          <cell r="G1896">
            <v>25427</v>
          </cell>
          <cell r="H1896">
            <v>7131.22</v>
          </cell>
          <cell r="I1896">
            <v>690</v>
          </cell>
          <cell r="AY1896">
            <v>205.28</v>
          </cell>
          <cell r="CK1896">
            <v>0</v>
          </cell>
          <cell r="CL1896">
            <v>0</v>
          </cell>
          <cell r="CM1896">
            <v>0</v>
          </cell>
        </row>
        <row r="1897">
          <cell r="F1897">
            <v>2802</v>
          </cell>
          <cell r="G1897">
            <v>2802</v>
          </cell>
          <cell r="H1897">
            <v>2066.5500000000002</v>
          </cell>
          <cell r="I1897">
            <v>0</v>
          </cell>
          <cell r="AY1897">
            <v>0</v>
          </cell>
          <cell r="CK1897">
            <v>0</v>
          </cell>
          <cell r="CL1897">
            <v>0</v>
          </cell>
          <cell r="CM1897">
            <v>0</v>
          </cell>
        </row>
        <row r="1898">
          <cell r="F1898">
            <v>15910</v>
          </cell>
          <cell r="G1898">
            <v>15910</v>
          </cell>
          <cell r="H1898">
            <v>8396.2199999999993</v>
          </cell>
          <cell r="I1898">
            <v>0</v>
          </cell>
          <cell r="AY1898">
            <v>0</v>
          </cell>
          <cell r="CK1898">
            <v>0</v>
          </cell>
          <cell r="CL1898">
            <v>0</v>
          </cell>
          <cell r="CM1898">
            <v>0</v>
          </cell>
        </row>
        <row r="1899">
          <cell r="F1899">
            <v>2184</v>
          </cell>
          <cell r="G1899">
            <v>2184</v>
          </cell>
          <cell r="H1899">
            <v>1500</v>
          </cell>
          <cell r="I1899">
            <v>0</v>
          </cell>
          <cell r="AY1899">
            <v>0</v>
          </cell>
          <cell r="CK1899">
            <v>0</v>
          </cell>
          <cell r="CL1899">
            <v>0</v>
          </cell>
          <cell r="CM1899">
            <v>0</v>
          </cell>
        </row>
        <row r="1900">
          <cell r="F1900">
            <v>4323</v>
          </cell>
          <cell r="G1900">
            <v>4323</v>
          </cell>
          <cell r="H1900">
            <v>712</v>
          </cell>
          <cell r="I1900">
            <v>0</v>
          </cell>
          <cell r="AY1900">
            <v>182</v>
          </cell>
          <cell r="CK1900">
            <v>0</v>
          </cell>
          <cell r="CL1900">
            <v>0</v>
          </cell>
          <cell r="CM1900">
            <v>0</v>
          </cell>
        </row>
        <row r="1901">
          <cell r="F1901">
            <v>8522</v>
          </cell>
          <cell r="G1901">
            <v>8522</v>
          </cell>
          <cell r="H1901">
            <v>3878.65</v>
          </cell>
          <cell r="I1901">
            <v>1782</v>
          </cell>
          <cell r="AY1901">
            <v>0</v>
          </cell>
          <cell r="CK1901">
            <v>0</v>
          </cell>
          <cell r="CL1901">
            <v>0</v>
          </cell>
          <cell r="CM1901">
            <v>0</v>
          </cell>
        </row>
        <row r="1902">
          <cell r="F1902">
            <v>1934</v>
          </cell>
          <cell r="G1902">
            <v>1934</v>
          </cell>
          <cell r="H1902">
            <v>0</v>
          </cell>
          <cell r="I1902">
            <v>0</v>
          </cell>
          <cell r="AY1902">
            <v>0</v>
          </cell>
          <cell r="CK1902">
            <v>0</v>
          </cell>
          <cell r="CL1902">
            <v>0</v>
          </cell>
          <cell r="CM1902">
            <v>0</v>
          </cell>
        </row>
        <row r="1903">
          <cell r="F1903">
            <v>5541</v>
          </cell>
          <cell r="G1903">
            <v>5541</v>
          </cell>
          <cell r="H1903">
            <v>64</v>
          </cell>
          <cell r="I1903">
            <v>0</v>
          </cell>
          <cell r="AY1903">
            <v>0</v>
          </cell>
          <cell r="CK1903">
            <v>0</v>
          </cell>
          <cell r="CL1903">
            <v>0</v>
          </cell>
          <cell r="CM1903">
            <v>0</v>
          </cell>
        </row>
        <row r="1904">
          <cell r="F1904">
            <v>1000</v>
          </cell>
          <cell r="G1904">
            <v>1000</v>
          </cell>
          <cell r="H1904">
            <v>0</v>
          </cell>
          <cell r="I1904">
            <v>0</v>
          </cell>
          <cell r="AY1904">
            <v>0</v>
          </cell>
          <cell r="CK1904">
            <v>0</v>
          </cell>
          <cell r="CL1904">
            <v>0</v>
          </cell>
          <cell r="CM1904">
            <v>0</v>
          </cell>
        </row>
        <row r="1905">
          <cell r="F1905">
            <v>500</v>
          </cell>
          <cell r="G1905">
            <v>500</v>
          </cell>
          <cell r="H1905">
            <v>77.42</v>
          </cell>
          <cell r="I1905">
            <v>0</v>
          </cell>
          <cell r="AY1905">
            <v>0</v>
          </cell>
          <cell r="CK1905">
            <v>0</v>
          </cell>
          <cell r="CL1905">
            <v>0</v>
          </cell>
          <cell r="CM1905">
            <v>0</v>
          </cell>
        </row>
        <row r="1906">
          <cell r="F1906">
            <v>1000</v>
          </cell>
          <cell r="G1906">
            <v>325</v>
          </cell>
          <cell r="H1906">
            <v>325</v>
          </cell>
          <cell r="I1906">
            <v>0</v>
          </cell>
          <cell r="AY1906">
            <v>0</v>
          </cell>
          <cell r="CK1906">
            <v>0</v>
          </cell>
          <cell r="CL1906">
            <v>0</v>
          </cell>
          <cell r="CM1906">
            <v>0</v>
          </cell>
        </row>
        <row r="1907">
          <cell r="F1907">
            <v>0</v>
          </cell>
          <cell r="G1907">
            <v>675</v>
          </cell>
          <cell r="H1907">
            <v>675</v>
          </cell>
          <cell r="I1907">
            <v>0</v>
          </cell>
          <cell r="AY1907">
            <v>0</v>
          </cell>
          <cell r="CK1907">
            <v>0</v>
          </cell>
          <cell r="CL1907">
            <v>0</v>
          </cell>
          <cell r="CM1907">
            <v>0</v>
          </cell>
        </row>
        <row r="1908">
          <cell r="F1908">
            <v>16055</v>
          </cell>
          <cell r="G1908">
            <v>16055</v>
          </cell>
          <cell r="H1908">
            <v>0</v>
          </cell>
          <cell r="I1908">
            <v>5888</v>
          </cell>
          <cell r="AY1908">
            <v>0</v>
          </cell>
          <cell r="CK1908">
            <v>0</v>
          </cell>
          <cell r="CL1908">
            <v>0</v>
          </cell>
          <cell r="CM1908">
            <v>0</v>
          </cell>
        </row>
        <row r="1909">
          <cell r="F1909">
            <v>3569616</v>
          </cell>
          <cell r="G1909">
            <v>3569616</v>
          </cell>
          <cell r="H1909">
            <v>2996220.78</v>
          </cell>
          <cell r="I1909">
            <v>0</v>
          </cell>
          <cell r="AY1909">
            <v>335625.46</v>
          </cell>
          <cell r="CK1909">
            <v>0</v>
          </cell>
          <cell r="CL1909">
            <v>0</v>
          </cell>
          <cell r="CM1909">
            <v>0</v>
          </cell>
        </row>
        <row r="1910">
          <cell r="F1910">
            <v>281217</v>
          </cell>
          <cell r="G1910">
            <v>286520.5</v>
          </cell>
          <cell r="H1910">
            <v>252223</v>
          </cell>
          <cell r="I1910">
            <v>0</v>
          </cell>
          <cell r="AY1910">
            <v>26594.5</v>
          </cell>
          <cell r="CK1910">
            <v>0</v>
          </cell>
          <cell r="CL1910">
            <v>0</v>
          </cell>
          <cell r="CM1910">
            <v>0</v>
          </cell>
        </row>
        <row r="1911">
          <cell r="F1911">
            <v>311810</v>
          </cell>
          <cell r="G1911">
            <v>311810</v>
          </cell>
          <cell r="H1911">
            <v>143267.03</v>
          </cell>
          <cell r="I1911">
            <v>0</v>
          </cell>
          <cell r="AY1911">
            <v>0</v>
          </cell>
          <cell r="CK1911">
            <v>0</v>
          </cell>
          <cell r="CL1911">
            <v>0</v>
          </cell>
          <cell r="CM1911">
            <v>0</v>
          </cell>
        </row>
        <row r="1912">
          <cell r="F1912">
            <v>752033</v>
          </cell>
          <cell r="G1912">
            <v>752033</v>
          </cell>
          <cell r="H1912">
            <v>0</v>
          </cell>
          <cell r="I1912">
            <v>0</v>
          </cell>
          <cell r="AY1912">
            <v>0</v>
          </cell>
          <cell r="CK1912">
            <v>0</v>
          </cell>
          <cell r="CL1912">
            <v>0</v>
          </cell>
          <cell r="CM1912">
            <v>0</v>
          </cell>
        </row>
        <row r="1913">
          <cell r="F1913">
            <v>550714</v>
          </cell>
          <cell r="G1913">
            <v>550714</v>
          </cell>
          <cell r="H1913">
            <v>441070.86</v>
          </cell>
          <cell r="I1913">
            <v>0</v>
          </cell>
          <cell r="AY1913">
            <v>48784.65</v>
          </cell>
          <cell r="CK1913">
            <v>0</v>
          </cell>
          <cell r="CL1913">
            <v>0</v>
          </cell>
          <cell r="CM1913">
            <v>0</v>
          </cell>
        </row>
        <row r="1914">
          <cell r="F1914">
            <v>91709</v>
          </cell>
          <cell r="G1914">
            <v>91709</v>
          </cell>
          <cell r="H1914">
            <v>75052.28</v>
          </cell>
          <cell r="I1914">
            <v>0</v>
          </cell>
          <cell r="AY1914">
            <v>8330.5499999999993</v>
          </cell>
          <cell r="CK1914">
            <v>0</v>
          </cell>
          <cell r="CL1914">
            <v>0</v>
          </cell>
          <cell r="CM1914">
            <v>0</v>
          </cell>
        </row>
        <row r="1915">
          <cell r="F1915">
            <v>145200</v>
          </cell>
          <cell r="G1915">
            <v>145200</v>
          </cell>
          <cell r="H1915">
            <v>120585.46</v>
          </cell>
          <cell r="I1915">
            <v>0</v>
          </cell>
          <cell r="AY1915">
            <v>13133.05</v>
          </cell>
          <cell r="CK1915">
            <v>0</v>
          </cell>
          <cell r="CL1915">
            <v>0</v>
          </cell>
          <cell r="CM1915">
            <v>0</v>
          </cell>
        </row>
        <row r="1916">
          <cell r="F1916">
            <v>85640</v>
          </cell>
          <cell r="G1916">
            <v>93619.73</v>
          </cell>
          <cell r="H1916">
            <v>93619.73</v>
          </cell>
          <cell r="I1916">
            <v>0</v>
          </cell>
          <cell r="AY1916">
            <v>0</v>
          </cell>
          <cell r="CK1916">
            <v>0</v>
          </cell>
          <cell r="CL1916">
            <v>0</v>
          </cell>
          <cell r="CM1916">
            <v>0</v>
          </cell>
        </row>
        <row r="1917">
          <cell r="F1917">
            <v>507919</v>
          </cell>
          <cell r="G1917">
            <v>507919</v>
          </cell>
          <cell r="H1917">
            <v>369457.87</v>
          </cell>
          <cell r="I1917">
            <v>0</v>
          </cell>
          <cell r="AY1917">
            <v>38913.839999999997</v>
          </cell>
          <cell r="CK1917">
            <v>0</v>
          </cell>
          <cell r="CL1917">
            <v>0</v>
          </cell>
          <cell r="CM1917">
            <v>0</v>
          </cell>
        </row>
        <row r="1918">
          <cell r="F1918">
            <v>500</v>
          </cell>
          <cell r="G1918">
            <v>500</v>
          </cell>
          <cell r="H1918">
            <v>377</v>
          </cell>
          <cell r="I1918">
            <v>23.5</v>
          </cell>
          <cell r="AY1918">
            <v>0</v>
          </cell>
          <cell r="CK1918">
            <v>0</v>
          </cell>
          <cell r="CL1918">
            <v>0</v>
          </cell>
          <cell r="CM1918">
            <v>0</v>
          </cell>
        </row>
        <row r="1919">
          <cell r="F1919">
            <v>6885</v>
          </cell>
          <cell r="G1919">
            <v>7019.68</v>
          </cell>
          <cell r="H1919">
            <v>5564.48</v>
          </cell>
          <cell r="I1919">
            <v>0</v>
          </cell>
          <cell r="AY1919">
            <v>458.98</v>
          </cell>
          <cell r="CK1919">
            <v>0</v>
          </cell>
          <cell r="CL1919">
            <v>0</v>
          </cell>
          <cell r="CM1919">
            <v>0</v>
          </cell>
        </row>
        <row r="1920">
          <cell r="F1920">
            <v>7211</v>
          </cell>
          <cell r="G1920">
            <v>7211</v>
          </cell>
          <cell r="H1920">
            <v>5278.51</v>
          </cell>
          <cell r="I1920">
            <v>0</v>
          </cell>
          <cell r="AY1920">
            <v>644.21</v>
          </cell>
          <cell r="CK1920">
            <v>0</v>
          </cell>
          <cell r="CL1920">
            <v>0</v>
          </cell>
          <cell r="CM1920">
            <v>0</v>
          </cell>
        </row>
        <row r="1921">
          <cell r="F1921">
            <v>23899</v>
          </cell>
          <cell r="G1921">
            <v>23899</v>
          </cell>
          <cell r="H1921">
            <v>14822.42</v>
          </cell>
          <cell r="I1921">
            <v>0</v>
          </cell>
          <cell r="AY1921">
            <v>439.17</v>
          </cell>
          <cell r="CK1921">
            <v>0</v>
          </cell>
          <cell r="CL1921">
            <v>0</v>
          </cell>
          <cell r="CM1921">
            <v>0</v>
          </cell>
        </row>
        <row r="1922">
          <cell r="F1922">
            <v>11002</v>
          </cell>
          <cell r="G1922">
            <v>11002</v>
          </cell>
          <cell r="H1922">
            <v>6698.35</v>
          </cell>
          <cell r="I1922">
            <v>847</v>
          </cell>
          <cell r="AY1922">
            <v>769.35</v>
          </cell>
          <cell r="CK1922">
            <v>0</v>
          </cell>
          <cell r="CL1922">
            <v>0</v>
          </cell>
          <cell r="CM1922">
            <v>0</v>
          </cell>
        </row>
        <row r="1923">
          <cell r="F1923">
            <v>14156</v>
          </cell>
          <cell r="G1923">
            <v>14156</v>
          </cell>
          <cell r="H1923">
            <v>8597.52</v>
          </cell>
          <cell r="I1923">
            <v>2357.88</v>
          </cell>
          <cell r="AY1923">
            <v>0</v>
          </cell>
          <cell r="CK1923">
            <v>0</v>
          </cell>
          <cell r="CL1923">
            <v>0</v>
          </cell>
          <cell r="CM1923">
            <v>0</v>
          </cell>
        </row>
        <row r="1924">
          <cell r="F1924">
            <v>2000</v>
          </cell>
          <cell r="G1924">
            <v>2000</v>
          </cell>
          <cell r="H1924">
            <v>1798</v>
          </cell>
          <cell r="I1924">
            <v>25.3</v>
          </cell>
          <cell r="AY1924">
            <v>0</v>
          </cell>
          <cell r="CK1924">
            <v>0</v>
          </cell>
          <cell r="CL1924">
            <v>0</v>
          </cell>
          <cell r="CM1924">
            <v>0</v>
          </cell>
        </row>
        <row r="1925">
          <cell r="F1925">
            <v>30000</v>
          </cell>
          <cell r="G1925">
            <v>30000</v>
          </cell>
          <cell r="H1925">
            <v>11312.87</v>
          </cell>
          <cell r="I1925">
            <v>5000</v>
          </cell>
          <cell r="AY1925">
            <v>0</v>
          </cell>
          <cell r="CK1925">
            <v>0</v>
          </cell>
          <cell r="CL1925">
            <v>0</v>
          </cell>
          <cell r="CM1925">
            <v>0</v>
          </cell>
        </row>
        <row r="1926">
          <cell r="F1926">
            <v>7000</v>
          </cell>
          <cell r="G1926">
            <v>7000</v>
          </cell>
          <cell r="H1926">
            <v>3144.42</v>
          </cell>
          <cell r="I1926">
            <v>1300.7</v>
          </cell>
          <cell r="AY1926">
            <v>0</v>
          </cell>
          <cell r="CK1926">
            <v>0</v>
          </cell>
          <cell r="CL1926">
            <v>0</v>
          </cell>
          <cell r="CM1926">
            <v>0</v>
          </cell>
        </row>
        <row r="1927">
          <cell r="F1927">
            <v>1000</v>
          </cell>
          <cell r="G1927">
            <v>1000</v>
          </cell>
          <cell r="H1927">
            <v>722</v>
          </cell>
          <cell r="I1927">
            <v>170</v>
          </cell>
          <cell r="AY1927">
            <v>0</v>
          </cell>
          <cell r="CK1927">
            <v>0</v>
          </cell>
          <cell r="CL1927">
            <v>0</v>
          </cell>
          <cell r="CM1927">
            <v>0</v>
          </cell>
        </row>
        <row r="1928">
          <cell r="F1928">
            <v>10000</v>
          </cell>
          <cell r="G1928">
            <v>10000</v>
          </cell>
          <cell r="H1928">
            <v>1677</v>
          </cell>
          <cell r="I1928">
            <v>240</v>
          </cell>
          <cell r="AY1928">
            <v>0</v>
          </cell>
          <cell r="CK1928">
            <v>0</v>
          </cell>
          <cell r="CL1928">
            <v>0</v>
          </cell>
          <cell r="CM1928">
            <v>0</v>
          </cell>
        </row>
        <row r="1929">
          <cell r="F1929">
            <v>10000</v>
          </cell>
          <cell r="G1929">
            <v>10000</v>
          </cell>
          <cell r="H1929">
            <v>1658</v>
          </cell>
          <cell r="I1929">
            <v>0</v>
          </cell>
          <cell r="AY1929">
            <v>0</v>
          </cell>
          <cell r="CK1929">
            <v>0</v>
          </cell>
          <cell r="CL1929">
            <v>0</v>
          </cell>
          <cell r="CM1929">
            <v>0</v>
          </cell>
        </row>
        <row r="1930">
          <cell r="F1930">
            <v>38000</v>
          </cell>
          <cell r="G1930">
            <v>38000</v>
          </cell>
          <cell r="H1930">
            <v>33877.629999999997</v>
          </cell>
          <cell r="I1930">
            <v>2191.1</v>
          </cell>
          <cell r="AY1930">
            <v>40.28</v>
          </cell>
          <cell r="CK1930">
            <v>0</v>
          </cell>
          <cell r="CL1930">
            <v>0</v>
          </cell>
          <cell r="CM1930">
            <v>0</v>
          </cell>
        </row>
        <row r="1931">
          <cell r="F1931">
            <v>4871</v>
          </cell>
          <cell r="G1931">
            <v>4871</v>
          </cell>
          <cell r="H1931">
            <v>3619.65</v>
          </cell>
          <cell r="I1931">
            <v>119.15</v>
          </cell>
          <cell r="AY1931">
            <v>0</v>
          </cell>
          <cell r="CK1931">
            <v>0</v>
          </cell>
          <cell r="CL1931">
            <v>0</v>
          </cell>
          <cell r="CM1931">
            <v>0</v>
          </cell>
        </row>
        <row r="1932">
          <cell r="F1932">
            <v>12956</v>
          </cell>
          <cell r="G1932">
            <v>12956</v>
          </cell>
          <cell r="H1932">
            <v>9913.0499999999993</v>
          </cell>
          <cell r="I1932">
            <v>0</v>
          </cell>
          <cell r="AY1932">
            <v>0</v>
          </cell>
          <cell r="CK1932">
            <v>0</v>
          </cell>
          <cell r="CL1932">
            <v>0</v>
          </cell>
          <cell r="CM1932">
            <v>0</v>
          </cell>
        </row>
        <row r="1933">
          <cell r="F1933">
            <v>1596</v>
          </cell>
          <cell r="G1933">
            <v>1596</v>
          </cell>
          <cell r="H1933">
            <v>550</v>
          </cell>
          <cell r="I1933">
            <v>0</v>
          </cell>
          <cell r="AY1933">
            <v>0</v>
          </cell>
          <cell r="CK1933">
            <v>0</v>
          </cell>
          <cell r="CL1933">
            <v>0</v>
          </cell>
          <cell r="CM1933">
            <v>0</v>
          </cell>
        </row>
        <row r="1934">
          <cell r="F1934">
            <v>3927</v>
          </cell>
          <cell r="G1934">
            <v>3927</v>
          </cell>
          <cell r="H1934">
            <v>3283</v>
          </cell>
          <cell r="I1934">
            <v>0</v>
          </cell>
          <cell r="AY1934">
            <v>84</v>
          </cell>
          <cell r="CK1934">
            <v>0</v>
          </cell>
          <cell r="CL1934">
            <v>0</v>
          </cell>
          <cell r="CM1934">
            <v>0</v>
          </cell>
        </row>
        <row r="1935">
          <cell r="F1935">
            <v>3139</v>
          </cell>
          <cell r="G1935">
            <v>5139</v>
          </cell>
          <cell r="H1935">
            <v>3014.22</v>
          </cell>
          <cell r="I1935">
            <v>473.4</v>
          </cell>
          <cell r="AY1935">
            <v>0</v>
          </cell>
          <cell r="CK1935">
            <v>0</v>
          </cell>
          <cell r="CL1935">
            <v>0</v>
          </cell>
          <cell r="CM1935">
            <v>0</v>
          </cell>
        </row>
        <row r="1936">
          <cell r="F1936">
            <v>2354</v>
          </cell>
          <cell r="G1936">
            <v>2354</v>
          </cell>
          <cell r="H1936">
            <v>1545.94</v>
          </cell>
          <cell r="I1936">
            <v>232.8</v>
          </cell>
          <cell r="AY1936">
            <v>0</v>
          </cell>
          <cell r="CK1936">
            <v>0</v>
          </cell>
          <cell r="CL1936">
            <v>0</v>
          </cell>
          <cell r="CM1936">
            <v>0</v>
          </cell>
        </row>
        <row r="1937">
          <cell r="F1937">
            <v>3160</v>
          </cell>
          <cell r="G1937">
            <v>3160</v>
          </cell>
          <cell r="H1937">
            <v>527</v>
          </cell>
          <cell r="I1937">
            <v>0</v>
          </cell>
          <cell r="AY1937">
            <v>0</v>
          </cell>
          <cell r="CK1937">
            <v>0</v>
          </cell>
          <cell r="CL1937">
            <v>0</v>
          </cell>
          <cell r="CM1937">
            <v>0</v>
          </cell>
        </row>
        <row r="1938">
          <cell r="F1938">
            <v>500</v>
          </cell>
          <cell r="G1938">
            <v>500</v>
          </cell>
          <cell r="H1938">
            <v>370.06</v>
          </cell>
          <cell r="I1938">
            <v>0</v>
          </cell>
          <cell r="AY1938">
            <v>0</v>
          </cell>
          <cell r="CK1938">
            <v>0</v>
          </cell>
          <cell r="CL1938">
            <v>0</v>
          </cell>
          <cell r="CM1938">
            <v>0</v>
          </cell>
        </row>
        <row r="1939">
          <cell r="F1939">
            <v>12022</v>
          </cell>
          <cell r="G1939">
            <v>10098.950000000001</v>
          </cell>
          <cell r="H1939">
            <v>6959.53</v>
          </cell>
          <cell r="I1939">
            <v>0</v>
          </cell>
          <cell r="AY1939">
            <v>343.49</v>
          </cell>
          <cell r="CK1939">
            <v>0</v>
          </cell>
          <cell r="CL1939">
            <v>0</v>
          </cell>
          <cell r="CM1939">
            <v>0</v>
          </cell>
        </row>
        <row r="1940">
          <cell r="F1940">
            <v>4620</v>
          </cell>
          <cell r="G1940">
            <v>4620</v>
          </cell>
          <cell r="H1940">
            <v>0</v>
          </cell>
          <cell r="I1940">
            <v>0</v>
          </cell>
          <cell r="AY1940">
            <v>0</v>
          </cell>
          <cell r="CK1940">
            <v>0</v>
          </cell>
          <cell r="CL1940">
            <v>0</v>
          </cell>
          <cell r="CM1940">
            <v>0</v>
          </cell>
        </row>
        <row r="1941">
          <cell r="F1941">
            <v>2656020</v>
          </cell>
          <cell r="G1941">
            <v>2656020</v>
          </cell>
          <cell r="H1941">
            <v>2083250.5</v>
          </cell>
          <cell r="I1941">
            <v>0</v>
          </cell>
          <cell r="AY1941">
            <v>232400</v>
          </cell>
          <cell r="CK1941">
            <v>0</v>
          </cell>
          <cell r="CL1941">
            <v>0</v>
          </cell>
          <cell r="CM1941">
            <v>0</v>
          </cell>
        </row>
        <row r="1942">
          <cell r="F1942">
            <v>0</v>
          </cell>
          <cell r="G1942">
            <v>40844.49</v>
          </cell>
          <cell r="H1942">
            <v>40844.49</v>
          </cell>
          <cell r="I1942">
            <v>0</v>
          </cell>
          <cell r="AY1942">
            <v>0</v>
          </cell>
          <cell r="CK1942">
            <v>0</v>
          </cell>
          <cell r="CL1942">
            <v>0</v>
          </cell>
          <cell r="CM1942">
            <v>0</v>
          </cell>
        </row>
        <row r="1943">
          <cell r="F1943">
            <v>45528</v>
          </cell>
          <cell r="G1943">
            <v>45528</v>
          </cell>
          <cell r="H1943">
            <v>40389.160000000003</v>
          </cell>
          <cell r="I1943">
            <v>0</v>
          </cell>
          <cell r="AY1943">
            <v>4247</v>
          </cell>
          <cell r="CK1943">
            <v>0</v>
          </cell>
          <cell r="CL1943">
            <v>0</v>
          </cell>
          <cell r="CM1943">
            <v>0</v>
          </cell>
        </row>
        <row r="1944">
          <cell r="F1944">
            <v>187108</v>
          </cell>
          <cell r="G1944">
            <v>187108</v>
          </cell>
          <cell r="H1944">
            <v>86268.41</v>
          </cell>
          <cell r="I1944">
            <v>0</v>
          </cell>
          <cell r="AY1944">
            <v>0</v>
          </cell>
          <cell r="CK1944">
            <v>0</v>
          </cell>
          <cell r="CL1944">
            <v>0</v>
          </cell>
          <cell r="CM1944">
            <v>0</v>
          </cell>
        </row>
        <row r="1945">
          <cell r="F1945">
            <v>525884</v>
          </cell>
          <cell r="G1945">
            <v>525884</v>
          </cell>
          <cell r="H1945">
            <v>0</v>
          </cell>
          <cell r="I1945">
            <v>0</v>
          </cell>
          <cell r="AY1945">
            <v>0</v>
          </cell>
          <cell r="CK1945">
            <v>0</v>
          </cell>
          <cell r="CL1945">
            <v>0</v>
          </cell>
          <cell r="CM1945">
            <v>0</v>
          </cell>
        </row>
        <row r="1946">
          <cell r="F1946">
            <v>347970</v>
          </cell>
          <cell r="G1946">
            <v>347970</v>
          </cell>
          <cell r="H1946">
            <v>267212.03999999998</v>
          </cell>
          <cell r="I1946">
            <v>0</v>
          </cell>
          <cell r="AY1946">
            <v>30041</v>
          </cell>
          <cell r="CK1946">
            <v>0</v>
          </cell>
          <cell r="CL1946">
            <v>0</v>
          </cell>
          <cell r="CM1946">
            <v>0</v>
          </cell>
        </row>
        <row r="1947">
          <cell r="F1947">
            <v>60037</v>
          </cell>
          <cell r="G1947">
            <v>60037</v>
          </cell>
          <cell r="H1947">
            <v>47322.06</v>
          </cell>
          <cell r="I1947">
            <v>0</v>
          </cell>
          <cell r="AY1947">
            <v>5338.19</v>
          </cell>
          <cell r="CK1947">
            <v>0</v>
          </cell>
          <cell r="CL1947">
            <v>0</v>
          </cell>
          <cell r="CM1947">
            <v>0</v>
          </cell>
        </row>
        <row r="1948">
          <cell r="F1948">
            <v>66000</v>
          </cell>
          <cell r="G1948">
            <v>66000</v>
          </cell>
          <cell r="H1948">
            <v>52650</v>
          </cell>
          <cell r="I1948">
            <v>0</v>
          </cell>
          <cell r="AY1948">
            <v>5850</v>
          </cell>
          <cell r="CK1948">
            <v>0</v>
          </cell>
          <cell r="CL1948">
            <v>0</v>
          </cell>
          <cell r="CM1948">
            <v>0</v>
          </cell>
        </row>
        <row r="1949">
          <cell r="F1949">
            <v>60007</v>
          </cell>
          <cell r="G1949">
            <v>61632.9</v>
          </cell>
          <cell r="H1949">
            <v>61632.9</v>
          </cell>
          <cell r="I1949">
            <v>0</v>
          </cell>
          <cell r="AY1949">
            <v>0</v>
          </cell>
          <cell r="CK1949">
            <v>0</v>
          </cell>
          <cell r="CL1949">
            <v>0</v>
          </cell>
          <cell r="CM1949">
            <v>0</v>
          </cell>
        </row>
        <row r="1950">
          <cell r="F1950">
            <v>360972</v>
          </cell>
          <cell r="G1950">
            <v>360972</v>
          </cell>
          <cell r="H1950">
            <v>247484.51</v>
          </cell>
          <cell r="I1950">
            <v>0</v>
          </cell>
          <cell r="AY1950">
            <v>26463.8</v>
          </cell>
          <cell r="CK1950">
            <v>0</v>
          </cell>
          <cell r="CL1950">
            <v>0</v>
          </cell>
          <cell r="CM1950">
            <v>0</v>
          </cell>
        </row>
        <row r="1951">
          <cell r="F1951">
            <v>500</v>
          </cell>
          <cell r="G1951">
            <v>500</v>
          </cell>
          <cell r="H1951">
            <v>0</v>
          </cell>
          <cell r="I1951">
            <v>0</v>
          </cell>
          <cell r="AY1951">
            <v>0</v>
          </cell>
          <cell r="CK1951">
            <v>0</v>
          </cell>
          <cell r="CL1951">
            <v>0</v>
          </cell>
          <cell r="CM1951">
            <v>0</v>
          </cell>
        </row>
        <row r="1952">
          <cell r="F1952">
            <v>24567</v>
          </cell>
          <cell r="G1952">
            <v>24567</v>
          </cell>
          <cell r="H1952">
            <v>14421.27</v>
          </cell>
          <cell r="I1952">
            <v>0</v>
          </cell>
          <cell r="AY1952">
            <v>0</v>
          </cell>
          <cell r="CK1952">
            <v>0</v>
          </cell>
          <cell r="CL1952">
            <v>0</v>
          </cell>
          <cell r="CM1952">
            <v>0</v>
          </cell>
        </row>
        <row r="1953">
          <cell r="F1953">
            <v>9156</v>
          </cell>
          <cell r="G1953">
            <v>9156</v>
          </cell>
          <cell r="H1953">
            <v>7759</v>
          </cell>
          <cell r="I1953">
            <v>0</v>
          </cell>
          <cell r="AY1953">
            <v>0</v>
          </cell>
          <cell r="CK1953">
            <v>0</v>
          </cell>
          <cell r="CL1953">
            <v>0</v>
          </cell>
          <cell r="CM1953">
            <v>0</v>
          </cell>
        </row>
        <row r="1954">
          <cell r="F1954">
            <v>2757</v>
          </cell>
          <cell r="G1954">
            <v>2757</v>
          </cell>
          <cell r="H1954">
            <v>1944.35</v>
          </cell>
          <cell r="I1954">
            <v>0</v>
          </cell>
          <cell r="AY1954">
            <v>181.64</v>
          </cell>
          <cell r="CK1954">
            <v>0</v>
          </cell>
          <cell r="CL1954">
            <v>0</v>
          </cell>
          <cell r="CM1954">
            <v>0</v>
          </cell>
        </row>
        <row r="1955">
          <cell r="F1955">
            <v>15387</v>
          </cell>
          <cell r="G1955">
            <v>15387</v>
          </cell>
          <cell r="H1955">
            <v>4262.8900000000003</v>
          </cell>
          <cell r="I1955">
            <v>0</v>
          </cell>
          <cell r="AY1955">
            <v>99.74</v>
          </cell>
          <cell r="CK1955">
            <v>0</v>
          </cell>
          <cell r="CL1955">
            <v>0</v>
          </cell>
          <cell r="CM1955">
            <v>0</v>
          </cell>
        </row>
        <row r="1956">
          <cell r="F1956">
            <v>22864</v>
          </cell>
          <cell r="G1956">
            <v>22864</v>
          </cell>
          <cell r="H1956">
            <v>6800</v>
          </cell>
          <cell r="I1956">
            <v>850</v>
          </cell>
          <cell r="AY1956">
            <v>850</v>
          </cell>
          <cell r="CK1956">
            <v>0</v>
          </cell>
          <cell r="CL1956">
            <v>0</v>
          </cell>
          <cell r="CM1956">
            <v>0</v>
          </cell>
        </row>
        <row r="1957">
          <cell r="F1957">
            <v>0</v>
          </cell>
          <cell r="G1957">
            <v>192675</v>
          </cell>
          <cell r="H1957">
            <v>110000.7</v>
          </cell>
          <cell r="I1957">
            <v>0</v>
          </cell>
          <cell r="AY1957">
            <v>0</v>
          </cell>
          <cell r="CK1957">
            <v>0</v>
          </cell>
          <cell r="CL1957">
            <v>0</v>
          </cell>
          <cell r="CM1957">
            <v>0</v>
          </cell>
        </row>
        <row r="1958">
          <cell r="F1958">
            <v>4446</v>
          </cell>
          <cell r="G1958">
            <v>4446</v>
          </cell>
          <cell r="H1958">
            <v>3711.8</v>
          </cell>
          <cell r="I1958">
            <v>641.17999999999995</v>
          </cell>
          <cell r="AY1958">
            <v>0</v>
          </cell>
          <cell r="CK1958">
            <v>0</v>
          </cell>
          <cell r="CL1958">
            <v>0</v>
          </cell>
          <cell r="CM1958">
            <v>0</v>
          </cell>
        </row>
        <row r="1959">
          <cell r="F1959">
            <v>0</v>
          </cell>
          <cell r="G1959">
            <v>1000</v>
          </cell>
          <cell r="H1959">
            <v>1000</v>
          </cell>
          <cell r="I1959">
            <v>0</v>
          </cell>
          <cell r="AY1959">
            <v>0</v>
          </cell>
          <cell r="CK1959">
            <v>0</v>
          </cell>
          <cell r="CL1959">
            <v>0</v>
          </cell>
          <cell r="CM1959">
            <v>0</v>
          </cell>
        </row>
        <row r="1960">
          <cell r="F1960">
            <v>75000</v>
          </cell>
          <cell r="G1960">
            <v>75000</v>
          </cell>
          <cell r="H1960">
            <v>74608</v>
          </cell>
          <cell r="I1960">
            <v>382.5</v>
          </cell>
          <cell r="AY1960">
            <v>0</v>
          </cell>
          <cell r="CK1960">
            <v>0</v>
          </cell>
          <cell r="CL1960">
            <v>0</v>
          </cell>
          <cell r="CM1960">
            <v>0</v>
          </cell>
        </row>
        <row r="1961">
          <cell r="F1961">
            <v>3858</v>
          </cell>
          <cell r="G1961">
            <v>9858</v>
          </cell>
          <cell r="H1961">
            <v>3856.75</v>
          </cell>
          <cell r="I1961">
            <v>2</v>
          </cell>
          <cell r="AY1961">
            <v>0</v>
          </cell>
          <cell r="CK1961">
            <v>0</v>
          </cell>
          <cell r="CL1961">
            <v>0</v>
          </cell>
          <cell r="CM1961">
            <v>0</v>
          </cell>
        </row>
        <row r="1962">
          <cell r="F1962">
            <v>2000</v>
          </cell>
          <cell r="G1962">
            <v>2000</v>
          </cell>
          <cell r="H1962">
            <v>682</v>
          </cell>
          <cell r="I1962">
            <v>85</v>
          </cell>
          <cell r="AY1962">
            <v>0</v>
          </cell>
          <cell r="CK1962">
            <v>0</v>
          </cell>
          <cell r="CL1962">
            <v>0</v>
          </cell>
          <cell r="CM1962">
            <v>0</v>
          </cell>
        </row>
        <row r="1963">
          <cell r="F1963">
            <v>1608</v>
          </cell>
          <cell r="G1963">
            <v>1608</v>
          </cell>
          <cell r="H1963">
            <v>0</v>
          </cell>
          <cell r="I1963">
            <v>0</v>
          </cell>
          <cell r="AY1963">
            <v>0</v>
          </cell>
          <cell r="CK1963">
            <v>0</v>
          </cell>
          <cell r="CL1963">
            <v>0</v>
          </cell>
          <cell r="CM1963">
            <v>0</v>
          </cell>
        </row>
        <row r="1964">
          <cell r="F1964">
            <v>0</v>
          </cell>
          <cell r="G1964">
            <v>10000</v>
          </cell>
          <cell r="H1964">
            <v>50</v>
          </cell>
          <cell r="I1964">
            <v>5141</v>
          </cell>
          <cell r="AY1964">
            <v>0</v>
          </cell>
          <cell r="CK1964">
            <v>0</v>
          </cell>
          <cell r="CL1964">
            <v>0</v>
          </cell>
          <cell r="CM1964">
            <v>0</v>
          </cell>
        </row>
        <row r="1965">
          <cell r="F1965">
            <v>9924</v>
          </cell>
          <cell r="G1965">
            <v>8924</v>
          </cell>
          <cell r="H1965">
            <v>8450.0400000000009</v>
          </cell>
          <cell r="I1965">
            <v>0</v>
          </cell>
          <cell r="AY1965">
            <v>0</v>
          </cell>
          <cell r="CK1965">
            <v>0</v>
          </cell>
          <cell r="CL1965">
            <v>0</v>
          </cell>
          <cell r="CM1965">
            <v>0</v>
          </cell>
        </row>
        <row r="1966">
          <cell r="F1966">
            <v>2747</v>
          </cell>
          <cell r="G1966">
            <v>2747</v>
          </cell>
          <cell r="H1966">
            <v>2500</v>
          </cell>
          <cell r="I1966">
            <v>0</v>
          </cell>
          <cell r="AY1966">
            <v>0</v>
          </cell>
          <cell r="CK1966">
            <v>0</v>
          </cell>
          <cell r="CL1966">
            <v>0</v>
          </cell>
          <cell r="CM1966">
            <v>0</v>
          </cell>
        </row>
        <row r="1967">
          <cell r="F1967">
            <v>8503</v>
          </cell>
          <cell r="G1967">
            <v>8503</v>
          </cell>
          <cell r="H1967">
            <v>3537.72</v>
          </cell>
          <cell r="I1967">
            <v>0</v>
          </cell>
          <cell r="AY1967">
            <v>0</v>
          </cell>
          <cell r="CK1967">
            <v>0</v>
          </cell>
          <cell r="CL1967">
            <v>0</v>
          </cell>
          <cell r="CM1967">
            <v>0</v>
          </cell>
        </row>
        <row r="1968">
          <cell r="F1968">
            <v>3422</v>
          </cell>
          <cell r="G1968">
            <v>6422</v>
          </cell>
          <cell r="H1968">
            <v>5461.67</v>
          </cell>
          <cell r="I1968">
            <v>0</v>
          </cell>
          <cell r="AY1968">
            <v>0</v>
          </cell>
          <cell r="CK1968">
            <v>0</v>
          </cell>
          <cell r="CL1968">
            <v>0</v>
          </cell>
          <cell r="CM1968">
            <v>0</v>
          </cell>
        </row>
        <row r="1969">
          <cell r="F1969">
            <v>1190</v>
          </cell>
          <cell r="G1969">
            <v>1190</v>
          </cell>
          <cell r="H1969">
            <v>336</v>
          </cell>
          <cell r="I1969">
            <v>0</v>
          </cell>
          <cell r="AY1969">
            <v>0</v>
          </cell>
          <cell r="CK1969">
            <v>0</v>
          </cell>
          <cell r="CL1969">
            <v>0</v>
          </cell>
          <cell r="CM1969">
            <v>0</v>
          </cell>
        </row>
        <row r="1970">
          <cell r="F1970">
            <v>0</v>
          </cell>
          <cell r="G1970">
            <v>2000</v>
          </cell>
          <cell r="H1970">
            <v>0</v>
          </cell>
          <cell r="I1970">
            <v>539</v>
          </cell>
          <cell r="AY1970">
            <v>0</v>
          </cell>
          <cell r="CK1970">
            <v>0</v>
          </cell>
          <cell r="CL1970">
            <v>0</v>
          </cell>
          <cell r="CM1970">
            <v>0</v>
          </cell>
        </row>
        <row r="1971">
          <cell r="F1971">
            <v>500</v>
          </cell>
          <cell r="G1971">
            <v>500</v>
          </cell>
          <cell r="H1971">
            <v>220</v>
          </cell>
          <cell r="I1971">
            <v>0</v>
          </cell>
          <cell r="AY1971">
            <v>0</v>
          </cell>
          <cell r="CK1971">
            <v>0</v>
          </cell>
          <cell r="CL1971">
            <v>0</v>
          </cell>
          <cell r="CM1971">
            <v>0</v>
          </cell>
        </row>
        <row r="1972">
          <cell r="F1972">
            <v>2380</v>
          </cell>
          <cell r="G1972">
            <v>12830.34</v>
          </cell>
          <cell r="H1972">
            <v>12541.29</v>
          </cell>
          <cell r="I1972">
            <v>0</v>
          </cell>
          <cell r="AY1972">
            <v>0</v>
          </cell>
          <cell r="CK1972">
            <v>0</v>
          </cell>
          <cell r="CL1972">
            <v>0</v>
          </cell>
          <cell r="CM1972">
            <v>0</v>
          </cell>
        </row>
        <row r="1973">
          <cell r="F1973">
            <v>16839</v>
          </cell>
          <cell r="G1973">
            <v>13839</v>
          </cell>
          <cell r="H1973">
            <v>0</v>
          </cell>
          <cell r="I1973">
            <v>0</v>
          </cell>
          <cell r="AY1973">
            <v>0</v>
          </cell>
          <cell r="CK1973">
            <v>0</v>
          </cell>
          <cell r="CL1973">
            <v>0</v>
          </cell>
          <cell r="CM1973">
            <v>0</v>
          </cell>
        </row>
        <row r="1975">
          <cell r="F1975">
            <v>4755336</v>
          </cell>
          <cell r="G1975">
            <v>4755336</v>
          </cell>
          <cell r="H1975">
            <v>3710682</v>
          </cell>
          <cell r="I1975">
            <v>0</v>
          </cell>
          <cell r="AY1975">
            <v>403269</v>
          </cell>
          <cell r="CK1975">
            <v>0</v>
          </cell>
          <cell r="CL1975">
            <v>0</v>
          </cell>
          <cell r="CM1975">
            <v>0</v>
          </cell>
        </row>
        <row r="1976">
          <cell r="F1976">
            <v>0</v>
          </cell>
          <cell r="G1976">
            <v>279551.83</v>
          </cell>
          <cell r="H1976">
            <v>279551.83</v>
          </cell>
          <cell r="I1976">
            <v>0</v>
          </cell>
          <cell r="AY1976">
            <v>34503.32</v>
          </cell>
          <cell r="CK1976">
            <v>0</v>
          </cell>
          <cell r="CL1976">
            <v>0</v>
          </cell>
          <cell r="CM1976">
            <v>0</v>
          </cell>
        </row>
        <row r="1977">
          <cell r="F1977">
            <v>100149</v>
          </cell>
          <cell r="G1977">
            <v>100149</v>
          </cell>
          <cell r="H1977">
            <v>85765.5</v>
          </cell>
          <cell r="I1977">
            <v>0</v>
          </cell>
          <cell r="AY1977">
            <v>8832</v>
          </cell>
          <cell r="CK1977">
            <v>0</v>
          </cell>
          <cell r="CL1977">
            <v>0</v>
          </cell>
          <cell r="CM1977">
            <v>0</v>
          </cell>
        </row>
        <row r="1978">
          <cell r="F1978">
            <v>329851</v>
          </cell>
          <cell r="G1978">
            <v>329851</v>
          </cell>
          <cell r="H1978">
            <v>163688.17000000001</v>
          </cell>
          <cell r="I1978">
            <v>0</v>
          </cell>
          <cell r="AY1978">
            <v>0</v>
          </cell>
          <cell r="CK1978">
            <v>0</v>
          </cell>
          <cell r="CL1978">
            <v>0</v>
          </cell>
          <cell r="CM1978">
            <v>0</v>
          </cell>
        </row>
        <row r="1979">
          <cell r="F1979">
            <v>944272</v>
          </cell>
          <cell r="G1979">
            <v>944272</v>
          </cell>
          <cell r="H1979">
            <v>0</v>
          </cell>
          <cell r="I1979">
            <v>0</v>
          </cell>
          <cell r="AY1979">
            <v>0</v>
          </cell>
          <cell r="CK1979">
            <v>0</v>
          </cell>
          <cell r="CL1979">
            <v>0</v>
          </cell>
          <cell r="CM1979">
            <v>0</v>
          </cell>
        </row>
        <row r="1980">
          <cell r="F1980">
            <v>0</v>
          </cell>
          <cell r="G1980">
            <v>38765.72</v>
          </cell>
          <cell r="H1980">
            <v>38765.72</v>
          </cell>
          <cell r="I1980">
            <v>0</v>
          </cell>
          <cell r="AY1980">
            <v>0</v>
          </cell>
          <cell r="CK1980">
            <v>0</v>
          </cell>
          <cell r="CL1980">
            <v>0</v>
          </cell>
          <cell r="CM1980">
            <v>0</v>
          </cell>
        </row>
        <row r="1981">
          <cell r="F1981">
            <v>685047</v>
          </cell>
          <cell r="G1981">
            <v>685047</v>
          </cell>
          <cell r="H1981">
            <v>522279.67999999999</v>
          </cell>
          <cell r="I1981">
            <v>0</v>
          </cell>
          <cell r="AY1981">
            <v>57286.47</v>
          </cell>
          <cell r="CK1981">
            <v>0</v>
          </cell>
          <cell r="CL1981">
            <v>0</v>
          </cell>
          <cell r="CM1981">
            <v>0</v>
          </cell>
        </row>
        <row r="1982">
          <cell r="F1982">
            <v>116837</v>
          </cell>
          <cell r="G1982">
            <v>116837</v>
          </cell>
          <cell r="H1982">
            <v>91189.8</v>
          </cell>
          <cell r="I1982">
            <v>0</v>
          </cell>
          <cell r="AY1982">
            <v>10074.209999999999</v>
          </cell>
          <cell r="CK1982">
            <v>0</v>
          </cell>
          <cell r="CL1982">
            <v>0</v>
          </cell>
          <cell r="CM1982">
            <v>0</v>
          </cell>
        </row>
        <row r="1983">
          <cell r="F1983">
            <v>145200</v>
          </cell>
          <cell r="G1983">
            <v>145200</v>
          </cell>
          <cell r="H1983">
            <v>117292.5</v>
          </cell>
          <cell r="I1983">
            <v>0</v>
          </cell>
          <cell r="AY1983">
            <v>12285</v>
          </cell>
          <cell r="CK1983">
            <v>0</v>
          </cell>
          <cell r="CL1983">
            <v>0</v>
          </cell>
          <cell r="CM1983">
            <v>0</v>
          </cell>
        </row>
        <row r="1984">
          <cell r="F1984">
            <v>107917</v>
          </cell>
          <cell r="G1984">
            <v>117620.22</v>
          </cell>
          <cell r="H1984">
            <v>117620.22</v>
          </cell>
          <cell r="I1984">
            <v>0</v>
          </cell>
          <cell r="AY1984">
            <v>0</v>
          </cell>
          <cell r="CK1984">
            <v>0</v>
          </cell>
          <cell r="CL1984">
            <v>0</v>
          </cell>
          <cell r="CM1984">
            <v>0</v>
          </cell>
        </row>
        <row r="1985">
          <cell r="F1985">
            <v>615717</v>
          </cell>
          <cell r="G1985">
            <v>615717</v>
          </cell>
          <cell r="H1985">
            <v>429117.51</v>
          </cell>
          <cell r="I1985">
            <v>0</v>
          </cell>
          <cell r="AY1985">
            <v>43287.67</v>
          </cell>
          <cell r="CK1985">
            <v>0</v>
          </cell>
          <cell r="CL1985">
            <v>0</v>
          </cell>
          <cell r="CM1985">
            <v>0</v>
          </cell>
        </row>
        <row r="1986">
          <cell r="F1986">
            <v>2195</v>
          </cell>
          <cell r="G1986">
            <v>2195</v>
          </cell>
          <cell r="H1986">
            <v>936.83</v>
          </cell>
          <cell r="I1986">
            <v>177.34</v>
          </cell>
          <cell r="AY1986">
            <v>0</v>
          </cell>
          <cell r="CK1986">
            <v>0</v>
          </cell>
          <cell r="CL1986">
            <v>0</v>
          </cell>
          <cell r="CM1986">
            <v>0</v>
          </cell>
        </row>
        <row r="1987">
          <cell r="F1987">
            <v>1098644</v>
          </cell>
          <cell r="G1987">
            <v>1089724.3799999999</v>
          </cell>
          <cell r="H1987">
            <v>62111.12</v>
          </cell>
          <cell r="I1987">
            <v>0</v>
          </cell>
          <cell r="AY1987">
            <v>0</v>
          </cell>
          <cell r="CK1987">
            <v>0</v>
          </cell>
          <cell r="CL1987">
            <v>0</v>
          </cell>
          <cell r="CM1987">
            <v>0</v>
          </cell>
        </row>
        <row r="1988">
          <cell r="F1988">
            <v>350447</v>
          </cell>
          <cell r="G1988">
            <v>336076</v>
          </cell>
          <cell r="H1988">
            <v>283195.08</v>
          </cell>
          <cell r="I1988">
            <v>0</v>
          </cell>
          <cell r="AY1988">
            <v>25611.84</v>
          </cell>
          <cell r="CK1988">
            <v>0</v>
          </cell>
          <cell r="CL1988">
            <v>0</v>
          </cell>
          <cell r="CM1988">
            <v>0</v>
          </cell>
        </row>
        <row r="1989">
          <cell r="F1989">
            <v>5548</v>
          </cell>
          <cell r="G1989">
            <v>5548</v>
          </cell>
          <cell r="H1989">
            <v>2354.36</v>
          </cell>
          <cell r="I1989">
            <v>0</v>
          </cell>
          <cell r="AY1989">
            <v>298.47000000000003</v>
          </cell>
          <cell r="CK1989">
            <v>0</v>
          </cell>
          <cell r="CL1989">
            <v>0</v>
          </cell>
          <cell r="CM1989">
            <v>0</v>
          </cell>
        </row>
        <row r="1990">
          <cell r="F1990">
            <v>103045</v>
          </cell>
          <cell r="G1990">
            <v>102849.82</v>
          </cell>
          <cell r="H1990">
            <v>46303.59</v>
          </cell>
          <cell r="I1990">
            <v>0</v>
          </cell>
          <cell r="AY1990">
            <v>2303.64</v>
          </cell>
          <cell r="CK1990">
            <v>0</v>
          </cell>
          <cell r="CL1990">
            <v>0</v>
          </cell>
          <cell r="CM1990">
            <v>0</v>
          </cell>
        </row>
        <row r="1991">
          <cell r="F1991">
            <v>36000</v>
          </cell>
          <cell r="G1991">
            <v>36000</v>
          </cell>
          <cell r="H1991">
            <v>15525.12</v>
          </cell>
          <cell r="I1991">
            <v>100</v>
          </cell>
          <cell r="AY1991">
            <v>0</v>
          </cell>
          <cell r="CK1991">
            <v>0</v>
          </cell>
          <cell r="CL1991">
            <v>0</v>
          </cell>
          <cell r="CM1991">
            <v>0</v>
          </cell>
        </row>
        <row r="1992">
          <cell r="F1992">
            <v>50738</v>
          </cell>
          <cell r="G1992">
            <v>50738</v>
          </cell>
          <cell r="H1992">
            <v>27064.45</v>
          </cell>
          <cell r="I1992">
            <v>3391</v>
          </cell>
          <cell r="AY1992">
            <v>3158.05</v>
          </cell>
          <cell r="CK1992">
            <v>0</v>
          </cell>
          <cell r="CL1992">
            <v>0</v>
          </cell>
          <cell r="CM1992">
            <v>0</v>
          </cell>
        </row>
        <row r="1993">
          <cell r="F1993">
            <v>6263</v>
          </cell>
          <cell r="G1993">
            <v>6263</v>
          </cell>
          <cell r="H1993">
            <v>6259.1</v>
          </cell>
          <cell r="I1993">
            <v>0</v>
          </cell>
          <cell r="AY1993">
            <v>0</v>
          </cell>
          <cell r="CK1993">
            <v>0</v>
          </cell>
          <cell r="CL1993">
            <v>0</v>
          </cell>
          <cell r="CM1993">
            <v>0</v>
          </cell>
        </row>
        <row r="1994">
          <cell r="F1994">
            <v>171534</v>
          </cell>
          <cell r="G1994">
            <v>171534</v>
          </cell>
          <cell r="H1994">
            <v>85974.42</v>
          </cell>
          <cell r="I1994">
            <v>0</v>
          </cell>
          <cell r="AY1994">
            <v>0</v>
          </cell>
          <cell r="CK1994">
            <v>0</v>
          </cell>
          <cell r="CL1994">
            <v>0</v>
          </cell>
          <cell r="CM1994">
            <v>0</v>
          </cell>
        </row>
        <row r="1995">
          <cell r="F1995">
            <v>1100070</v>
          </cell>
          <cell r="G1995">
            <v>1100070</v>
          </cell>
          <cell r="H1995">
            <v>653090.98</v>
          </cell>
          <cell r="I1995">
            <v>14968.28</v>
          </cell>
          <cell r="AY1995">
            <v>153090.98000000001</v>
          </cell>
          <cell r="CK1995">
            <v>0</v>
          </cell>
          <cell r="CL1995">
            <v>0</v>
          </cell>
          <cell r="CM1995">
            <v>0</v>
          </cell>
        </row>
        <row r="1996">
          <cell r="F1996">
            <v>1200000</v>
          </cell>
          <cell r="G1996">
            <v>700000</v>
          </cell>
          <cell r="H1996">
            <v>21697.5</v>
          </cell>
          <cell r="I1996">
            <v>0</v>
          </cell>
          <cell r="AY1996">
            <v>0</v>
          </cell>
          <cell r="CK1996">
            <v>0</v>
          </cell>
          <cell r="CL1996">
            <v>0</v>
          </cell>
          <cell r="CM1996">
            <v>0</v>
          </cell>
        </row>
        <row r="1997">
          <cell r="F1997">
            <v>2000</v>
          </cell>
          <cell r="G1997">
            <v>2000</v>
          </cell>
          <cell r="H1997">
            <v>1411.5</v>
          </cell>
          <cell r="I1997">
            <v>10</v>
          </cell>
          <cell r="AY1997">
            <v>276</v>
          </cell>
          <cell r="CK1997">
            <v>0</v>
          </cell>
          <cell r="CL1997">
            <v>0</v>
          </cell>
          <cell r="CM1997">
            <v>0</v>
          </cell>
        </row>
        <row r="1998">
          <cell r="F1998">
            <v>10000</v>
          </cell>
          <cell r="G1998">
            <v>2438.75</v>
          </cell>
          <cell r="H1998">
            <v>0</v>
          </cell>
          <cell r="I1998">
            <v>0</v>
          </cell>
          <cell r="AY1998">
            <v>0</v>
          </cell>
          <cell r="CK1998">
            <v>0</v>
          </cell>
          <cell r="CL1998">
            <v>0</v>
          </cell>
          <cell r="CM1998">
            <v>0</v>
          </cell>
        </row>
        <row r="1999">
          <cell r="F1999">
            <v>900000</v>
          </cell>
          <cell r="G1999">
            <v>473162</v>
          </cell>
          <cell r="H1999">
            <v>43168.36</v>
          </cell>
          <cell r="I1999">
            <v>0</v>
          </cell>
          <cell r="AY1999">
            <v>0</v>
          </cell>
          <cell r="CK1999">
            <v>0</v>
          </cell>
          <cell r="CL1999">
            <v>0</v>
          </cell>
          <cell r="CM1999">
            <v>0</v>
          </cell>
        </row>
        <row r="2000">
          <cell r="F2000">
            <v>29565</v>
          </cell>
          <cell r="G2000">
            <v>29565</v>
          </cell>
          <cell r="H2000">
            <v>0.65</v>
          </cell>
          <cell r="I2000">
            <v>12784.55</v>
          </cell>
          <cell r="AY2000">
            <v>0</v>
          </cell>
          <cell r="CK2000">
            <v>0</v>
          </cell>
          <cell r="CL2000">
            <v>0</v>
          </cell>
          <cell r="CM2000">
            <v>0</v>
          </cell>
        </row>
        <row r="2001">
          <cell r="F2001">
            <v>40000</v>
          </cell>
          <cell r="G2001">
            <v>251680.5</v>
          </cell>
          <cell r="H2001">
            <v>221562.41</v>
          </cell>
          <cell r="I2001">
            <v>4693.7700000000004</v>
          </cell>
          <cell r="AY2001">
            <v>0</v>
          </cell>
          <cell r="CK2001">
            <v>0</v>
          </cell>
          <cell r="CL2001">
            <v>0</v>
          </cell>
          <cell r="CM2001">
            <v>0</v>
          </cell>
        </row>
        <row r="2002">
          <cell r="F2002">
            <v>1342</v>
          </cell>
          <cell r="G2002">
            <v>1342</v>
          </cell>
          <cell r="H2002">
            <v>1290</v>
          </cell>
          <cell r="I2002">
            <v>0</v>
          </cell>
          <cell r="AY2002">
            <v>0</v>
          </cell>
          <cell r="CK2002">
            <v>0</v>
          </cell>
          <cell r="CL2002">
            <v>0</v>
          </cell>
          <cell r="CM2002">
            <v>0</v>
          </cell>
        </row>
        <row r="2003">
          <cell r="F2003">
            <v>20339</v>
          </cell>
          <cell r="G2003">
            <v>20339</v>
          </cell>
          <cell r="H2003">
            <v>12678.52</v>
          </cell>
          <cell r="I2003">
            <v>2</v>
          </cell>
          <cell r="AY2003">
            <v>0</v>
          </cell>
          <cell r="CK2003">
            <v>0</v>
          </cell>
          <cell r="CL2003">
            <v>0</v>
          </cell>
          <cell r="CM2003">
            <v>0</v>
          </cell>
        </row>
        <row r="2004">
          <cell r="F2004">
            <v>1000</v>
          </cell>
          <cell r="G2004">
            <v>1000</v>
          </cell>
          <cell r="H2004">
            <v>0</v>
          </cell>
          <cell r="I2004">
            <v>0</v>
          </cell>
          <cell r="AY2004">
            <v>0</v>
          </cell>
          <cell r="CK2004">
            <v>0</v>
          </cell>
          <cell r="CL2004">
            <v>0</v>
          </cell>
          <cell r="CM2004">
            <v>0</v>
          </cell>
        </row>
        <row r="2005">
          <cell r="F2005">
            <v>3780</v>
          </cell>
          <cell r="G2005">
            <v>3780</v>
          </cell>
          <cell r="H2005">
            <v>1939</v>
          </cell>
          <cell r="I2005">
            <v>226</v>
          </cell>
          <cell r="AY2005">
            <v>170</v>
          </cell>
          <cell r="CK2005">
            <v>0</v>
          </cell>
          <cell r="CL2005">
            <v>0</v>
          </cell>
          <cell r="CM2005">
            <v>0</v>
          </cell>
        </row>
        <row r="2006">
          <cell r="F2006">
            <v>29576</v>
          </cell>
          <cell r="G2006">
            <v>29576</v>
          </cell>
          <cell r="H2006">
            <v>20700.96</v>
          </cell>
          <cell r="I2006">
            <v>2773</v>
          </cell>
          <cell r="AY2006">
            <v>0</v>
          </cell>
          <cell r="CK2006">
            <v>0</v>
          </cell>
          <cell r="CL2006">
            <v>0</v>
          </cell>
          <cell r="CM2006">
            <v>0</v>
          </cell>
        </row>
        <row r="2007">
          <cell r="F2007">
            <v>1736</v>
          </cell>
          <cell r="G2007">
            <v>1736</v>
          </cell>
          <cell r="H2007">
            <v>404.95</v>
          </cell>
          <cell r="I2007">
            <v>1200</v>
          </cell>
          <cell r="AY2007">
            <v>0</v>
          </cell>
          <cell r="CK2007">
            <v>0</v>
          </cell>
          <cell r="CL2007">
            <v>0</v>
          </cell>
          <cell r="CM2007">
            <v>0</v>
          </cell>
        </row>
        <row r="2008">
          <cell r="F2008">
            <v>55372</v>
          </cell>
          <cell r="G2008">
            <v>55372</v>
          </cell>
          <cell r="H2008">
            <v>33733.94</v>
          </cell>
          <cell r="I2008">
            <v>10375</v>
          </cell>
          <cell r="AY2008">
            <v>0</v>
          </cell>
          <cell r="CK2008">
            <v>0</v>
          </cell>
          <cell r="CL2008">
            <v>0</v>
          </cell>
          <cell r="CM2008">
            <v>0</v>
          </cell>
        </row>
        <row r="2009">
          <cell r="F2009">
            <v>30000</v>
          </cell>
          <cell r="G2009">
            <v>30000</v>
          </cell>
          <cell r="H2009">
            <v>16972.54</v>
          </cell>
          <cell r="I2009">
            <v>0</v>
          </cell>
          <cell r="AY2009">
            <v>0</v>
          </cell>
          <cell r="CK2009">
            <v>0</v>
          </cell>
          <cell r="CL2009">
            <v>0</v>
          </cell>
          <cell r="CM2009">
            <v>0</v>
          </cell>
        </row>
        <row r="2010">
          <cell r="F2010">
            <v>4187</v>
          </cell>
          <cell r="G2010">
            <v>4187</v>
          </cell>
          <cell r="H2010">
            <v>2080.0500000000002</v>
          </cell>
          <cell r="I2010">
            <v>1089.3499999999999</v>
          </cell>
          <cell r="AY2010">
            <v>0</v>
          </cell>
          <cell r="CK2010">
            <v>0</v>
          </cell>
          <cell r="CL2010">
            <v>0</v>
          </cell>
          <cell r="CM2010">
            <v>0</v>
          </cell>
        </row>
        <row r="2011">
          <cell r="F2011">
            <v>800000</v>
          </cell>
          <cell r="G2011">
            <v>703880</v>
          </cell>
          <cell r="H2011">
            <v>102900.97</v>
          </cell>
          <cell r="I2011">
            <v>3852.38</v>
          </cell>
          <cell r="AY2011">
            <v>0</v>
          </cell>
          <cell r="CK2011">
            <v>0</v>
          </cell>
          <cell r="CL2011">
            <v>0</v>
          </cell>
          <cell r="CM2011">
            <v>130000</v>
          </cell>
        </row>
        <row r="2012">
          <cell r="F2012">
            <v>6939</v>
          </cell>
          <cell r="G2012">
            <v>6939</v>
          </cell>
          <cell r="H2012">
            <v>3269.48</v>
          </cell>
          <cell r="I2012">
            <v>0</v>
          </cell>
          <cell r="AY2012">
            <v>364</v>
          </cell>
          <cell r="CK2012">
            <v>0</v>
          </cell>
          <cell r="CL2012">
            <v>0</v>
          </cell>
          <cell r="CM2012">
            <v>0</v>
          </cell>
        </row>
        <row r="2013">
          <cell r="F2013">
            <v>26426</v>
          </cell>
          <cell r="G2013">
            <v>35486</v>
          </cell>
          <cell r="H2013">
            <v>26412.66</v>
          </cell>
          <cell r="I2013">
            <v>192</v>
          </cell>
          <cell r="AY2013">
            <v>2122</v>
          </cell>
          <cell r="CK2013">
            <v>0</v>
          </cell>
          <cell r="CL2013">
            <v>0</v>
          </cell>
          <cell r="CM2013">
            <v>0</v>
          </cell>
        </row>
        <row r="2014">
          <cell r="F2014">
            <v>21816</v>
          </cell>
          <cell r="G2014">
            <v>21816</v>
          </cell>
          <cell r="H2014">
            <v>9079.02</v>
          </cell>
          <cell r="I2014">
            <v>2071</v>
          </cell>
          <cell r="AY2014">
            <v>0</v>
          </cell>
          <cell r="CK2014">
            <v>0</v>
          </cell>
          <cell r="CL2014">
            <v>0</v>
          </cell>
          <cell r="CM2014">
            <v>0</v>
          </cell>
        </row>
        <row r="2015">
          <cell r="F2015">
            <v>131315</v>
          </cell>
          <cell r="G2015">
            <v>146315</v>
          </cell>
          <cell r="H2015">
            <v>84536.57</v>
          </cell>
          <cell r="I2015">
            <v>3203.09</v>
          </cell>
          <cell r="AY2015">
            <v>0</v>
          </cell>
          <cell r="CK2015">
            <v>0</v>
          </cell>
          <cell r="CL2015">
            <v>0</v>
          </cell>
          <cell r="CM2015">
            <v>0</v>
          </cell>
        </row>
        <row r="2016">
          <cell r="F2016">
            <v>550</v>
          </cell>
          <cell r="G2016">
            <v>550</v>
          </cell>
          <cell r="H2016">
            <v>0</v>
          </cell>
          <cell r="I2016">
            <v>0</v>
          </cell>
          <cell r="AY2016">
            <v>0</v>
          </cell>
          <cell r="CK2016">
            <v>0</v>
          </cell>
          <cell r="CL2016">
            <v>0</v>
          </cell>
          <cell r="CM2016">
            <v>0</v>
          </cell>
        </row>
        <row r="2017">
          <cell r="F2017">
            <v>31353</v>
          </cell>
          <cell r="G2017">
            <v>31353</v>
          </cell>
          <cell r="H2017">
            <v>9698.48</v>
          </cell>
          <cell r="I2017">
            <v>763.04</v>
          </cell>
          <cell r="AY2017">
            <v>0</v>
          </cell>
          <cell r="CK2017">
            <v>0</v>
          </cell>
          <cell r="CL2017">
            <v>0</v>
          </cell>
          <cell r="CM2017">
            <v>0</v>
          </cell>
        </row>
        <row r="2018">
          <cell r="F2018">
            <v>619</v>
          </cell>
          <cell r="G2018">
            <v>619</v>
          </cell>
          <cell r="H2018">
            <v>0</v>
          </cell>
          <cell r="I2018">
            <v>0</v>
          </cell>
          <cell r="AY2018">
            <v>0</v>
          </cell>
          <cell r="CK2018">
            <v>0</v>
          </cell>
          <cell r="CL2018">
            <v>0</v>
          </cell>
          <cell r="CM2018">
            <v>0</v>
          </cell>
        </row>
        <row r="2019">
          <cell r="F2019">
            <v>500</v>
          </cell>
          <cell r="G2019">
            <v>500</v>
          </cell>
          <cell r="H2019">
            <v>0</v>
          </cell>
          <cell r="I2019">
            <v>0</v>
          </cell>
          <cell r="AY2019">
            <v>0</v>
          </cell>
          <cell r="CK2019">
            <v>0</v>
          </cell>
          <cell r="CL2019">
            <v>0</v>
          </cell>
          <cell r="CM2019">
            <v>0</v>
          </cell>
        </row>
        <row r="2020">
          <cell r="F2020">
            <v>21431</v>
          </cell>
          <cell r="G2020">
            <v>16223.77</v>
          </cell>
          <cell r="H2020">
            <v>14443.23</v>
          </cell>
          <cell r="I2020">
            <v>484.92</v>
          </cell>
          <cell r="AY2020">
            <v>0</v>
          </cell>
          <cell r="CK2020">
            <v>0</v>
          </cell>
          <cell r="CL2020">
            <v>0</v>
          </cell>
          <cell r="CM2020">
            <v>0</v>
          </cell>
        </row>
        <row r="2021">
          <cell r="F2021">
            <v>3731</v>
          </cell>
          <cell r="G2021">
            <v>3731</v>
          </cell>
          <cell r="H2021">
            <v>0</v>
          </cell>
          <cell r="I2021">
            <v>0</v>
          </cell>
          <cell r="AY2021">
            <v>0</v>
          </cell>
          <cell r="CK2021">
            <v>0</v>
          </cell>
          <cell r="CL2021">
            <v>0</v>
          </cell>
          <cell r="CM2021">
            <v>0</v>
          </cell>
        </row>
        <row r="2022">
          <cell r="F2022">
            <v>31815</v>
          </cell>
          <cell r="G2022">
            <v>31815</v>
          </cell>
          <cell r="H2022">
            <v>3424.94</v>
          </cell>
          <cell r="I2022">
            <v>0</v>
          </cell>
          <cell r="AY2022">
            <v>1769.99</v>
          </cell>
          <cell r="CK2022">
            <v>0</v>
          </cell>
          <cell r="CL2022">
            <v>0</v>
          </cell>
          <cell r="CM2022">
            <v>0</v>
          </cell>
        </row>
        <row r="2023">
          <cell r="F2023">
            <v>5150</v>
          </cell>
          <cell r="G2023">
            <v>5150</v>
          </cell>
          <cell r="H2023">
            <v>3047.15</v>
          </cell>
          <cell r="I2023">
            <v>0</v>
          </cell>
          <cell r="AY2023">
            <v>0</v>
          </cell>
          <cell r="CK2023">
            <v>0</v>
          </cell>
          <cell r="CL2023">
            <v>0</v>
          </cell>
          <cell r="CM2023">
            <v>0</v>
          </cell>
        </row>
        <row r="2024">
          <cell r="F2024">
            <v>0</v>
          </cell>
          <cell r="G2024">
            <v>10861.25</v>
          </cell>
          <cell r="H2024">
            <v>10857.15</v>
          </cell>
          <cell r="I2024">
            <v>0</v>
          </cell>
          <cell r="AY2024">
            <v>0</v>
          </cell>
          <cell r="CK2024">
            <v>0</v>
          </cell>
          <cell r="CL2024">
            <v>0</v>
          </cell>
          <cell r="CM2024">
            <v>0</v>
          </cell>
        </row>
        <row r="2025">
          <cell r="F2025">
            <v>0</v>
          </cell>
          <cell r="G2025">
            <v>11000</v>
          </cell>
          <cell r="H2025">
            <v>3450</v>
          </cell>
          <cell r="I2025">
            <v>5</v>
          </cell>
          <cell r="AY2025">
            <v>0</v>
          </cell>
          <cell r="CK2025">
            <v>0</v>
          </cell>
          <cell r="CL2025">
            <v>0</v>
          </cell>
          <cell r="CM2025">
            <v>0</v>
          </cell>
        </row>
        <row r="2027">
          <cell r="F2027">
            <v>2500000</v>
          </cell>
          <cell r="G2027">
            <v>2904498</v>
          </cell>
          <cell r="H2027">
            <v>1298458.0900000001</v>
          </cell>
          <cell r="I2027">
            <v>1503089.45</v>
          </cell>
          <cell r="AY2027">
            <v>65326.9</v>
          </cell>
          <cell r="CK2027">
            <v>0</v>
          </cell>
          <cell r="CL2027">
            <v>0</v>
          </cell>
          <cell r="CM2027">
            <v>0</v>
          </cell>
        </row>
        <row r="2029">
          <cell r="F2029">
            <v>1964076</v>
          </cell>
          <cell r="G2029">
            <v>1964076</v>
          </cell>
          <cell r="H2029">
            <v>1546695</v>
          </cell>
          <cell r="I2029">
            <v>0</v>
          </cell>
          <cell r="AY2029">
            <v>171855</v>
          </cell>
          <cell r="CK2029">
            <v>0</v>
          </cell>
          <cell r="CL2029">
            <v>0</v>
          </cell>
          <cell r="CM2029">
            <v>0</v>
          </cell>
        </row>
        <row r="2030">
          <cell r="F2030">
            <v>55972</v>
          </cell>
          <cell r="G2030">
            <v>55972</v>
          </cell>
          <cell r="H2030">
            <v>54072</v>
          </cell>
          <cell r="I2030">
            <v>0</v>
          </cell>
          <cell r="AY2030">
            <v>5528</v>
          </cell>
          <cell r="CK2030">
            <v>0</v>
          </cell>
          <cell r="CL2030">
            <v>0</v>
          </cell>
          <cell r="CM2030">
            <v>0</v>
          </cell>
        </row>
        <row r="2031">
          <cell r="F2031">
            <v>150363</v>
          </cell>
          <cell r="G2031">
            <v>150363</v>
          </cell>
          <cell r="H2031">
            <v>70066.44</v>
          </cell>
          <cell r="I2031">
            <v>0</v>
          </cell>
          <cell r="AY2031">
            <v>0</v>
          </cell>
          <cell r="CK2031">
            <v>0</v>
          </cell>
          <cell r="CL2031">
            <v>0</v>
          </cell>
          <cell r="CM2031">
            <v>0</v>
          </cell>
        </row>
        <row r="2032">
          <cell r="F2032">
            <v>394186</v>
          </cell>
          <cell r="G2032">
            <v>394186</v>
          </cell>
          <cell r="H2032">
            <v>0</v>
          </cell>
          <cell r="I2032">
            <v>0</v>
          </cell>
          <cell r="AY2032">
            <v>0</v>
          </cell>
          <cell r="CK2032">
            <v>0</v>
          </cell>
          <cell r="CL2032">
            <v>0</v>
          </cell>
          <cell r="CM2032">
            <v>0</v>
          </cell>
        </row>
        <row r="2033">
          <cell r="F2033">
            <v>293085</v>
          </cell>
          <cell r="G2033">
            <v>293085</v>
          </cell>
          <cell r="H2033">
            <v>225614.42</v>
          </cell>
          <cell r="I2033">
            <v>0</v>
          </cell>
          <cell r="AY2033">
            <v>25368.17</v>
          </cell>
          <cell r="CK2033">
            <v>0</v>
          </cell>
          <cell r="CL2033">
            <v>0</v>
          </cell>
          <cell r="CM2033">
            <v>0</v>
          </cell>
        </row>
        <row r="2034">
          <cell r="F2034">
            <v>50728</v>
          </cell>
          <cell r="G2034">
            <v>50728</v>
          </cell>
          <cell r="H2034">
            <v>40167.58</v>
          </cell>
          <cell r="I2034">
            <v>0</v>
          </cell>
          <cell r="AY2034">
            <v>4532.13</v>
          </cell>
          <cell r="CK2034">
            <v>0</v>
          </cell>
          <cell r="CL2034">
            <v>0</v>
          </cell>
          <cell r="CM2034">
            <v>0</v>
          </cell>
        </row>
        <row r="2035">
          <cell r="F2035">
            <v>52800</v>
          </cell>
          <cell r="G2035">
            <v>52800</v>
          </cell>
          <cell r="H2035">
            <v>42120</v>
          </cell>
          <cell r="I2035">
            <v>0</v>
          </cell>
          <cell r="AY2035">
            <v>4680</v>
          </cell>
          <cell r="CK2035">
            <v>0</v>
          </cell>
          <cell r="CL2035">
            <v>0</v>
          </cell>
          <cell r="CM2035">
            <v>0</v>
          </cell>
        </row>
        <row r="2036">
          <cell r="F2036">
            <v>44913</v>
          </cell>
          <cell r="G2036">
            <v>47446.04</v>
          </cell>
          <cell r="H2036">
            <v>47446.04</v>
          </cell>
          <cell r="I2036">
            <v>0</v>
          </cell>
          <cell r="AY2036">
            <v>0</v>
          </cell>
          <cell r="CK2036">
            <v>0</v>
          </cell>
          <cell r="CL2036">
            <v>0</v>
          </cell>
          <cell r="CM2036">
            <v>0</v>
          </cell>
        </row>
        <row r="2037">
          <cell r="F2037">
            <v>249673</v>
          </cell>
          <cell r="G2037">
            <v>249673</v>
          </cell>
          <cell r="H2037">
            <v>176717.56</v>
          </cell>
          <cell r="I2037">
            <v>0</v>
          </cell>
          <cell r="AY2037">
            <v>18107.86</v>
          </cell>
          <cell r="CK2037">
            <v>0</v>
          </cell>
          <cell r="CL2037">
            <v>0</v>
          </cell>
          <cell r="CM2037">
            <v>0</v>
          </cell>
        </row>
        <row r="2038">
          <cell r="F2038">
            <v>9650</v>
          </cell>
          <cell r="G2038">
            <v>9650</v>
          </cell>
          <cell r="H2038">
            <v>7866.53</v>
          </cell>
          <cell r="I2038">
            <v>0</v>
          </cell>
          <cell r="AY2038">
            <v>711.44</v>
          </cell>
          <cell r="CK2038">
            <v>0</v>
          </cell>
          <cell r="CL2038">
            <v>0</v>
          </cell>
          <cell r="CM2038">
            <v>0</v>
          </cell>
        </row>
        <row r="2039">
          <cell r="F2039">
            <v>856</v>
          </cell>
          <cell r="G2039">
            <v>856</v>
          </cell>
          <cell r="H2039">
            <v>363.08</v>
          </cell>
          <cell r="I2039">
            <v>0</v>
          </cell>
          <cell r="AY2039">
            <v>46.03</v>
          </cell>
          <cell r="CK2039">
            <v>0</v>
          </cell>
          <cell r="CL2039">
            <v>0</v>
          </cell>
          <cell r="CM2039">
            <v>0</v>
          </cell>
        </row>
        <row r="2040">
          <cell r="F2040">
            <v>10851</v>
          </cell>
          <cell r="G2040">
            <v>10851</v>
          </cell>
          <cell r="H2040">
            <v>4248.8900000000003</v>
          </cell>
          <cell r="I2040">
            <v>0</v>
          </cell>
          <cell r="AY2040">
            <v>40.22</v>
          </cell>
          <cell r="CK2040">
            <v>0</v>
          </cell>
          <cell r="CL2040">
            <v>0</v>
          </cell>
          <cell r="CM2040">
            <v>0</v>
          </cell>
        </row>
        <row r="2041">
          <cell r="F2041">
            <v>2965708</v>
          </cell>
          <cell r="G2041">
            <v>2965708</v>
          </cell>
          <cell r="H2041">
            <v>2550943.9900000002</v>
          </cell>
          <cell r="I2041">
            <v>0</v>
          </cell>
          <cell r="AY2041">
            <v>275651</v>
          </cell>
          <cell r="CK2041">
            <v>0</v>
          </cell>
          <cell r="CL2041">
            <v>0</v>
          </cell>
          <cell r="CM2041">
            <v>0</v>
          </cell>
        </row>
        <row r="2042">
          <cell r="F2042">
            <v>97455</v>
          </cell>
          <cell r="G2042">
            <v>97455</v>
          </cell>
          <cell r="H2042">
            <v>81018</v>
          </cell>
          <cell r="I2042">
            <v>0</v>
          </cell>
          <cell r="AY2042">
            <v>9002</v>
          </cell>
          <cell r="CK2042">
            <v>0</v>
          </cell>
          <cell r="CL2042">
            <v>0</v>
          </cell>
          <cell r="CM2042">
            <v>0</v>
          </cell>
        </row>
        <row r="2043">
          <cell r="F2043">
            <v>241603</v>
          </cell>
          <cell r="G2043">
            <v>241603</v>
          </cell>
          <cell r="H2043">
            <v>114615.4</v>
          </cell>
          <cell r="I2043">
            <v>0</v>
          </cell>
          <cell r="AY2043">
            <v>0</v>
          </cell>
          <cell r="CK2043">
            <v>0</v>
          </cell>
          <cell r="CL2043">
            <v>0</v>
          </cell>
          <cell r="CM2043">
            <v>0</v>
          </cell>
        </row>
        <row r="2044">
          <cell r="F2044">
            <v>635553</v>
          </cell>
          <cell r="G2044">
            <v>635553</v>
          </cell>
          <cell r="H2044">
            <v>0</v>
          </cell>
          <cell r="I2044">
            <v>0</v>
          </cell>
          <cell r="AY2044">
            <v>0</v>
          </cell>
          <cell r="CK2044">
            <v>0</v>
          </cell>
          <cell r="CL2044">
            <v>0</v>
          </cell>
          <cell r="CM2044">
            <v>0</v>
          </cell>
        </row>
        <row r="2045">
          <cell r="F2045">
            <v>100000</v>
          </cell>
          <cell r="G2045">
            <v>84403.97</v>
          </cell>
          <cell r="H2045">
            <v>84403.97</v>
          </cell>
          <cell r="I2045">
            <v>0</v>
          </cell>
          <cell r="AY2045">
            <v>5391.91</v>
          </cell>
          <cell r="CK2045">
            <v>0</v>
          </cell>
          <cell r="CL2045">
            <v>0</v>
          </cell>
          <cell r="CM2045">
            <v>0</v>
          </cell>
        </row>
        <row r="2046">
          <cell r="F2046">
            <v>486518</v>
          </cell>
          <cell r="G2046">
            <v>486518</v>
          </cell>
          <cell r="H2046">
            <v>382711.95</v>
          </cell>
          <cell r="I2046">
            <v>0</v>
          </cell>
          <cell r="AY2046">
            <v>41981.88</v>
          </cell>
          <cell r="CK2046">
            <v>0</v>
          </cell>
          <cell r="CL2046">
            <v>0</v>
          </cell>
          <cell r="CM2046">
            <v>0</v>
          </cell>
        </row>
        <row r="2047">
          <cell r="F2047">
            <v>82668</v>
          </cell>
          <cell r="G2047">
            <v>82668</v>
          </cell>
          <cell r="H2047">
            <v>66644.94</v>
          </cell>
          <cell r="I2047">
            <v>0</v>
          </cell>
          <cell r="AY2047">
            <v>7349.39</v>
          </cell>
          <cell r="CK2047">
            <v>0</v>
          </cell>
          <cell r="CL2047">
            <v>0</v>
          </cell>
          <cell r="CM2047">
            <v>0</v>
          </cell>
        </row>
        <row r="2048">
          <cell r="F2048">
            <v>105600</v>
          </cell>
          <cell r="G2048">
            <v>105600</v>
          </cell>
          <cell r="H2048">
            <v>87750</v>
          </cell>
          <cell r="I2048">
            <v>0</v>
          </cell>
          <cell r="AY2048">
            <v>9360</v>
          </cell>
          <cell r="CK2048">
            <v>0</v>
          </cell>
          <cell r="CL2048">
            <v>0</v>
          </cell>
          <cell r="CM2048">
            <v>0</v>
          </cell>
        </row>
        <row r="2049">
          <cell r="F2049">
            <v>72635</v>
          </cell>
          <cell r="G2049">
            <v>78930.509999999995</v>
          </cell>
          <cell r="H2049">
            <v>78930.509999999995</v>
          </cell>
          <cell r="I2049">
            <v>0</v>
          </cell>
          <cell r="AY2049">
            <v>0</v>
          </cell>
          <cell r="CK2049">
            <v>0</v>
          </cell>
          <cell r="CL2049">
            <v>0</v>
          </cell>
          <cell r="CM2049">
            <v>0</v>
          </cell>
        </row>
        <row r="2050">
          <cell r="F2050">
            <v>413731</v>
          </cell>
          <cell r="G2050">
            <v>413731</v>
          </cell>
          <cell r="H2050">
            <v>290495.14</v>
          </cell>
          <cell r="I2050">
            <v>0</v>
          </cell>
          <cell r="AY2050">
            <v>29249.4</v>
          </cell>
          <cell r="CK2050">
            <v>0</v>
          </cell>
          <cell r="CL2050">
            <v>0</v>
          </cell>
          <cell r="CM2050">
            <v>0</v>
          </cell>
        </row>
        <row r="2051">
          <cell r="F2051">
            <v>9650</v>
          </cell>
          <cell r="G2051">
            <v>9650</v>
          </cell>
          <cell r="H2051">
            <v>7866.53</v>
          </cell>
          <cell r="I2051">
            <v>0</v>
          </cell>
          <cell r="AY2051">
            <v>711.44</v>
          </cell>
          <cell r="CK2051">
            <v>0</v>
          </cell>
          <cell r="CL2051">
            <v>0</v>
          </cell>
          <cell r="CM2051">
            <v>0</v>
          </cell>
        </row>
        <row r="2052">
          <cell r="F2052">
            <v>10744715</v>
          </cell>
          <cell r="G2052">
            <v>10744715</v>
          </cell>
          <cell r="H2052">
            <v>7888219</v>
          </cell>
          <cell r="I2052">
            <v>0</v>
          </cell>
          <cell r="AY2052">
            <v>828523.52000000002</v>
          </cell>
          <cell r="CK2052">
            <v>938958.59</v>
          </cell>
          <cell r="CL2052">
            <v>952104.01</v>
          </cell>
          <cell r="CM2052">
            <v>965433.47</v>
          </cell>
        </row>
        <row r="2053">
          <cell r="F2053">
            <v>113544042</v>
          </cell>
          <cell r="G2053">
            <v>113544042</v>
          </cell>
          <cell r="H2053">
            <v>86008783</v>
          </cell>
          <cell r="I2053">
            <v>0</v>
          </cell>
          <cell r="AY2053">
            <v>8687457.4000000004</v>
          </cell>
          <cell r="CK2053">
            <v>10355373.965021819</v>
          </cell>
          <cell r="CL2053">
            <v>10014213.119922794</v>
          </cell>
          <cell r="CM2053">
            <v>10340563.530445235</v>
          </cell>
        </row>
        <row r="2054">
          <cell r="F2054">
            <v>6580524</v>
          </cell>
          <cell r="G2054">
            <v>6580524</v>
          </cell>
          <cell r="H2054">
            <v>5261640.58</v>
          </cell>
          <cell r="I2054">
            <v>0</v>
          </cell>
          <cell r="AY2054">
            <v>566012.79</v>
          </cell>
          <cell r="CK2054">
            <v>0</v>
          </cell>
          <cell r="CL2054">
            <v>0</v>
          </cell>
          <cell r="CM2054">
            <v>0</v>
          </cell>
        </row>
        <row r="2055">
          <cell r="F2055">
            <v>0</v>
          </cell>
          <cell r="G2055">
            <v>905811.3</v>
          </cell>
          <cell r="H2055">
            <v>905811.3</v>
          </cell>
          <cell r="I2055">
            <v>0</v>
          </cell>
          <cell r="AY2055">
            <v>92791.4</v>
          </cell>
          <cell r="CK2055">
            <v>0</v>
          </cell>
          <cell r="CL2055">
            <v>0</v>
          </cell>
          <cell r="CM2055">
            <v>0</v>
          </cell>
        </row>
        <row r="2056">
          <cell r="F2056">
            <v>0</v>
          </cell>
          <cell r="G2056">
            <v>84345.37</v>
          </cell>
          <cell r="H2056">
            <v>84345.37</v>
          </cell>
          <cell r="I2056">
            <v>0</v>
          </cell>
          <cell r="AY2056">
            <v>7254.09</v>
          </cell>
          <cell r="CK2056">
            <v>0</v>
          </cell>
          <cell r="CL2056">
            <v>0</v>
          </cell>
          <cell r="CM2056">
            <v>0</v>
          </cell>
        </row>
        <row r="2057">
          <cell r="F2057">
            <v>350659</v>
          </cell>
          <cell r="G2057">
            <v>350659</v>
          </cell>
          <cell r="H2057">
            <v>297822.43</v>
          </cell>
          <cell r="I2057">
            <v>0</v>
          </cell>
          <cell r="AY2057">
            <v>32421.5</v>
          </cell>
          <cell r="CK2057">
            <v>0</v>
          </cell>
          <cell r="CL2057">
            <v>0</v>
          </cell>
          <cell r="CM2057">
            <v>0</v>
          </cell>
        </row>
        <row r="2058">
          <cell r="F2058">
            <v>512603</v>
          </cell>
          <cell r="G2058">
            <v>512603</v>
          </cell>
          <cell r="H2058">
            <v>242420.52</v>
          </cell>
          <cell r="I2058">
            <v>0</v>
          </cell>
          <cell r="AY2058">
            <v>0</v>
          </cell>
          <cell r="CK2058">
            <v>0</v>
          </cell>
          <cell r="CL2058">
            <v>0</v>
          </cell>
          <cell r="CM2058">
            <v>0</v>
          </cell>
        </row>
        <row r="2059">
          <cell r="F2059">
            <v>1351996</v>
          </cell>
          <cell r="G2059">
            <v>1351996</v>
          </cell>
          <cell r="H2059">
            <v>2220.19</v>
          </cell>
          <cell r="I2059">
            <v>0</v>
          </cell>
          <cell r="AY2059">
            <v>0</v>
          </cell>
          <cell r="CK2059">
            <v>0</v>
          </cell>
          <cell r="CL2059">
            <v>0</v>
          </cell>
          <cell r="CM2059">
            <v>0</v>
          </cell>
        </row>
        <row r="2060">
          <cell r="F2060">
            <v>1930</v>
          </cell>
          <cell r="G2060">
            <v>34938.339999999997</v>
          </cell>
          <cell r="H2060">
            <v>34938.339999999997</v>
          </cell>
          <cell r="I2060">
            <v>0</v>
          </cell>
          <cell r="AY2060">
            <v>1832.7</v>
          </cell>
          <cell r="CK2060">
            <v>0</v>
          </cell>
          <cell r="CL2060">
            <v>0</v>
          </cell>
          <cell r="CM2060">
            <v>0</v>
          </cell>
        </row>
        <row r="2061">
          <cell r="F2061">
            <v>0</v>
          </cell>
          <cell r="G2061">
            <v>72297.89</v>
          </cell>
          <cell r="H2061">
            <v>72297.89</v>
          </cell>
          <cell r="I2061">
            <v>0</v>
          </cell>
          <cell r="AY2061">
            <v>0</v>
          </cell>
          <cell r="CK2061">
            <v>0</v>
          </cell>
          <cell r="CL2061">
            <v>0</v>
          </cell>
          <cell r="CM2061">
            <v>0</v>
          </cell>
        </row>
        <row r="2062">
          <cell r="F2062">
            <v>410247</v>
          </cell>
          <cell r="G2062">
            <v>410247</v>
          </cell>
          <cell r="H2062">
            <v>253450.12</v>
          </cell>
          <cell r="I2062">
            <v>0</v>
          </cell>
          <cell r="AY2062">
            <v>0</v>
          </cell>
          <cell r="CK2062">
            <v>0</v>
          </cell>
          <cell r="CL2062">
            <v>0</v>
          </cell>
          <cell r="CM2062">
            <v>0</v>
          </cell>
        </row>
        <row r="2063">
          <cell r="F2063">
            <v>1050212</v>
          </cell>
          <cell r="G2063">
            <v>1050212</v>
          </cell>
          <cell r="H2063">
            <v>800270.23</v>
          </cell>
          <cell r="I2063">
            <v>0</v>
          </cell>
          <cell r="AY2063">
            <v>87493.02</v>
          </cell>
          <cell r="CK2063">
            <v>0</v>
          </cell>
          <cell r="CL2063">
            <v>0</v>
          </cell>
          <cell r="CM2063">
            <v>0</v>
          </cell>
        </row>
        <row r="2064">
          <cell r="F2064">
            <v>169499</v>
          </cell>
          <cell r="G2064">
            <v>169499</v>
          </cell>
          <cell r="H2064">
            <v>131774.16</v>
          </cell>
          <cell r="I2064">
            <v>0</v>
          </cell>
          <cell r="AY2064">
            <v>14381.43</v>
          </cell>
          <cell r="CK2064">
            <v>0</v>
          </cell>
          <cell r="CL2064">
            <v>0</v>
          </cell>
          <cell r="CM2064">
            <v>0</v>
          </cell>
        </row>
        <row r="2065">
          <cell r="F2065">
            <v>343200</v>
          </cell>
          <cell r="G2065">
            <v>343200</v>
          </cell>
          <cell r="H2065">
            <v>266947.33</v>
          </cell>
          <cell r="I2065">
            <v>0</v>
          </cell>
          <cell r="AY2065">
            <v>29536.63</v>
          </cell>
          <cell r="CK2065">
            <v>0</v>
          </cell>
          <cell r="CL2065">
            <v>0</v>
          </cell>
          <cell r="CM2065">
            <v>0</v>
          </cell>
        </row>
        <row r="2066">
          <cell r="F2066">
            <v>154231</v>
          </cell>
          <cell r="G2066">
            <v>162094.82</v>
          </cell>
          <cell r="H2066">
            <v>162094.82</v>
          </cell>
          <cell r="I2066">
            <v>0</v>
          </cell>
          <cell r="AY2066">
            <v>0</v>
          </cell>
          <cell r="CK2066">
            <v>0</v>
          </cell>
          <cell r="CL2066">
            <v>0</v>
          </cell>
          <cell r="CM2066">
            <v>0</v>
          </cell>
        </row>
        <row r="2067">
          <cell r="F2067">
            <v>757442</v>
          </cell>
          <cell r="G2067">
            <v>757442</v>
          </cell>
          <cell r="H2067">
            <v>530992.63</v>
          </cell>
          <cell r="I2067">
            <v>0</v>
          </cell>
          <cell r="AY2067">
            <v>52911.97</v>
          </cell>
          <cell r="CK2067">
            <v>0</v>
          </cell>
          <cell r="CL2067">
            <v>0</v>
          </cell>
          <cell r="CM2067">
            <v>0</v>
          </cell>
        </row>
        <row r="2068">
          <cell r="F2068">
            <v>34880</v>
          </cell>
          <cell r="G2068">
            <v>36770</v>
          </cell>
          <cell r="H2068">
            <v>12739</v>
          </cell>
          <cell r="I2068">
            <v>1890</v>
          </cell>
          <cell r="AY2068">
            <v>0</v>
          </cell>
          <cell r="CK2068">
            <v>0</v>
          </cell>
          <cell r="CL2068">
            <v>0</v>
          </cell>
          <cell r="CM2068">
            <v>0</v>
          </cell>
        </row>
        <row r="2069">
          <cell r="F2069">
            <v>6375</v>
          </cell>
          <cell r="G2069">
            <v>6756.54</v>
          </cell>
          <cell r="H2069">
            <v>5818.85</v>
          </cell>
          <cell r="I2069">
            <v>0</v>
          </cell>
          <cell r="AY2069">
            <v>0</v>
          </cell>
          <cell r="CK2069">
            <v>0</v>
          </cell>
          <cell r="CL2069">
            <v>0</v>
          </cell>
          <cell r="CM2069">
            <v>0</v>
          </cell>
        </row>
        <row r="2070">
          <cell r="F2070">
            <v>0</v>
          </cell>
          <cell r="G2070">
            <v>1053.4000000000001</v>
          </cell>
          <cell r="H2070">
            <v>1053.4000000000001</v>
          </cell>
          <cell r="I2070">
            <v>0</v>
          </cell>
          <cell r="AY2070">
            <v>0</v>
          </cell>
          <cell r="CK2070">
            <v>0</v>
          </cell>
          <cell r="CL2070">
            <v>0</v>
          </cell>
          <cell r="CM2070">
            <v>0</v>
          </cell>
        </row>
        <row r="2071">
          <cell r="F2071">
            <v>4454</v>
          </cell>
          <cell r="G2071">
            <v>4454</v>
          </cell>
          <cell r="H2071">
            <v>3259.94</v>
          </cell>
          <cell r="I2071">
            <v>0</v>
          </cell>
          <cell r="AY2071">
            <v>397.86</v>
          </cell>
          <cell r="CK2071">
            <v>0</v>
          </cell>
          <cell r="CL2071">
            <v>0</v>
          </cell>
          <cell r="CM2071">
            <v>0</v>
          </cell>
        </row>
        <row r="2072">
          <cell r="F2072">
            <v>31259</v>
          </cell>
          <cell r="G2072">
            <v>32635</v>
          </cell>
          <cell r="H2072">
            <v>29863.71</v>
          </cell>
          <cell r="I2072">
            <v>0</v>
          </cell>
          <cell r="AY2072">
            <v>1421.61</v>
          </cell>
          <cell r="CK2072">
            <v>0</v>
          </cell>
          <cell r="CL2072">
            <v>0</v>
          </cell>
          <cell r="CM2072">
            <v>0</v>
          </cell>
        </row>
        <row r="2073">
          <cell r="F2073">
            <v>12000</v>
          </cell>
          <cell r="G2073">
            <v>12000</v>
          </cell>
          <cell r="H2073">
            <v>7051.99</v>
          </cell>
          <cell r="I2073">
            <v>650</v>
          </cell>
          <cell r="AY2073">
            <v>0</v>
          </cell>
          <cell r="CK2073">
            <v>0</v>
          </cell>
          <cell r="CL2073">
            <v>0</v>
          </cell>
          <cell r="CM2073">
            <v>0</v>
          </cell>
        </row>
        <row r="2074">
          <cell r="F2074">
            <v>18332</v>
          </cell>
          <cell r="G2074">
            <v>18332</v>
          </cell>
          <cell r="H2074">
            <v>13328.95</v>
          </cell>
          <cell r="I2074">
            <v>2547</v>
          </cell>
          <cell r="AY2074">
            <v>769.35</v>
          </cell>
          <cell r="CK2074">
            <v>0</v>
          </cell>
          <cell r="CL2074">
            <v>0</v>
          </cell>
          <cell r="CM2074">
            <v>0</v>
          </cell>
        </row>
        <row r="2075">
          <cell r="F2075">
            <v>30000</v>
          </cell>
          <cell r="G2075">
            <v>30000</v>
          </cell>
          <cell r="H2075">
            <v>22058.79</v>
          </cell>
          <cell r="I2075">
            <v>4941.21</v>
          </cell>
          <cell r="AY2075">
            <v>0</v>
          </cell>
          <cell r="CK2075">
            <v>0</v>
          </cell>
          <cell r="CL2075">
            <v>0</v>
          </cell>
          <cell r="CM2075">
            <v>0</v>
          </cell>
        </row>
        <row r="2076">
          <cell r="F2076">
            <v>0</v>
          </cell>
          <cell r="G2076">
            <v>2500</v>
          </cell>
          <cell r="H2076">
            <v>0</v>
          </cell>
          <cell r="I2076">
            <v>1999.99</v>
          </cell>
          <cell r="AY2076">
            <v>0</v>
          </cell>
          <cell r="CK2076">
            <v>0</v>
          </cell>
          <cell r="CL2076">
            <v>0</v>
          </cell>
          <cell r="CM2076">
            <v>0</v>
          </cell>
        </row>
        <row r="2077">
          <cell r="F2077">
            <v>10000</v>
          </cell>
          <cell r="G2077">
            <v>10000</v>
          </cell>
          <cell r="H2077">
            <v>4995</v>
          </cell>
          <cell r="I2077">
            <v>2990</v>
          </cell>
          <cell r="AY2077">
            <v>0</v>
          </cell>
          <cell r="CK2077">
            <v>0</v>
          </cell>
          <cell r="CL2077">
            <v>0</v>
          </cell>
          <cell r="CM2077">
            <v>0</v>
          </cell>
        </row>
        <row r="2078">
          <cell r="F2078">
            <v>382831</v>
          </cell>
          <cell r="G2078">
            <v>382831</v>
          </cell>
          <cell r="H2078">
            <v>58846.17</v>
          </cell>
          <cell r="I2078">
            <v>0</v>
          </cell>
          <cell r="AY2078">
            <v>0</v>
          </cell>
          <cell r="CK2078">
            <v>0</v>
          </cell>
          <cell r="CL2078">
            <v>0</v>
          </cell>
          <cell r="CM2078">
            <v>0</v>
          </cell>
        </row>
        <row r="2079">
          <cell r="F2079">
            <v>95591</v>
          </cell>
          <cell r="G2079">
            <v>95591</v>
          </cell>
          <cell r="H2079">
            <v>40592.01</v>
          </cell>
          <cell r="I2079">
            <v>381</v>
          </cell>
          <cell r="AY2079">
            <v>0</v>
          </cell>
          <cell r="CK2079">
            <v>0</v>
          </cell>
          <cell r="CL2079">
            <v>0</v>
          </cell>
          <cell r="CM2079">
            <v>0</v>
          </cell>
        </row>
        <row r="2080">
          <cell r="F2080">
            <v>5000</v>
          </cell>
          <cell r="G2080">
            <v>5000</v>
          </cell>
          <cell r="H2080">
            <v>2499</v>
          </cell>
          <cell r="I2080">
            <v>2323.5</v>
          </cell>
          <cell r="AY2080">
            <v>0</v>
          </cell>
          <cell r="CK2080">
            <v>0</v>
          </cell>
          <cell r="CL2080">
            <v>0</v>
          </cell>
          <cell r="CM2080">
            <v>0</v>
          </cell>
        </row>
        <row r="2081">
          <cell r="F2081">
            <v>20000</v>
          </cell>
          <cell r="G2081">
            <v>17500</v>
          </cell>
          <cell r="H2081">
            <v>793.5</v>
          </cell>
          <cell r="I2081">
            <v>0</v>
          </cell>
          <cell r="AY2081">
            <v>0</v>
          </cell>
          <cell r="CK2081">
            <v>0</v>
          </cell>
          <cell r="CL2081">
            <v>0</v>
          </cell>
          <cell r="CM2081">
            <v>0</v>
          </cell>
        </row>
        <row r="2082">
          <cell r="F2082">
            <v>15000</v>
          </cell>
          <cell r="G2082">
            <v>15000</v>
          </cell>
          <cell r="H2082">
            <v>0</v>
          </cell>
          <cell r="I2082">
            <v>0</v>
          </cell>
          <cell r="AY2082">
            <v>0</v>
          </cell>
          <cell r="CK2082">
            <v>0</v>
          </cell>
          <cell r="CL2082">
            <v>0</v>
          </cell>
          <cell r="CM2082">
            <v>0</v>
          </cell>
        </row>
        <row r="2083">
          <cell r="F2083">
            <v>35000</v>
          </cell>
          <cell r="G2083">
            <v>35000</v>
          </cell>
          <cell r="H2083">
            <v>29784.19</v>
          </cell>
          <cell r="I2083">
            <v>5214.2299999999996</v>
          </cell>
          <cell r="AY2083">
            <v>0</v>
          </cell>
          <cell r="CK2083">
            <v>0</v>
          </cell>
          <cell r="CL2083">
            <v>0</v>
          </cell>
          <cell r="CM2083">
            <v>0</v>
          </cell>
        </row>
        <row r="2084">
          <cell r="F2084">
            <v>3000</v>
          </cell>
          <cell r="G2084">
            <v>3000</v>
          </cell>
          <cell r="H2084">
            <v>2404.1799999999998</v>
          </cell>
          <cell r="I2084">
            <v>145.01</v>
          </cell>
          <cell r="AY2084">
            <v>0</v>
          </cell>
          <cell r="CK2084">
            <v>0</v>
          </cell>
          <cell r="CL2084">
            <v>0</v>
          </cell>
          <cell r="CM2084">
            <v>0</v>
          </cell>
        </row>
        <row r="2085">
          <cell r="F2085">
            <v>38282</v>
          </cell>
          <cell r="G2085">
            <v>38282</v>
          </cell>
          <cell r="H2085">
            <v>18841.060000000001</v>
          </cell>
          <cell r="I2085">
            <v>17698.96</v>
          </cell>
          <cell r="AY2085">
            <v>0</v>
          </cell>
          <cell r="CK2085">
            <v>0</v>
          </cell>
          <cell r="CL2085">
            <v>0</v>
          </cell>
          <cell r="CM2085">
            <v>0</v>
          </cell>
        </row>
        <row r="2086">
          <cell r="F2086">
            <v>50000</v>
          </cell>
          <cell r="G2086">
            <v>50000</v>
          </cell>
          <cell r="H2086">
            <v>39262.1</v>
          </cell>
          <cell r="I2086">
            <v>0</v>
          </cell>
          <cell r="AY2086">
            <v>0</v>
          </cell>
          <cell r="CK2086">
            <v>0</v>
          </cell>
          <cell r="CL2086">
            <v>0</v>
          </cell>
          <cell r="CM2086">
            <v>0</v>
          </cell>
        </row>
        <row r="2087">
          <cell r="F2087">
            <v>563056</v>
          </cell>
          <cell r="G2087">
            <v>549056</v>
          </cell>
          <cell r="H2087">
            <v>119015.02</v>
          </cell>
          <cell r="I2087">
            <v>0</v>
          </cell>
          <cell r="AY2087">
            <v>2820.5</v>
          </cell>
          <cell r="CK2087">
            <v>0</v>
          </cell>
          <cell r="CL2087">
            <v>0</v>
          </cell>
          <cell r="CM2087">
            <v>0</v>
          </cell>
        </row>
        <row r="2088">
          <cell r="F2088">
            <v>20000</v>
          </cell>
          <cell r="G2088">
            <v>20000</v>
          </cell>
          <cell r="H2088">
            <v>4059</v>
          </cell>
          <cell r="I2088">
            <v>924</v>
          </cell>
          <cell r="AY2088">
            <v>280</v>
          </cell>
          <cell r="CK2088">
            <v>0</v>
          </cell>
          <cell r="CL2088">
            <v>0</v>
          </cell>
          <cell r="CM2088">
            <v>0</v>
          </cell>
        </row>
        <row r="2089">
          <cell r="F2089">
            <v>25000</v>
          </cell>
          <cell r="G2089">
            <v>25000</v>
          </cell>
          <cell r="H2089">
            <v>3152.06</v>
          </cell>
          <cell r="I2089">
            <v>2939.69</v>
          </cell>
          <cell r="AY2089">
            <v>0</v>
          </cell>
          <cell r="CK2089">
            <v>0</v>
          </cell>
          <cell r="CL2089">
            <v>0</v>
          </cell>
          <cell r="CM2089">
            <v>0</v>
          </cell>
        </row>
        <row r="2090">
          <cell r="F2090">
            <v>23176</v>
          </cell>
          <cell r="G2090">
            <v>23176</v>
          </cell>
          <cell r="H2090">
            <v>16900.87</v>
          </cell>
          <cell r="I2090">
            <v>2156.5500000000002</v>
          </cell>
          <cell r="AY2090">
            <v>0</v>
          </cell>
          <cell r="CK2090">
            <v>0</v>
          </cell>
          <cell r="CL2090">
            <v>0</v>
          </cell>
          <cell r="CM2090">
            <v>0</v>
          </cell>
        </row>
        <row r="2091">
          <cell r="F2091">
            <v>42556</v>
          </cell>
          <cell r="G2091">
            <v>42556</v>
          </cell>
          <cell r="H2091">
            <v>34802.629999999997</v>
          </cell>
          <cell r="I2091">
            <v>2584.79</v>
          </cell>
          <cell r="AY2091">
            <v>1422.49</v>
          </cell>
          <cell r="CK2091">
            <v>0</v>
          </cell>
          <cell r="CL2091">
            <v>0</v>
          </cell>
          <cell r="CM2091">
            <v>0</v>
          </cell>
        </row>
        <row r="2092">
          <cell r="F2092">
            <v>9397</v>
          </cell>
          <cell r="G2092">
            <v>9397</v>
          </cell>
          <cell r="H2092">
            <v>6711.91</v>
          </cell>
          <cell r="I2092">
            <v>2208.0300000000002</v>
          </cell>
          <cell r="AY2092">
            <v>0</v>
          </cell>
          <cell r="CK2092">
            <v>0</v>
          </cell>
          <cell r="CL2092">
            <v>0</v>
          </cell>
          <cell r="CM2092">
            <v>0</v>
          </cell>
        </row>
        <row r="2093">
          <cell r="F2093">
            <v>7935</v>
          </cell>
          <cell r="G2093">
            <v>7935</v>
          </cell>
          <cell r="H2093">
            <v>7637.75</v>
          </cell>
          <cell r="I2093">
            <v>142.96</v>
          </cell>
          <cell r="AY2093">
            <v>352</v>
          </cell>
          <cell r="CK2093">
            <v>0</v>
          </cell>
          <cell r="CL2093">
            <v>0</v>
          </cell>
          <cell r="CM2093">
            <v>0</v>
          </cell>
        </row>
        <row r="2094">
          <cell r="F2094">
            <v>16654</v>
          </cell>
          <cell r="G2094">
            <v>16654</v>
          </cell>
          <cell r="H2094">
            <v>6128.98</v>
          </cell>
          <cell r="I2094">
            <v>1610.83</v>
          </cell>
          <cell r="AY2094">
            <v>140</v>
          </cell>
          <cell r="CK2094">
            <v>0</v>
          </cell>
          <cell r="CL2094">
            <v>0</v>
          </cell>
          <cell r="CM2094">
            <v>0</v>
          </cell>
        </row>
        <row r="2095">
          <cell r="F2095">
            <v>4014</v>
          </cell>
          <cell r="G2095">
            <v>4014</v>
          </cell>
          <cell r="H2095">
            <v>1306.33</v>
          </cell>
          <cell r="I2095">
            <v>0</v>
          </cell>
          <cell r="AY2095">
            <v>0</v>
          </cell>
          <cell r="CK2095">
            <v>0</v>
          </cell>
          <cell r="CL2095">
            <v>0</v>
          </cell>
          <cell r="CM2095">
            <v>0</v>
          </cell>
        </row>
        <row r="2096">
          <cell r="F2096">
            <v>1334</v>
          </cell>
          <cell r="G2096">
            <v>1334</v>
          </cell>
          <cell r="H2096">
            <v>828.9</v>
          </cell>
          <cell r="I2096">
            <v>0</v>
          </cell>
          <cell r="AY2096">
            <v>0</v>
          </cell>
          <cell r="CK2096">
            <v>0</v>
          </cell>
          <cell r="CL2096">
            <v>0</v>
          </cell>
          <cell r="CM2096">
            <v>0</v>
          </cell>
        </row>
        <row r="2097">
          <cell r="F2097">
            <v>7973</v>
          </cell>
          <cell r="G2097">
            <v>7973</v>
          </cell>
          <cell r="H2097">
            <v>5982.42</v>
          </cell>
          <cell r="I2097">
            <v>94</v>
          </cell>
          <cell r="AY2097">
            <v>999</v>
          </cell>
          <cell r="CK2097">
            <v>0</v>
          </cell>
          <cell r="CL2097">
            <v>0</v>
          </cell>
          <cell r="CM2097">
            <v>0</v>
          </cell>
        </row>
        <row r="2098">
          <cell r="F2098">
            <v>2519</v>
          </cell>
          <cell r="G2098">
            <v>2519</v>
          </cell>
          <cell r="H2098">
            <v>169.4</v>
          </cell>
          <cell r="I2098">
            <v>485.99</v>
          </cell>
          <cell r="AY2098">
            <v>0</v>
          </cell>
          <cell r="CK2098">
            <v>0</v>
          </cell>
          <cell r="CL2098">
            <v>0</v>
          </cell>
          <cell r="CM2098">
            <v>0</v>
          </cell>
        </row>
        <row r="2099">
          <cell r="F2099">
            <v>6000</v>
          </cell>
          <cell r="G2099">
            <v>6000</v>
          </cell>
          <cell r="H2099">
            <v>521.87</v>
          </cell>
          <cell r="I2099">
            <v>0</v>
          </cell>
          <cell r="AY2099">
            <v>0</v>
          </cell>
          <cell r="CK2099">
            <v>0</v>
          </cell>
          <cell r="CL2099">
            <v>0</v>
          </cell>
          <cell r="CM2099">
            <v>0</v>
          </cell>
        </row>
        <row r="2100">
          <cell r="F2100">
            <v>8000</v>
          </cell>
          <cell r="G2100">
            <v>8000</v>
          </cell>
          <cell r="H2100">
            <v>0</v>
          </cell>
          <cell r="I2100">
            <v>0</v>
          </cell>
          <cell r="AY2100">
            <v>0</v>
          </cell>
          <cell r="CK2100">
            <v>0</v>
          </cell>
          <cell r="CL2100">
            <v>0</v>
          </cell>
          <cell r="CM2100">
            <v>0</v>
          </cell>
        </row>
        <row r="2101">
          <cell r="F2101">
            <v>2000</v>
          </cell>
          <cell r="G2101">
            <v>2000</v>
          </cell>
          <cell r="H2101">
            <v>229</v>
          </cell>
          <cell r="I2101">
            <v>1</v>
          </cell>
          <cell r="AY2101">
            <v>154</v>
          </cell>
          <cell r="CK2101">
            <v>0</v>
          </cell>
          <cell r="CL2101">
            <v>0</v>
          </cell>
          <cell r="CM2101">
            <v>0</v>
          </cell>
        </row>
        <row r="2102">
          <cell r="F2102">
            <v>2500</v>
          </cell>
          <cell r="G2102">
            <v>2500</v>
          </cell>
          <cell r="H2102">
            <v>434.26</v>
          </cell>
          <cell r="I2102">
            <v>80.849999999999994</v>
          </cell>
          <cell r="AY2102">
            <v>0</v>
          </cell>
          <cell r="CK2102">
            <v>0</v>
          </cell>
          <cell r="CL2102">
            <v>0</v>
          </cell>
          <cell r="CM2102">
            <v>0</v>
          </cell>
        </row>
        <row r="2103">
          <cell r="F2103">
            <v>106016</v>
          </cell>
          <cell r="G2103">
            <v>102963.84</v>
          </cell>
          <cell r="H2103">
            <v>58059.67</v>
          </cell>
          <cell r="I2103">
            <v>2746.22</v>
          </cell>
          <cell r="AY2103">
            <v>301.43</v>
          </cell>
          <cell r="CK2103">
            <v>0</v>
          </cell>
          <cell r="CL2103">
            <v>0</v>
          </cell>
          <cell r="CM2103">
            <v>0</v>
          </cell>
        </row>
        <row r="2104">
          <cell r="F2104">
            <v>186162</v>
          </cell>
          <cell r="G2104">
            <v>186162</v>
          </cell>
          <cell r="H2104">
            <v>86579</v>
          </cell>
          <cell r="I2104">
            <v>0</v>
          </cell>
          <cell r="AY2104">
            <v>0</v>
          </cell>
          <cell r="CK2104">
            <v>0</v>
          </cell>
          <cell r="CL2104">
            <v>0</v>
          </cell>
          <cell r="CM2104">
            <v>0</v>
          </cell>
        </row>
        <row r="2105">
          <cell r="F2105">
            <v>0</v>
          </cell>
          <cell r="G2105">
            <v>208250</v>
          </cell>
          <cell r="H2105">
            <v>202789.79</v>
          </cell>
          <cell r="I2105">
            <v>0</v>
          </cell>
          <cell r="AY2105">
            <v>0</v>
          </cell>
          <cell r="CK2105">
            <v>0</v>
          </cell>
          <cell r="CL2105">
            <v>0</v>
          </cell>
          <cell r="CM2105">
            <v>0</v>
          </cell>
        </row>
        <row r="2106">
          <cell r="F2106">
            <v>0</v>
          </cell>
          <cell r="G2106">
            <v>218097.5</v>
          </cell>
          <cell r="H2106">
            <v>218097.5</v>
          </cell>
          <cell r="I2106">
            <v>0</v>
          </cell>
          <cell r="AY2106">
            <v>0</v>
          </cell>
          <cell r="CK2106">
            <v>0</v>
          </cell>
          <cell r="CL2106">
            <v>0</v>
          </cell>
          <cell r="CM2106">
            <v>0</v>
          </cell>
        </row>
        <row r="2107">
          <cell r="F2107">
            <v>0</v>
          </cell>
          <cell r="G2107">
            <v>3209658</v>
          </cell>
          <cell r="H2107">
            <v>3209626.21</v>
          </cell>
          <cell r="I2107">
            <v>0</v>
          </cell>
          <cell r="AY2107">
            <v>1351462.75</v>
          </cell>
          <cell r="CK2107">
            <v>0</v>
          </cell>
          <cell r="CL2107">
            <v>0</v>
          </cell>
          <cell r="CM2107">
            <v>0</v>
          </cell>
        </row>
        <row r="2108">
          <cell r="F2108">
            <v>500000</v>
          </cell>
          <cell r="G2108">
            <v>2507821</v>
          </cell>
          <cell r="H2108">
            <v>2507052</v>
          </cell>
          <cell r="I2108">
            <v>0</v>
          </cell>
          <cell r="AY2108">
            <v>0</v>
          </cell>
          <cell r="CK2108">
            <v>0</v>
          </cell>
          <cell r="CL2108">
            <v>0</v>
          </cell>
          <cell r="CM2108">
            <v>0</v>
          </cell>
        </row>
        <row r="2110">
          <cell r="F2110">
            <v>1346585</v>
          </cell>
          <cell r="G2110">
            <v>934755</v>
          </cell>
          <cell r="H2110">
            <v>934755</v>
          </cell>
          <cell r="I2110">
            <v>0</v>
          </cell>
          <cell r="AY2110">
            <v>43432.639999999999</v>
          </cell>
          <cell r="CK2110">
            <v>0</v>
          </cell>
          <cell r="CL2110">
            <v>0</v>
          </cell>
          <cell r="CM2110">
            <v>0</v>
          </cell>
        </row>
        <row r="2111">
          <cell r="F2111">
            <v>24328</v>
          </cell>
          <cell r="G2111">
            <v>24328</v>
          </cell>
          <cell r="H2111">
            <v>4479.63</v>
          </cell>
          <cell r="I2111">
            <v>1445.55</v>
          </cell>
          <cell r="AY2111">
            <v>0</v>
          </cell>
          <cell r="CK2111">
            <v>0</v>
          </cell>
          <cell r="CL2111">
            <v>0</v>
          </cell>
          <cell r="CM2111">
            <v>0</v>
          </cell>
        </row>
        <row r="2112">
          <cell r="F2112">
            <v>2000</v>
          </cell>
          <cell r="G2112">
            <v>2000</v>
          </cell>
          <cell r="H2112">
            <v>702.39</v>
          </cell>
          <cell r="I2112">
            <v>0</v>
          </cell>
          <cell r="AY2112">
            <v>0</v>
          </cell>
          <cell r="CK2112">
            <v>0</v>
          </cell>
          <cell r="CL2112">
            <v>0</v>
          </cell>
          <cell r="CM2112">
            <v>0</v>
          </cell>
        </row>
        <row r="2113">
          <cell r="F2113">
            <v>25000</v>
          </cell>
          <cell r="G2113">
            <v>25000</v>
          </cell>
          <cell r="H2113">
            <v>10098</v>
          </cell>
          <cell r="I2113">
            <v>3750</v>
          </cell>
          <cell r="AY2113">
            <v>0</v>
          </cell>
          <cell r="CK2113">
            <v>0</v>
          </cell>
          <cell r="CL2113">
            <v>0</v>
          </cell>
          <cell r="CM2113">
            <v>0</v>
          </cell>
        </row>
        <row r="2114">
          <cell r="F2114">
            <v>4734</v>
          </cell>
          <cell r="G2114">
            <v>4734</v>
          </cell>
          <cell r="H2114">
            <v>3221.67</v>
          </cell>
          <cell r="I2114">
            <v>615</v>
          </cell>
          <cell r="AY2114">
            <v>0</v>
          </cell>
          <cell r="CK2114">
            <v>0</v>
          </cell>
          <cell r="CL2114">
            <v>0</v>
          </cell>
          <cell r="CM2114">
            <v>0</v>
          </cell>
        </row>
        <row r="2115">
          <cell r="F2115">
            <v>563</v>
          </cell>
          <cell r="G2115">
            <v>563</v>
          </cell>
          <cell r="H2115">
            <v>171</v>
          </cell>
          <cell r="I2115">
            <v>0</v>
          </cell>
          <cell r="AY2115">
            <v>0</v>
          </cell>
          <cell r="CK2115">
            <v>0</v>
          </cell>
          <cell r="CL2115">
            <v>0</v>
          </cell>
          <cell r="CM2115">
            <v>0</v>
          </cell>
        </row>
        <row r="2116">
          <cell r="F2116">
            <v>54531</v>
          </cell>
          <cell r="G2116">
            <v>54531</v>
          </cell>
          <cell r="H2116">
            <v>42115.32</v>
          </cell>
          <cell r="I2116">
            <v>519.33000000000004</v>
          </cell>
          <cell r="AY2116">
            <v>0</v>
          </cell>
          <cell r="CK2116">
            <v>0</v>
          </cell>
          <cell r="CL2116">
            <v>0</v>
          </cell>
          <cell r="CM2116">
            <v>0</v>
          </cell>
        </row>
        <row r="2117">
          <cell r="F2117">
            <v>5109965</v>
          </cell>
          <cell r="G2117">
            <v>5340028</v>
          </cell>
          <cell r="H2117">
            <v>5038070.4400000004</v>
          </cell>
          <cell r="I2117">
            <v>9000</v>
          </cell>
          <cell r="AY2117">
            <v>480243.35</v>
          </cell>
          <cell r="CK2117">
            <v>0</v>
          </cell>
          <cell r="CL2117">
            <v>0</v>
          </cell>
          <cell r="CM2117">
            <v>0</v>
          </cell>
        </row>
        <row r="2118">
          <cell r="F2118">
            <v>8600000</v>
          </cell>
          <cell r="G2118">
            <v>8600000</v>
          </cell>
          <cell r="H2118">
            <v>3171680.96</v>
          </cell>
          <cell r="I2118">
            <v>3450392.66</v>
          </cell>
          <cell r="AY2118">
            <v>0</v>
          </cell>
          <cell r="CK2118">
            <v>0</v>
          </cell>
          <cell r="CL2118">
            <v>0</v>
          </cell>
          <cell r="CM2118">
            <v>0</v>
          </cell>
        </row>
        <row r="2119">
          <cell r="F2119">
            <v>22000</v>
          </cell>
          <cell r="G2119">
            <v>22000</v>
          </cell>
          <cell r="H2119">
            <v>0</v>
          </cell>
          <cell r="I2119">
            <v>0</v>
          </cell>
          <cell r="AY2119">
            <v>0</v>
          </cell>
          <cell r="CK2119">
            <v>0</v>
          </cell>
          <cell r="CL2119">
            <v>0</v>
          </cell>
          <cell r="CM2119">
            <v>0</v>
          </cell>
        </row>
        <row r="2120">
          <cell r="F2120">
            <v>2613814</v>
          </cell>
          <cell r="G2120">
            <v>5636291.0099999998</v>
          </cell>
          <cell r="H2120">
            <v>5636291.0099999998</v>
          </cell>
          <cell r="I2120">
            <v>0</v>
          </cell>
          <cell r="AY2120">
            <v>514778.56</v>
          </cell>
          <cell r="CK2120">
            <v>0</v>
          </cell>
          <cell r="CL2120">
            <v>0</v>
          </cell>
          <cell r="CM2120">
            <v>0</v>
          </cell>
        </row>
        <row r="2121">
          <cell r="F2121">
            <v>600000</v>
          </cell>
          <cell r="G2121">
            <v>310484</v>
          </cell>
          <cell r="H2121">
            <v>6447.01</v>
          </cell>
          <cell r="I2121">
            <v>12279.7</v>
          </cell>
          <cell r="AY2121">
            <v>0</v>
          </cell>
          <cell r="CK2121">
            <v>0</v>
          </cell>
          <cell r="CL2121">
            <v>0</v>
          </cell>
          <cell r="CM2121">
            <v>0</v>
          </cell>
        </row>
        <row r="2122">
          <cell r="F2122">
            <v>100000</v>
          </cell>
          <cell r="G2122">
            <v>10646</v>
          </cell>
          <cell r="H2122">
            <v>0</v>
          </cell>
          <cell r="I2122">
            <v>0</v>
          </cell>
          <cell r="AY2122">
            <v>0</v>
          </cell>
          <cell r="CK2122">
            <v>0</v>
          </cell>
          <cell r="CL2122">
            <v>0</v>
          </cell>
          <cell r="CM2122">
            <v>0</v>
          </cell>
        </row>
        <row r="2123">
          <cell r="F2123">
            <v>0</v>
          </cell>
          <cell r="G2123">
            <v>405000</v>
          </cell>
          <cell r="H2123">
            <v>339250</v>
          </cell>
          <cell r="I2123">
            <v>50019.85</v>
          </cell>
          <cell r="AY2123">
            <v>0</v>
          </cell>
          <cell r="CK2123">
            <v>0</v>
          </cell>
          <cell r="CL2123">
            <v>0</v>
          </cell>
          <cell r="CM2123">
            <v>0</v>
          </cell>
        </row>
        <row r="2124">
          <cell r="F2124">
            <v>50000</v>
          </cell>
          <cell r="G2124">
            <v>84000</v>
          </cell>
          <cell r="H2124">
            <v>71823.75</v>
          </cell>
          <cell r="I2124">
            <v>9275.25</v>
          </cell>
          <cell r="AY2124">
            <v>0</v>
          </cell>
          <cell r="CK2124">
            <v>0</v>
          </cell>
          <cell r="CL2124">
            <v>0</v>
          </cell>
          <cell r="CM2124">
            <v>0</v>
          </cell>
        </row>
        <row r="2125">
          <cell r="F2125">
            <v>540000</v>
          </cell>
          <cell r="G2125">
            <v>1080035.49</v>
          </cell>
          <cell r="H2125">
            <v>0</v>
          </cell>
          <cell r="I2125">
            <v>1079068</v>
          </cell>
          <cell r="AY2125">
            <v>0</v>
          </cell>
          <cell r="CK2125">
            <v>0</v>
          </cell>
          <cell r="CL2125">
            <v>0</v>
          </cell>
          <cell r="CM2125">
            <v>0</v>
          </cell>
        </row>
        <row r="2126">
          <cell r="F2126">
            <v>2404</v>
          </cell>
          <cell r="G2126">
            <v>151514</v>
          </cell>
          <cell r="H2126">
            <v>147274.63</v>
          </cell>
          <cell r="I2126">
            <v>967.49</v>
          </cell>
          <cell r="AY2126">
            <v>0</v>
          </cell>
          <cell r="CK2126">
            <v>0</v>
          </cell>
          <cell r="CL2126">
            <v>0</v>
          </cell>
          <cell r="CM2126">
            <v>0</v>
          </cell>
        </row>
        <row r="2127">
          <cell r="F2127">
            <v>100000</v>
          </cell>
          <cell r="G2127">
            <v>100000</v>
          </cell>
          <cell r="H2127">
            <v>0</v>
          </cell>
          <cell r="I2127">
            <v>76467.399999999994</v>
          </cell>
          <cell r="AY2127">
            <v>0</v>
          </cell>
          <cell r="CK2127">
            <v>0</v>
          </cell>
          <cell r="CL2127">
            <v>0</v>
          </cell>
          <cell r="CM2127">
            <v>0</v>
          </cell>
        </row>
        <row r="2128">
          <cell r="F2128">
            <v>4152</v>
          </cell>
          <cell r="G2128">
            <v>4152</v>
          </cell>
          <cell r="H2128">
            <v>674</v>
          </cell>
          <cell r="I2128">
            <v>0</v>
          </cell>
          <cell r="AY2128">
            <v>0</v>
          </cell>
          <cell r="CK2128">
            <v>0</v>
          </cell>
          <cell r="CL2128">
            <v>0</v>
          </cell>
          <cell r="CM2128">
            <v>0</v>
          </cell>
        </row>
        <row r="2129">
          <cell r="F2129">
            <v>60018</v>
          </cell>
          <cell r="G2129">
            <v>139018</v>
          </cell>
          <cell r="H2129">
            <v>62616.11</v>
          </cell>
          <cell r="I2129">
            <v>0</v>
          </cell>
          <cell r="AY2129">
            <v>0</v>
          </cell>
          <cell r="CK2129">
            <v>0</v>
          </cell>
          <cell r="CL2129">
            <v>0</v>
          </cell>
          <cell r="CM2129">
            <v>0</v>
          </cell>
        </row>
        <row r="2130">
          <cell r="F2130">
            <v>33756</v>
          </cell>
          <cell r="G2130">
            <v>33756</v>
          </cell>
          <cell r="H2130">
            <v>26241.75</v>
          </cell>
          <cell r="I2130">
            <v>2184.5</v>
          </cell>
          <cell r="AY2130">
            <v>0</v>
          </cell>
          <cell r="CK2130">
            <v>0</v>
          </cell>
          <cell r="CL2130">
            <v>0</v>
          </cell>
          <cell r="CM2130">
            <v>0</v>
          </cell>
        </row>
        <row r="2131">
          <cell r="F2131">
            <v>164713</v>
          </cell>
          <cell r="G2131">
            <v>184713</v>
          </cell>
          <cell r="H2131">
            <v>118525.06</v>
          </cell>
          <cell r="I2131">
            <v>0</v>
          </cell>
          <cell r="AY2131">
            <v>0</v>
          </cell>
          <cell r="CK2131">
            <v>0</v>
          </cell>
          <cell r="CL2131">
            <v>0</v>
          </cell>
          <cell r="CM2131">
            <v>0</v>
          </cell>
        </row>
        <row r="2132">
          <cell r="F2132">
            <v>9467</v>
          </cell>
          <cell r="G2132">
            <v>9467</v>
          </cell>
          <cell r="H2132">
            <v>9457</v>
          </cell>
          <cell r="I2132">
            <v>0</v>
          </cell>
          <cell r="AY2132">
            <v>0</v>
          </cell>
          <cell r="CK2132">
            <v>0</v>
          </cell>
          <cell r="CL2132">
            <v>0</v>
          </cell>
          <cell r="CM2132">
            <v>0</v>
          </cell>
        </row>
        <row r="2133">
          <cell r="F2133">
            <v>0</v>
          </cell>
          <cell r="G2133">
            <v>239100</v>
          </cell>
          <cell r="H2133">
            <v>237983.56</v>
          </cell>
          <cell r="I2133">
            <v>329</v>
          </cell>
          <cell r="AY2133">
            <v>0</v>
          </cell>
          <cell r="CK2133">
            <v>0</v>
          </cell>
          <cell r="CL2133">
            <v>0</v>
          </cell>
          <cell r="CM2133">
            <v>0</v>
          </cell>
        </row>
        <row r="2134">
          <cell r="F2134">
            <v>0</v>
          </cell>
          <cell r="G2134">
            <v>134800</v>
          </cell>
          <cell r="H2134">
            <v>124461.2</v>
          </cell>
          <cell r="I2134">
            <v>10</v>
          </cell>
          <cell r="AY2134">
            <v>0</v>
          </cell>
          <cell r="CK2134">
            <v>0</v>
          </cell>
          <cell r="CL2134">
            <v>0</v>
          </cell>
          <cell r="CM2134">
            <v>0</v>
          </cell>
        </row>
        <row r="2135">
          <cell r="F2135">
            <v>0</v>
          </cell>
          <cell r="G2135">
            <v>1500</v>
          </cell>
          <cell r="H2135">
            <v>1265.45</v>
          </cell>
          <cell r="I2135">
            <v>0</v>
          </cell>
          <cell r="AY2135">
            <v>0</v>
          </cell>
          <cell r="CK2135">
            <v>0</v>
          </cell>
          <cell r="CL2135">
            <v>0</v>
          </cell>
          <cell r="CM2135">
            <v>0</v>
          </cell>
        </row>
        <row r="2136">
          <cell r="F2136">
            <v>2282</v>
          </cell>
          <cell r="G2136">
            <v>7282</v>
          </cell>
          <cell r="H2136">
            <v>6422.12</v>
          </cell>
          <cell r="I2136">
            <v>0</v>
          </cell>
          <cell r="AY2136">
            <v>194</v>
          </cell>
          <cell r="CK2136">
            <v>0</v>
          </cell>
          <cell r="CL2136">
            <v>0</v>
          </cell>
          <cell r="CM2136">
            <v>0</v>
          </cell>
        </row>
        <row r="2137">
          <cell r="F2137">
            <v>0</v>
          </cell>
          <cell r="G2137">
            <v>75990</v>
          </cell>
          <cell r="H2137">
            <v>75967</v>
          </cell>
          <cell r="I2137">
            <v>0</v>
          </cell>
          <cell r="AY2137">
            <v>7350</v>
          </cell>
          <cell r="CK2137">
            <v>0</v>
          </cell>
          <cell r="CL2137">
            <v>0</v>
          </cell>
          <cell r="CM2137">
            <v>0</v>
          </cell>
        </row>
        <row r="2138">
          <cell r="F2138">
            <v>4500000</v>
          </cell>
          <cell r="G2138">
            <v>37691415.509999998</v>
          </cell>
          <cell r="H2138">
            <v>36464485.780000001</v>
          </cell>
          <cell r="I2138">
            <v>0</v>
          </cell>
          <cell r="AY2138">
            <v>0</v>
          </cell>
          <cell r="CK2138">
            <v>0</v>
          </cell>
          <cell r="CL2138">
            <v>0</v>
          </cell>
          <cell r="CM2138">
            <v>0</v>
          </cell>
        </row>
        <row r="2139">
          <cell r="F2139">
            <v>0</v>
          </cell>
          <cell r="G2139">
            <v>3431324</v>
          </cell>
          <cell r="H2139">
            <v>0</v>
          </cell>
          <cell r="I2139">
            <v>3431324</v>
          </cell>
          <cell r="AY2139">
            <v>0</v>
          </cell>
          <cell r="CK2139">
            <v>0</v>
          </cell>
          <cell r="CL2139">
            <v>0</v>
          </cell>
          <cell r="CM2139">
            <v>0</v>
          </cell>
        </row>
        <row r="2140">
          <cell r="F2140">
            <v>0</v>
          </cell>
          <cell r="G2140">
            <v>40000</v>
          </cell>
          <cell r="H2140">
            <v>0</v>
          </cell>
          <cell r="I2140">
            <v>0</v>
          </cell>
          <cell r="AY2140">
            <v>0</v>
          </cell>
          <cell r="CK2140">
            <v>0</v>
          </cell>
          <cell r="CL2140">
            <v>900000</v>
          </cell>
          <cell r="CM2140">
            <v>0</v>
          </cell>
        </row>
        <row r="2141">
          <cell r="F2141">
            <v>505775</v>
          </cell>
          <cell r="G2141">
            <v>985531.89</v>
          </cell>
          <cell r="H2141">
            <v>985531.89</v>
          </cell>
          <cell r="I2141">
            <v>0</v>
          </cell>
          <cell r="AY2141">
            <v>97713.66</v>
          </cell>
          <cell r="CK2141">
            <v>0</v>
          </cell>
          <cell r="CL2141">
            <v>0</v>
          </cell>
          <cell r="CM2141">
            <v>0</v>
          </cell>
        </row>
        <row r="2142">
          <cell r="F2142">
            <v>1795044</v>
          </cell>
          <cell r="G2142">
            <v>1795044</v>
          </cell>
          <cell r="H2142">
            <v>1428951.77</v>
          </cell>
          <cell r="I2142">
            <v>0</v>
          </cell>
          <cell r="AY2142">
            <v>160693.68</v>
          </cell>
          <cell r="CK2142">
            <v>0</v>
          </cell>
          <cell r="CL2142">
            <v>0</v>
          </cell>
          <cell r="CM2142">
            <v>0</v>
          </cell>
        </row>
        <row r="2143">
          <cell r="F2143">
            <v>17972</v>
          </cell>
          <cell r="G2143">
            <v>18207</v>
          </cell>
          <cell r="H2143">
            <v>18207</v>
          </cell>
          <cell r="I2143">
            <v>0</v>
          </cell>
          <cell r="AY2143">
            <v>2023</v>
          </cell>
          <cell r="CK2143">
            <v>0</v>
          </cell>
          <cell r="CL2143">
            <v>0</v>
          </cell>
          <cell r="CM2143">
            <v>0</v>
          </cell>
        </row>
        <row r="2144">
          <cell r="F2144">
            <v>125814</v>
          </cell>
          <cell r="G2144">
            <v>125814</v>
          </cell>
          <cell r="H2144">
            <v>60204.98</v>
          </cell>
          <cell r="I2144">
            <v>0</v>
          </cell>
          <cell r="AY2144">
            <v>0</v>
          </cell>
          <cell r="CK2144">
            <v>0</v>
          </cell>
          <cell r="CL2144">
            <v>0</v>
          </cell>
          <cell r="CM2144">
            <v>0</v>
          </cell>
        </row>
        <row r="2145">
          <cell r="F2145">
            <v>353530</v>
          </cell>
          <cell r="G2145">
            <v>353530</v>
          </cell>
          <cell r="H2145">
            <v>0</v>
          </cell>
          <cell r="I2145">
            <v>0</v>
          </cell>
          <cell r="AY2145">
            <v>0</v>
          </cell>
          <cell r="CK2145">
            <v>0</v>
          </cell>
          <cell r="CL2145">
            <v>0</v>
          </cell>
          <cell r="CM2145">
            <v>0</v>
          </cell>
        </row>
        <row r="2146">
          <cell r="F2146">
            <v>100769</v>
          </cell>
          <cell r="G2146">
            <v>100769</v>
          </cell>
          <cell r="H2146">
            <v>77728.39</v>
          </cell>
          <cell r="I2146">
            <v>0</v>
          </cell>
          <cell r="AY2146">
            <v>8762.7000000000007</v>
          </cell>
          <cell r="CK2146">
            <v>0</v>
          </cell>
          <cell r="CL2146">
            <v>0</v>
          </cell>
          <cell r="CM2146">
            <v>0</v>
          </cell>
        </row>
        <row r="2147">
          <cell r="F2147">
            <v>17368</v>
          </cell>
          <cell r="G2147">
            <v>17368</v>
          </cell>
          <cell r="H2147">
            <v>13722.02</v>
          </cell>
          <cell r="I2147">
            <v>0</v>
          </cell>
          <cell r="AY2147">
            <v>1552.56</v>
          </cell>
          <cell r="CK2147">
            <v>0</v>
          </cell>
          <cell r="CL2147">
            <v>0</v>
          </cell>
          <cell r="CM2147">
            <v>0</v>
          </cell>
        </row>
        <row r="2148">
          <cell r="F2148">
            <v>19800</v>
          </cell>
          <cell r="G2148">
            <v>19800</v>
          </cell>
          <cell r="H2148">
            <v>15794.15</v>
          </cell>
          <cell r="I2148">
            <v>0</v>
          </cell>
          <cell r="AY2148">
            <v>1755</v>
          </cell>
          <cell r="CK2148">
            <v>0</v>
          </cell>
          <cell r="CL2148">
            <v>0</v>
          </cell>
          <cell r="CM2148">
            <v>0</v>
          </cell>
        </row>
        <row r="2149">
          <cell r="F2149">
            <v>40266</v>
          </cell>
          <cell r="G2149">
            <v>42423.94</v>
          </cell>
          <cell r="H2149">
            <v>42423.94</v>
          </cell>
          <cell r="I2149">
            <v>0</v>
          </cell>
          <cell r="AY2149">
            <v>0</v>
          </cell>
          <cell r="CK2149">
            <v>0</v>
          </cell>
          <cell r="CL2149">
            <v>0</v>
          </cell>
          <cell r="CM2149">
            <v>0</v>
          </cell>
        </row>
        <row r="2150">
          <cell r="F2150">
            <v>489471</v>
          </cell>
          <cell r="G2150">
            <v>489471</v>
          </cell>
          <cell r="H2150">
            <v>273602.17</v>
          </cell>
          <cell r="I2150">
            <v>0</v>
          </cell>
          <cell r="AY2150">
            <v>31198.16</v>
          </cell>
          <cell r="CK2150">
            <v>0</v>
          </cell>
          <cell r="CL2150">
            <v>0</v>
          </cell>
          <cell r="CM2150">
            <v>0</v>
          </cell>
        </row>
        <row r="2151">
          <cell r="F2151">
            <v>1903223</v>
          </cell>
          <cell r="G2151">
            <v>1171511.51</v>
          </cell>
          <cell r="H2151">
            <v>0</v>
          </cell>
          <cell r="I2151">
            <v>0</v>
          </cell>
          <cell r="AY2151">
            <v>0</v>
          </cell>
          <cell r="CK2151">
            <v>0</v>
          </cell>
          <cell r="CL2151">
            <v>0</v>
          </cell>
          <cell r="CM2151">
            <v>0</v>
          </cell>
        </row>
        <row r="2152">
          <cell r="F2152">
            <v>890</v>
          </cell>
          <cell r="G2152">
            <v>890</v>
          </cell>
          <cell r="H2152">
            <v>890</v>
          </cell>
          <cell r="I2152">
            <v>0</v>
          </cell>
          <cell r="AY2152">
            <v>0</v>
          </cell>
          <cell r="CK2152">
            <v>0</v>
          </cell>
          <cell r="CL2152">
            <v>0</v>
          </cell>
          <cell r="CM2152">
            <v>0</v>
          </cell>
        </row>
        <row r="2153">
          <cell r="F2153">
            <v>7223</v>
          </cell>
          <cell r="G2153">
            <v>11852.4</v>
          </cell>
          <cell r="H2153">
            <v>11852.4</v>
          </cell>
          <cell r="I2153">
            <v>0</v>
          </cell>
          <cell r="AY2153">
            <v>579.84</v>
          </cell>
          <cell r="CK2153">
            <v>0</v>
          </cell>
          <cell r="CL2153">
            <v>0</v>
          </cell>
          <cell r="CM2153">
            <v>0</v>
          </cell>
        </row>
        <row r="2154">
          <cell r="F2154">
            <v>6885</v>
          </cell>
          <cell r="G2154">
            <v>7019.68</v>
          </cell>
          <cell r="H2154">
            <v>5564.48</v>
          </cell>
          <cell r="I2154">
            <v>0</v>
          </cell>
          <cell r="AY2154">
            <v>458.98</v>
          </cell>
          <cell r="CK2154">
            <v>0</v>
          </cell>
          <cell r="CL2154">
            <v>0</v>
          </cell>
          <cell r="CM2154">
            <v>0</v>
          </cell>
        </row>
        <row r="2155">
          <cell r="F2155">
            <v>1661</v>
          </cell>
          <cell r="G2155">
            <v>1661</v>
          </cell>
          <cell r="H2155">
            <v>1215.69</v>
          </cell>
          <cell r="I2155">
            <v>0</v>
          </cell>
          <cell r="AY2155">
            <v>148.37</v>
          </cell>
          <cell r="CK2155">
            <v>0</v>
          </cell>
          <cell r="CL2155">
            <v>0</v>
          </cell>
          <cell r="CM2155">
            <v>0</v>
          </cell>
        </row>
        <row r="2156">
          <cell r="F2156">
            <v>9103</v>
          </cell>
          <cell r="G2156">
            <v>10591.08</v>
          </cell>
          <cell r="H2156">
            <v>10261.99</v>
          </cell>
          <cell r="I2156">
            <v>0</v>
          </cell>
          <cell r="AY2156">
            <v>205.91</v>
          </cell>
          <cell r="CK2156">
            <v>0</v>
          </cell>
          <cell r="CL2156">
            <v>0</v>
          </cell>
          <cell r="CM2156">
            <v>0</v>
          </cell>
        </row>
        <row r="2157">
          <cell r="F2157">
            <v>3296</v>
          </cell>
          <cell r="G2157">
            <v>3296</v>
          </cell>
          <cell r="H2157">
            <v>2600</v>
          </cell>
          <cell r="I2157">
            <v>400</v>
          </cell>
          <cell r="AY2157">
            <v>0</v>
          </cell>
          <cell r="CK2157">
            <v>0</v>
          </cell>
          <cell r="CL2157">
            <v>0</v>
          </cell>
          <cell r="CM2157">
            <v>0</v>
          </cell>
        </row>
        <row r="2158">
          <cell r="F2158">
            <v>0</v>
          </cell>
          <cell r="G2158">
            <v>12500</v>
          </cell>
          <cell r="H2158">
            <v>0</v>
          </cell>
          <cell r="I2158">
            <v>12500</v>
          </cell>
          <cell r="AY2158">
            <v>0</v>
          </cell>
          <cell r="CK2158">
            <v>0</v>
          </cell>
          <cell r="CL2158">
            <v>0</v>
          </cell>
          <cell r="CM2158">
            <v>0</v>
          </cell>
        </row>
        <row r="2159">
          <cell r="F2159">
            <v>1420000</v>
          </cell>
          <cell r="G2159">
            <v>1610000</v>
          </cell>
          <cell r="H2159">
            <v>462300</v>
          </cell>
          <cell r="I2159">
            <v>1078700</v>
          </cell>
          <cell r="AY2159">
            <v>0</v>
          </cell>
          <cell r="CK2159">
            <v>0</v>
          </cell>
          <cell r="CL2159">
            <v>1200000</v>
          </cell>
          <cell r="CM2159">
            <v>0</v>
          </cell>
        </row>
        <row r="2160">
          <cell r="F2160">
            <v>0</v>
          </cell>
          <cell r="G2160">
            <v>302389.2</v>
          </cell>
          <cell r="H2160">
            <v>0</v>
          </cell>
          <cell r="I2160">
            <v>302389.2</v>
          </cell>
          <cell r="AY2160">
            <v>0</v>
          </cell>
          <cell r="CK2160">
            <v>0</v>
          </cell>
          <cell r="CL2160">
            <v>0</v>
          </cell>
          <cell r="CM2160">
            <v>0</v>
          </cell>
        </row>
        <row r="2161">
          <cell r="F2161">
            <v>10000</v>
          </cell>
          <cell r="G2161">
            <v>10000</v>
          </cell>
          <cell r="H2161">
            <v>10000</v>
          </cell>
          <cell r="I2161">
            <v>0</v>
          </cell>
          <cell r="AY2161">
            <v>0</v>
          </cell>
          <cell r="CK2161">
            <v>0</v>
          </cell>
          <cell r="CL2161">
            <v>0</v>
          </cell>
          <cell r="CM2161">
            <v>0</v>
          </cell>
        </row>
        <row r="2162">
          <cell r="F2162">
            <v>300000</v>
          </cell>
          <cell r="G2162">
            <v>900000</v>
          </cell>
          <cell r="H2162">
            <v>176128</v>
          </cell>
          <cell r="I2162">
            <v>193453</v>
          </cell>
          <cell r="AY2162">
            <v>0</v>
          </cell>
          <cell r="CK2162">
            <v>0</v>
          </cell>
          <cell r="CL2162">
            <v>0</v>
          </cell>
          <cell r="CM2162">
            <v>0</v>
          </cell>
        </row>
        <row r="2163">
          <cell r="F2163">
            <v>840</v>
          </cell>
          <cell r="G2163">
            <v>2000</v>
          </cell>
          <cell r="H2163">
            <v>1944.86</v>
          </cell>
          <cell r="I2163">
            <v>0</v>
          </cell>
          <cell r="AY2163">
            <v>0</v>
          </cell>
          <cell r="CK2163">
            <v>0</v>
          </cell>
          <cell r="CL2163">
            <v>0</v>
          </cell>
          <cell r="CM2163">
            <v>0</v>
          </cell>
        </row>
        <row r="2164">
          <cell r="F2164">
            <v>69168</v>
          </cell>
          <cell r="G2164">
            <v>69168</v>
          </cell>
          <cell r="H2164">
            <v>0</v>
          </cell>
          <cell r="I2164">
            <v>0</v>
          </cell>
          <cell r="AY2164">
            <v>0</v>
          </cell>
          <cell r="CK2164">
            <v>0</v>
          </cell>
          <cell r="CL2164">
            <v>0</v>
          </cell>
          <cell r="CM2164">
            <v>0</v>
          </cell>
        </row>
        <row r="2166">
          <cell r="F2166">
            <v>0</v>
          </cell>
          <cell r="G2166">
            <v>5000</v>
          </cell>
          <cell r="H2166">
            <v>3505.89</v>
          </cell>
          <cell r="I2166">
            <v>0</v>
          </cell>
          <cell r="AY2166">
            <v>0</v>
          </cell>
          <cell r="CK2166">
            <v>0</v>
          </cell>
          <cell r="CL2166">
            <v>0</v>
          </cell>
          <cell r="CM2166">
            <v>0</v>
          </cell>
        </row>
        <row r="2167">
          <cell r="F2167">
            <v>36593</v>
          </cell>
          <cell r="G2167">
            <v>39193</v>
          </cell>
          <cell r="H2167">
            <v>35605.5</v>
          </cell>
          <cell r="I2167">
            <v>0</v>
          </cell>
          <cell r="AY2167">
            <v>0</v>
          </cell>
          <cell r="CK2167">
            <v>0</v>
          </cell>
          <cell r="CL2167">
            <v>0</v>
          </cell>
          <cell r="CM2167">
            <v>0</v>
          </cell>
        </row>
        <row r="2168">
          <cell r="F2168">
            <v>371063</v>
          </cell>
          <cell r="G2168">
            <v>371063</v>
          </cell>
          <cell r="H2168">
            <v>300258.26</v>
          </cell>
          <cell r="I2168">
            <v>9079.84</v>
          </cell>
          <cell r="AY2168">
            <v>4337.87</v>
          </cell>
          <cell r="CK2168">
            <v>0</v>
          </cell>
          <cell r="CL2168">
            <v>0</v>
          </cell>
          <cell r="CM2168">
            <v>0</v>
          </cell>
        </row>
        <row r="2169">
          <cell r="F2169">
            <v>0</v>
          </cell>
          <cell r="G2169">
            <v>1826.26</v>
          </cell>
          <cell r="H2169">
            <v>0</v>
          </cell>
          <cell r="I2169">
            <v>0</v>
          </cell>
          <cell r="AY2169">
            <v>0</v>
          </cell>
          <cell r="CK2169">
            <v>0</v>
          </cell>
          <cell r="CL2169">
            <v>0</v>
          </cell>
          <cell r="CM2169">
            <v>0</v>
          </cell>
        </row>
        <row r="2170">
          <cell r="F2170">
            <v>0</v>
          </cell>
          <cell r="G2170">
            <v>442623.5</v>
          </cell>
          <cell r="H2170">
            <v>0</v>
          </cell>
          <cell r="I2170">
            <v>82075.5</v>
          </cell>
          <cell r="AY2170">
            <v>0</v>
          </cell>
          <cell r="CK2170">
            <v>0</v>
          </cell>
          <cell r="CL2170">
            <v>0</v>
          </cell>
          <cell r="CM2170">
            <v>0</v>
          </cell>
        </row>
        <row r="2171">
          <cell r="F2171">
            <v>1026504</v>
          </cell>
          <cell r="G2171">
            <v>1026504</v>
          </cell>
          <cell r="H2171">
            <v>812170.35</v>
          </cell>
          <cell r="I2171">
            <v>0</v>
          </cell>
          <cell r="AY2171">
            <v>96684.08</v>
          </cell>
          <cell r="CK2171">
            <v>0</v>
          </cell>
          <cell r="CL2171">
            <v>0</v>
          </cell>
          <cell r="CM2171">
            <v>0</v>
          </cell>
        </row>
        <row r="2172">
          <cell r="F2172">
            <v>0</v>
          </cell>
          <cell r="G2172">
            <v>142459.85</v>
          </cell>
          <cell r="H2172">
            <v>142459.85</v>
          </cell>
          <cell r="I2172">
            <v>0</v>
          </cell>
          <cell r="AY2172">
            <v>0</v>
          </cell>
          <cell r="CK2172">
            <v>0</v>
          </cell>
          <cell r="CL2172">
            <v>0</v>
          </cell>
          <cell r="CM2172">
            <v>0</v>
          </cell>
        </row>
        <row r="2173">
          <cell r="F2173">
            <v>27348</v>
          </cell>
          <cell r="G2173">
            <v>27348</v>
          </cell>
          <cell r="H2173">
            <v>23394</v>
          </cell>
          <cell r="I2173">
            <v>0</v>
          </cell>
          <cell r="AY2173">
            <v>2394</v>
          </cell>
          <cell r="CK2173">
            <v>0</v>
          </cell>
          <cell r="CL2173">
            <v>0</v>
          </cell>
          <cell r="CM2173">
            <v>0</v>
          </cell>
        </row>
        <row r="2174">
          <cell r="F2174">
            <v>71223</v>
          </cell>
          <cell r="G2174">
            <v>71223</v>
          </cell>
          <cell r="H2174">
            <v>35413.72</v>
          </cell>
          <cell r="I2174">
            <v>0</v>
          </cell>
          <cell r="AY2174">
            <v>0</v>
          </cell>
          <cell r="CK2174">
            <v>0</v>
          </cell>
          <cell r="CL2174">
            <v>0</v>
          </cell>
          <cell r="CM2174">
            <v>0</v>
          </cell>
        </row>
        <row r="2175">
          <cell r="F2175">
            <v>204916</v>
          </cell>
          <cell r="G2175">
            <v>204916</v>
          </cell>
          <cell r="H2175">
            <v>0</v>
          </cell>
          <cell r="I2175">
            <v>0</v>
          </cell>
          <cell r="AY2175">
            <v>0</v>
          </cell>
          <cell r="CK2175">
            <v>0</v>
          </cell>
          <cell r="CL2175">
            <v>0</v>
          </cell>
          <cell r="CM2175">
            <v>0</v>
          </cell>
        </row>
        <row r="2176">
          <cell r="F2176">
            <v>78458</v>
          </cell>
          <cell r="G2176">
            <v>78458</v>
          </cell>
          <cell r="H2176">
            <v>53430.21</v>
          </cell>
          <cell r="I2176">
            <v>0</v>
          </cell>
          <cell r="AY2176">
            <v>0</v>
          </cell>
          <cell r="CK2176">
            <v>0</v>
          </cell>
          <cell r="CL2176">
            <v>0</v>
          </cell>
          <cell r="CM2176">
            <v>0</v>
          </cell>
        </row>
        <row r="2177">
          <cell r="F2177">
            <v>149240</v>
          </cell>
          <cell r="G2177">
            <v>149240</v>
          </cell>
          <cell r="H2177">
            <v>110804.11</v>
          </cell>
          <cell r="I2177">
            <v>0</v>
          </cell>
          <cell r="AY2177">
            <v>12958.68</v>
          </cell>
          <cell r="CK2177">
            <v>0</v>
          </cell>
          <cell r="CL2177">
            <v>0</v>
          </cell>
          <cell r="CM2177">
            <v>0</v>
          </cell>
        </row>
        <row r="2178">
          <cell r="F2178">
            <v>24877</v>
          </cell>
          <cell r="G2178">
            <v>24877</v>
          </cell>
          <cell r="H2178">
            <v>18850.849999999999</v>
          </cell>
          <cell r="I2178">
            <v>0</v>
          </cell>
          <cell r="AY2178">
            <v>2210.64</v>
          </cell>
          <cell r="CK2178">
            <v>0</v>
          </cell>
          <cell r="CL2178">
            <v>0</v>
          </cell>
          <cell r="CM2178">
            <v>0</v>
          </cell>
        </row>
        <row r="2179">
          <cell r="F2179">
            <v>39600</v>
          </cell>
          <cell r="G2179">
            <v>39600</v>
          </cell>
          <cell r="H2179">
            <v>30412.47</v>
          </cell>
          <cell r="I2179">
            <v>0</v>
          </cell>
          <cell r="AY2179">
            <v>3510</v>
          </cell>
          <cell r="CK2179">
            <v>0</v>
          </cell>
          <cell r="CL2179">
            <v>0</v>
          </cell>
          <cell r="CM2179">
            <v>0</v>
          </cell>
        </row>
        <row r="2180">
          <cell r="F2180">
            <v>23419</v>
          </cell>
          <cell r="G2180">
            <v>21109.81</v>
          </cell>
          <cell r="H2180">
            <v>21092.85</v>
          </cell>
          <cell r="I2180">
            <v>0</v>
          </cell>
          <cell r="AY2180">
            <v>0</v>
          </cell>
          <cell r="CK2180">
            <v>0</v>
          </cell>
          <cell r="CL2180">
            <v>0</v>
          </cell>
          <cell r="CM2180">
            <v>0</v>
          </cell>
        </row>
        <row r="2181">
          <cell r="F2181">
            <v>139949</v>
          </cell>
          <cell r="G2181">
            <v>139949</v>
          </cell>
          <cell r="H2181">
            <v>94875.16</v>
          </cell>
          <cell r="I2181">
            <v>0</v>
          </cell>
          <cell r="AY2181">
            <v>10661.45</v>
          </cell>
          <cell r="CK2181">
            <v>0</v>
          </cell>
          <cell r="CL2181">
            <v>0</v>
          </cell>
          <cell r="CM2181">
            <v>0</v>
          </cell>
        </row>
        <row r="2182">
          <cell r="F2182">
            <v>4500</v>
          </cell>
          <cell r="G2182">
            <v>23500</v>
          </cell>
          <cell r="H2182">
            <v>10749</v>
          </cell>
          <cell r="I2182">
            <v>1749.59</v>
          </cell>
          <cell r="AY2182">
            <v>0</v>
          </cell>
          <cell r="CK2182">
            <v>0</v>
          </cell>
          <cell r="CL2182">
            <v>0</v>
          </cell>
          <cell r="CM2182">
            <v>0</v>
          </cell>
        </row>
        <row r="2183">
          <cell r="F2183">
            <v>3443</v>
          </cell>
          <cell r="G2183">
            <v>3510.34</v>
          </cell>
          <cell r="H2183">
            <v>2782.27</v>
          </cell>
          <cell r="I2183">
            <v>0</v>
          </cell>
          <cell r="AY2183">
            <v>229.49</v>
          </cell>
          <cell r="CK2183">
            <v>0</v>
          </cell>
          <cell r="CL2183">
            <v>0</v>
          </cell>
          <cell r="CM2183">
            <v>0</v>
          </cell>
        </row>
        <row r="2184">
          <cell r="F2184">
            <v>2215</v>
          </cell>
          <cell r="G2184">
            <v>2215</v>
          </cell>
          <cell r="H2184">
            <v>1620.91</v>
          </cell>
          <cell r="I2184">
            <v>0</v>
          </cell>
          <cell r="AY2184">
            <v>197.82</v>
          </cell>
          <cell r="CK2184">
            <v>0</v>
          </cell>
          <cell r="CL2184">
            <v>0</v>
          </cell>
          <cell r="CM2184">
            <v>0</v>
          </cell>
        </row>
        <row r="2185">
          <cell r="F2185">
            <v>19035</v>
          </cell>
          <cell r="G2185">
            <v>17872.77</v>
          </cell>
          <cell r="H2185">
            <v>11403.59</v>
          </cell>
          <cell r="I2185">
            <v>0</v>
          </cell>
          <cell r="AY2185">
            <v>304.04000000000002</v>
          </cell>
          <cell r="CK2185">
            <v>0</v>
          </cell>
          <cell r="CL2185">
            <v>0</v>
          </cell>
          <cell r="CM2185">
            <v>0</v>
          </cell>
        </row>
        <row r="2186">
          <cell r="F2186">
            <v>46746</v>
          </cell>
          <cell r="G2186">
            <v>46746</v>
          </cell>
          <cell r="H2186">
            <v>28921.7</v>
          </cell>
          <cell r="I2186">
            <v>1694</v>
          </cell>
          <cell r="AY2186">
            <v>3263.7</v>
          </cell>
          <cell r="CK2186">
            <v>0</v>
          </cell>
          <cell r="CL2186">
            <v>0</v>
          </cell>
          <cell r="CM2186">
            <v>0</v>
          </cell>
        </row>
        <row r="2187">
          <cell r="F2187">
            <v>65729</v>
          </cell>
          <cell r="G2187">
            <v>62152.1</v>
          </cell>
          <cell r="H2187">
            <v>46614.080000000002</v>
          </cell>
          <cell r="I2187">
            <v>0</v>
          </cell>
          <cell r="AY2187">
            <v>4979.5</v>
          </cell>
          <cell r="CK2187">
            <v>0</v>
          </cell>
          <cell r="CL2187">
            <v>0</v>
          </cell>
          <cell r="CM2187">
            <v>0</v>
          </cell>
        </row>
        <row r="2188">
          <cell r="F2188">
            <v>58422</v>
          </cell>
          <cell r="G2188">
            <v>58022</v>
          </cell>
          <cell r="H2188">
            <v>35048.160000000003</v>
          </cell>
          <cell r="I2188">
            <v>4709</v>
          </cell>
          <cell r="AY2188">
            <v>0</v>
          </cell>
          <cell r="CK2188">
            <v>0</v>
          </cell>
          <cell r="CL2188">
            <v>0</v>
          </cell>
          <cell r="CM2188">
            <v>0</v>
          </cell>
        </row>
        <row r="2189">
          <cell r="F2189">
            <v>13634</v>
          </cell>
          <cell r="G2189">
            <v>13634</v>
          </cell>
          <cell r="H2189">
            <v>0</v>
          </cell>
          <cell r="I2189">
            <v>0</v>
          </cell>
          <cell r="AY2189">
            <v>0</v>
          </cell>
          <cell r="CK2189">
            <v>0</v>
          </cell>
          <cell r="CL2189">
            <v>0</v>
          </cell>
          <cell r="CM2189">
            <v>0</v>
          </cell>
        </row>
        <row r="2190">
          <cell r="F2190">
            <v>0</v>
          </cell>
          <cell r="G2190">
            <v>3277914</v>
          </cell>
          <cell r="H2190">
            <v>3277914</v>
          </cell>
          <cell r="I2190">
            <v>0</v>
          </cell>
          <cell r="AY2190">
            <v>0</v>
          </cell>
          <cell r="CK2190">
            <v>0</v>
          </cell>
          <cell r="CL2190">
            <v>0</v>
          </cell>
          <cell r="CM2190">
            <v>0</v>
          </cell>
        </row>
        <row r="2191">
          <cell r="F2191">
            <v>649</v>
          </cell>
          <cell r="G2191">
            <v>649</v>
          </cell>
          <cell r="H2191">
            <v>0</v>
          </cell>
          <cell r="I2191">
            <v>0</v>
          </cell>
          <cell r="AY2191">
            <v>0</v>
          </cell>
          <cell r="CK2191">
            <v>0</v>
          </cell>
          <cell r="CL2191">
            <v>0</v>
          </cell>
          <cell r="CM2191">
            <v>0</v>
          </cell>
        </row>
        <row r="2192">
          <cell r="F2192">
            <v>3000</v>
          </cell>
          <cell r="G2192">
            <v>3000</v>
          </cell>
          <cell r="H2192">
            <v>683.5</v>
          </cell>
          <cell r="I2192">
            <v>0</v>
          </cell>
          <cell r="AY2192">
            <v>0</v>
          </cell>
          <cell r="CK2192">
            <v>0</v>
          </cell>
          <cell r="CL2192">
            <v>0</v>
          </cell>
          <cell r="CM2192">
            <v>0</v>
          </cell>
        </row>
        <row r="2193">
          <cell r="F2193">
            <v>3000</v>
          </cell>
          <cell r="G2193">
            <v>3000</v>
          </cell>
          <cell r="H2193">
            <v>2012.5</v>
          </cell>
          <cell r="I2193">
            <v>1</v>
          </cell>
          <cell r="AY2193">
            <v>0</v>
          </cell>
          <cell r="CK2193">
            <v>0</v>
          </cell>
          <cell r="CL2193">
            <v>0</v>
          </cell>
          <cell r="CM2193">
            <v>0</v>
          </cell>
        </row>
        <row r="2194">
          <cell r="F2194">
            <v>5000</v>
          </cell>
          <cell r="G2194">
            <v>5000</v>
          </cell>
          <cell r="H2194">
            <v>2116</v>
          </cell>
          <cell r="I2194">
            <v>0</v>
          </cell>
          <cell r="AY2194">
            <v>0</v>
          </cell>
          <cell r="CK2194">
            <v>0</v>
          </cell>
          <cell r="CL2194">
            <v>0</v>
          </cell>
          <cell r="CM2194">
            <v>0</v>
          </cell>
        </row>
        <row r="2195">
          <cell r="F2195">
            <v>20000</v>
          </cell>
          <cell r="G2195">
            <v>20000</v>
          </cell>
          <cell r="H2195">
            <v>16100.32</v>
          </cell>
          <cell r="I2195">
            <v>3899.55</v>
          </cell>
          <cell r="AY2195">
            <v>0</v>
          </cell>
          <cell r="CK2195">
            <v>0</v>
          </cell>
          <cell r="CL2195">
            <v>0</v>
          </cell>
          <cell r="CM2195">
            <v>0</v>
          </cell>
        </row>
        <row r="2196">
          <cell r="F2196">
            <v>16555</v>
          </cell>
          <cell r="G2196">
            <v>11555</v>
          </cell>
          <cell r="H2196">
            <v>948.75</v>
          </cell>
          <cell r="I2196">
            <v>5000</v>
          </cell>
          <cell r="AY2196">
            <v>0</v>
          </cell>
          <cell r="CK2196">
            <v>0</v>
          </cell>
          <cell r="CL2196">
            <v>0</v>
          </cell>
          <cell r="CM2196">
            <v>0</v>
          </cell>
        </row>
        <row r="2197">
          <cell r="F2197">
            <v>20000</v>
          </cell>
          <cell r="G2197">
            <v>19240</v>
          </cell>
          <cell r="H2197">
            <v>7962.2</v>
          </cell>
          <cell r="I2197">
            <v>0</v>
          </cell>
          <cell r="AY2197">
            <v>0</v>
          </cell>
          <cell r="CK2197">
            <v>0</v>
          </cell>
          <cell r="CL2197">
            <v>0</v>
          </cell>
          <cell r="CM2197">
            <v>0</v>
          </cell>
        </row>
        <row r="2198">
          <cell r="F2198">
            <v>40000</v>
          </cell>
          <cell r="G2198">
            <v>31583</v>
          </cell>
          <cell r="H2198">
            <v>25068.16</v>
          </cell>
          <cell r="I2198">
            <v>0</v>
          </cell>
          <cell r="AY2198">
            <v>0</v>
          </cell>
          <cell r="CK2198">
            <v>0</v>
          </cell>
          <cell r="CL2198">
            <v>0</v>
          </cell>
          <cell r="CM2198">
            <v>0</v>
          </cell>
        </row>
        <row r="2199">
          <cell r="F2199">
            <v>0</v>
          </cell>
          <cell r="G2199">
            <v>36000</v>
          </cell>
          <cell r="H2199">
            <v>32346.09</v>
          </cell>
          <cell r="I2199">
            <v>2300</v>
          </cell>
          <cell r="AY2199">
            <v>0</v>
          </cell>
          <cell r="CK2199">
            <v>0</v>
          </cell>
          <cell r="CL2199">
            <v>0</v>
          </cell>
          <cell r="CM2199">
            <v>0</v>
          </cell>
        </row>
        <row r="2200">
          <cell r="F2200">
            <v>18500</v>
          </cell>
          <cell r="G2200">
            <v>18500</v>
          </cell>
          <cell r="H2200">
            <v>12852.79</v>
          </cell>
          <cell r="I2200">
            <v>1624.05</v>
          </cell>
          <cell r="AY2200">
            <v>0</v>
          </cell>
          <cell r="CK2200">
            <v>0</v>
          </cell>
          <cell r="CL2200">
            <v>0</v>
          </cell>
          <cell r="CM2200">
            <v>0</v>
          </cell>
        </row>
        <row r="2201">
          <cell r="F2201">
            <v>75000</v>
          </cell>
          <cell r="G2201">
            <v>75000</v>
          </cell>
          <cell r="H2201">
            <v>70740.89</v>
          </cell>
          <cell r="I2201">
            <v>4214.9399999999996</v>
          </cell>
          <cell r="AY2201">
            <v>0</v>
          </cell>
          <cell r="CK2201">
            <v>0</v>
          </cell>
          <cell r="CL2201">
            <v>0</v>
          </cell>
          <cell r="CM2201">
            <v>0</v>
          </cell>
        </row>
        <row r="2202">
          <cell r="F2202">
            <v>25000</v>
          </cell>
          <cell r="G2202">
            <v>13000</v>
          </cell>
          <cell r="H2202">
            <v>8424.5</v>
          </cell>
          <cell r="I2202">
            <v>592</v>
          </cell>
          <cell r="AY2202">
            <v>0</v>
          </cell>
          <cell r="CK2202">
            <v>0</v>
          </cell>
          <cell r="CL2202">
            <v>0</v>
          </cell>
          <cell r="CM2202">
            <v>0</v>
          </cell>
        </row>
        <row r="2203">
          <cell r="F2203">
            <v>5000</v>
          </cell>
          <cell r="G2203">
            <v>14400</v>
          </cell>
          <cell r="H2203">
            <v>6007.77</v>
          </cell>
          <cell r="I2203">
            <v>741</v>
          </cell>
          <cell r="AY2203">
            <v>0</v>
          </cell>
          <cell r="CK2203">
            <v>0</v>
          </cell>
          <cell r="CL2203">
            <v>0</v>
          </cell>
          <cell r="CM2203">
            <v>0</v>
          </cell>
        </row>
        <row r="2204">
          <cell r="F2204">
            <v>0</v>
          </cell>
          <cell r="G2204">
            <v>484876.79999999999</v>
          </cell>
          <cell r="H2204">
            <v>0</v>
          </cell>
          <cell r="I2204">
            <v>484876.79999999999</v>
          </cell>
          <cell r="AY2204">
            <v>0</v>
          </cell>
          <cell r="CK2204">
            <v>0</v>
          </cell>
          <cell r="CL2204">
            <v>0</v>
          </cell>
          <cell r="CM2204">
            <v>0</v>
          </cell>
        </row>
        <row r="2205"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CK2205">
            <v>0</v>
          </cell>
          <cell r="CL2205">
            <v>0</v>
          </cell>
          <cell r="CM2205">
            <v>0</v>
          </cell>
        </row>
        <row r="2206">
          <cell r="F2206">
            <v>878316</v>
          </cell>
          <cell r="G2206">
            <v>878316</v>
          </cell>
          <cell r="H2206">
            <v>720274.98</v>
          </cell>
          <cell r="I2206">
            <v>0</v>
          </cell>
          <cell r="AY2206">
            <v>82007.600000000006</v>
          </cell>
          <cell r="CK2206">
            <v>0</v>
          </cell>
          <cell r="CL2206">
            <v>0</v>
          </cell>
          <cell r="CM2206">
            <v>0</v>
          </cell>
        </row>
        <row r="2207">
          <cell r="F2207">
            <v>0</v>
          </cell>
          <cell r="G2207">
            <v>55876.2</v>
          </cell>
          <cell r="H2207">
            <v>55876.2</v>
          </cell>
          <cell r="I2207">
            <v>0</v>
          </cell>
          <cell r="AY2207">
            <v>0</v>
          </cell>
          <cell r="CK2207">
            <v>0</v>
          </cell>
          <cell r="CL2207">
            <v>0</v>
          </cell>
          <cell r="CM2207">
            <v>0</v>
          </cell>
        </row>
        <row r="2208">
          <cell r="F2208">
            <v>30924</v>
          </cell>
          <cell r="G2208">
            <v>32400</v>
          </cell>
          <cell r="H2208">
            <v>32400</v>
          </cell>
          <cell r="I2208">
            <v>0</v>
          </cell>
          <cell r="AY2208">
            <v>3600</v>
          </cell>
          <cell r="CK2208">
            <v>0</v>
          </cell>
          <cell r="CL2208">
            <v>0</v>
          </cell>
          <cell r="CM2208">
            <v>0</v>
          </cell>
        </row>
        <row r="2209">
          <cell r="F2209">
            <v>74476</v>
          </cell>
          <cell r="G2209">
            <v>74476</v>
          </cell>
          <cell r="H2209">
            <v>33769.120000000003</v>
          </cell>
          <cell r="I2209">
            <v>0</v>
          </cell>
          <cell r="AY2209">
            <v>0</v>
          </cell>
          <cell r="CK2209">
            <v>0</v>
          </cell>
          <cell r="CL2209">
            <v>0</v>
          </cell>
          <cell r="CM2209">
            <v>0</v>
          </cell>
        </row>
        <row r="2210">
          <cell r="F2210">
            <v>176925</v>
          </cell>
          <cell r="G2210">
            <v>176925</v>
          </cell>
          <cell r="H2210">
            <v>0</v>
          </cell>
          <cell r="I2210">
            <v>0</v>
          </cell>
          <cell r="AY2210">
            <v>0</v>
          </cell>
          <cell r="CK2210">
            <v>0</v>
          </cell>
          <cell r="CL2210">
            <v>0</v>
          </cell>
          <cell r="CM2210">
            <v>0</v>
          </cell>
        </row>
        <row r="2211">
          <cell r="F2211">
            <v>119974</v>
          </cell>
          <cell r="G2211">
            <v>119974</v>
          </cell>
          <cell r="H2211">
            <v>91814.06</v>
          </cell>
          <cell r="I2211">
            <v>0</v>
          </cell>
          <cell r="AY2211">
            <v>10349.450000000001</v>
          </cell>
          <cell r="CK2211">
            <v>0</v>
          </cell>
          <cell r="CL2211">
            <v>0</v>
          </cell>
          <cell r="CM2211">
            <v>0</v>
          </cell>
        </row>
        <row r="2212">
          <cell r="F2212">
            <v>20957</v>
          </cell>
          <cell r="G2212">
            <v>20957</v>
          </cell>
          <cell r="H2212">
            <v>16468.650000000001</v>
          </cell>
          <cell r="I2212">
            <v>0</v>
          </cell>
          <cell r="AY2212">
            <v>1863.38</v>
          </cell>
          <cell r="CK2212">
            <v>0</v>
          </cell>
          <cell r="CL2212">
            <v>0</v>
          </cell>
          <cell r="CM2212">
            <v>0</v>
          </cell>
        </row>
        <row r="2213">
          <cell r="F2213">
            <v>19800</v>
          </cell>
          <cell r="G2213">
            <v>19800</v>
          </cell>
          <cell r="H2213">
            <v>17256.060000000001</v>
          </cell>
          <cell r="I2213">
            <v>0</v>
          </cell>
          <cell r="AY2213">
            <v>1755</v>
          </cell>
          <cell r="CK2213">
            <v>0</v>
          </cell>
          <cell r="CL2213">
            <v>0</v>
          </cell>
          <cell r="CM2213">
            <v>0</v>
          </cell>
        </row>
        <row r="2214">
          <cell r="F2214">
            <v>20220</v>
          </cell>
          <cell r="G2214">
            <v>21453.84</v>
          </cell>
          <cell r="H2214">
            <v>21453.84</v>
          </cell>
          <cell r="I2214">
            <v>0</v>
          </cell>
          <cell r="AY2214">
            <v>0</v>
          </cell>
          <cell r="CK2214">
            <v>0</v>
          </cell>
          <cell r="CL2214">
            <v>0</v>
          </cell>
          <cell r="CM2214">
            <v>0</v>
          </cell>
        </row>
        <row r="2215">
          <cell r="F2215">
            <v>124120</v>
          </cell>
          <cell r="G2215">
            <v>124120</v>
          </cell>
          <cell r="H2215">
            <v>98615.47</v>
          </cell>
          <cell r="I2215">
            <v>0</v>
          </cell>
          <cell r="AY2215">
            <v>9475.2000000000007</v>
          </cell>
          <cell r="CK2215">
            <v>0</v>
          </cell>
          <cell r="CL2215">
            <v>0</v>
          </cell>
          <cell r="CM2215">
            <v>0</v>
          </cell>
        </row>
        <row r="2216">
          <cell r="F2216">
            <v>6885</v>
          </cell>
          <cell r="G2216">
            <v>7019.68</v>
          </cell>
          <cell r="H2216">
            <v>5564.48</v>
          </cell>
          <cell r="I2216">
            <v>0</v>
          </cell>
          <cell r="AY2216">
            <v>458.98</v>
          </cell>
          <cell r="CK2216">
            <v>0</v>
          </cell>
          <cell r="CL2216">
            <v>0</v>
          </cell>
          <cell r="CM2216">
            <v>0</v>
          </cell>
        </row>
        <row r="2217">
          <cell r="F2217">
            <v>7758</v>
          </cell>
          <cell r="G2217">
            <v>7758</v>
          </cell>
          <cell r="H2217">
            <v>4708.3500000000004</v>
          </cell>
          <cell r="I2217">
            <v>0</v>
          </cell>
          <cell r="AY2217">
            <v>213.96</v>
          </cell>
          <cell r="CK2217">
            <v>0</v>
          </cell>
          <cell r="CL2217">
            <v>0</v>
          </cell>
          <cell r="CM2217">
            <v>0</v>
          </cell>
        </row>
        <row r="2218">
          <cell r="F2218">
            <v>7000</v>
          </cell>
          <cell r="G2218">
            <v>7000</v>
          </cell>
          <cell r="H2218">
            <v>34.92</v>
          </cell>
          <cell r="I2218">
            <v>0</v>
          </cell>
          <cell r="AY2218">
            <v>0</v>
          </cell>
          <cell r="CK2218">
            <v>0</v>
          </cell>
          <cell r="CL2218">
            <v>0</v>
          </cell>
          <cell r="CM2218">
            <v>0</v>
          </cell>
        </row>
        <row r="2219"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CK2219">
            <v>0</v>
          </cell>
          <cell r="CL2219">
            <v>0</v>
          </cell>
          <cell r="CM2219">
            <v>0</v>
          </cell>
        </row>
        <row r="2220">
          <cell r="F2220">
            <v>2818260</v>
          </cell>
          <cell r="G2220">
            <v>2818260</v>
          </cell>
          <cell r="H2220">
            <v>2279376.3199999998</v>
          </cell>
          <cell r="I2220">
            <v>0</v>
          </cell>
          <cell r="AY2220">
            <v>266138.7</v>
          </cell>
          <cell r="CK2220">
            <v>0</v>
          </cell>
          <cell r="CL2220">
            <v>0</v>
          </cell>
          <cell r="CM2220">
            <v>0</v>
          </cell>
        </row>
        <row r="2221">
          <cell r="F2221">
            <v>360000</v>
          </cell>
          <cell r="G2221">
            <v>360000</v>
          </cell>
          <cell r="H2221">
            <v>140617.16</v>
          </cell>
          <cell r="I2221">
            <v>66423.98</v>
          </cell>
          <cell r="AY2221">
            <v>0</v>
          </cell>
          <cell r="CK2221">
            <v>0</v>
          </cell>
          <cell r="CL2221">
            <v>0</v>
          </cell>
          <cell r="CM2221">
            <v>63000</v>
          </cell>
        </row>
        <row r="2222">
          <cell r="F2222">
            <v>0</v>
          </cell>
          <cell r="G2222">
            <v>84590.23</v>
          </cell>
          <cell r="H2222">
            <v>84590.23</v>
          </cell>
          <cell r="I2222">
            <v>0</v>
          </cell>
          <cell r="AY2222">
            <v>0</v>
          </cell>
          <cell r="CK2222">
            <v>0</v>
          </cell>
          <cell r="CL2222">
            <v>0</v>
          </cell>
          <cell r="CM2222">
            <v>0</v>
          </cell>
        </row>
        <row r="2223">
          <cell r="F2223">
            <v>30940</v>
          </cell>
          <cell r="G2223">
            <v>36156.660000000003</v>
          </cell>
          <cell r="H2223">
            <v>36156.660000000003</v>
          </cell>
          <cell r="I2223">
            <v>0</v>
          </cell>
          <cell r="AY2223">
            <v>3507</v>
          </cell>
          <cell r="CK2223">
            <v>0</v>
          </cell>
          <cell r="CL2223">
            <v>0</v>
          </cell>
          <cell r="CM2223">
            <v>0</v>
          </cell>
        </row>
        <row r="2224">
          <cell r="F2224">
            <v>194933</v>
          </cell>
          <cell r="G2224">
            <v>194933</v>
          </cell>
          <cell r="H2224">
            <v>94856.63</v>
          </cell>
          <cell r="I2224">
            <v>0</v>
          </cell>
          <cell r="AY2224">
            <v>0</v>
          </cell>
          <cell r="CK2224">
            <v>0</v>
          </cell>
          <cell r="CL2224">
            <v>0</v>
          </cell>
          <cell r="CM2224">
            <v>0</v>
          </cell>
        </row>
        <row r="2225">
          <cell r="F2225">
            <v>555372</v>
          </cell>
          <cell r="G2225">
            <v>555372</v>
          </cell>
          <cell r="H2225">
            <v>0</v>
          </cell>
          <cell r="I2225">
            <v>0</v>
          </cell>
          <cell r="AY2225">
            <v>0</v>
          </cell>
          <cell r="CK2225">
            <v>0</v>
          </cell>
          <cell r="CL2225">
            <v>0</v>
          </cell>
          <cell r="CM2225">
            <v>0</v>
          </cell>
        </row>
        <row r="2226">
          <cell r="F2226">
            <v>385346</v>
          </cell>
          <cell r="G2226">
            <v>385346</v>
          </cell>
          <cell r="H2226">
            <v>291583.61</v>
          </cell>
          <cell r="I2226">
            <v>0</v>
          </cell>
          <cell r="AY2226">
            <v>33230.99</v>
          </cell>
          <cell r="CK2226">
            <v>0</v>
          </cell>
          <cell r="CL2226">
            <v>0</v>
          </cell>
          <cell r="CM2226">
            <v>0</v>
          </cell>
        </row>
        <row r="2227">
          <cell r="F2227">
            <v>65989</v>
          </cell>
          <cell r="G2227">
            <v>65989</v>
          </cell>
          <cell r="H2227">
            <v>51227.69</v>
          </cell>
          <cell r="I2227">
            <v>0</v>
          </cell>
          <cell r="AY2227">
            <v>5853.83</v>
          </cell>
          <cell r="CK2227">
            <v>0</v>
          </cell>
          <cell r="CL2227">
            <v>0</v>
          </cell>
          <cell r="CM2227">
            <v>0</v>
          </cell>
        </row>
        <row r="2228">
          <cell r="F2228">
            <v>79200</v>
          </cell>
          <cell r="G2228">
            <v>79200</v>
          </cell>
          <cell r="H2228">
            <v>62006.11</v>
          </cell>
          <cell r="I2228">
            <v>0</v>
          </cell>
          <cell r="AY2228">
            <v>7020</v>
          </cell>
          <cell r="CK2228">
            <v>0</v>
          </cell>
          <cell r="CL2228">
            <v>0</v>
          </cell>
          <cell r="CM2228">
            <v>0</v>
          </cell>
        </row>
        <row r="2229">
          <cell r="F2229">
            <v>63330</v>
          </cell>
          <cell r="G2229">
            <v>66570.14</v>
          </cell>
          <cell r="H2229">
            <v>66570.14</v>
          </cell>
          <cell r="I2229">
            <v>0</v>
          </cell>
          <cell r="AY2229">
            <v>0</v>
          </cell>
          <cell r="CK2229">
            <v>0</v>
          </cell>
          <cell r="CL2229">
            <v>0</v>
          </cell>
          <cell r="CM2229">
            <v>0</v>
          </cell>
        </row>
        <row r="2230">
          <cell r="F2230">
            <v>377044</v>
          </cell>
          <cell r="G2230">
            <v>377044</v>
          </cell>
          <cell r="H2230">
            <v>264783.09000000003</v>
          </cell>
          <cell r="I2230">
            <v>0</v>
          </cell>
          <cell r="AY2230">
            <v>29345.040000000001</v>
          </cell>
          <cell r="CK2230">
            <v>0</v>
          </cell>
          <cell r="CL2230">
            <v>0</v>
          </cell>
          <cell r="CM2230">
            <v>0</v>
          </cell>
        </row>
        <row r="2231">
          <cell r="F2231">
            <v>20055</v>
          </cell>
          <cell r="G2231">
            <v>20055</v>
          </cell>
          <cell r="H2231">
            <v>17675.599999999999</v>
          </cell>
          <cell r="I2231">
            <v>0</v>
          </cell>
          <cell r="AY2231">
            <v>0</v>
          </cell>
          <cell r="CK2231">
            <v>0</v>
          </cell>
          <cell r="CL2231">
            <v>0</v>
          </cell>
          <cell r="CM2231">
            <v>0</v>
          </cell>
        </row>
        <row r="2232">
          <cell r="F2232">
            <v>780</v>
          </cell>
          <cell r="G2232">
            <v>780</v>
          </cell>
          <cell r="H2232">
            <v>219.44</v>
          </cell>
          <cell r="I2232">
            <v>0</v>
          </cell>
          <cell r="AY2232">
            <v>26.1</v>
          </cell>
          <cell r="CK2232">
            <v>0</v>
          </cell>
          <cell r="CL2232">
            <v>0</v>
          </cell>
          <cell r="CM2232">
            <v>0</v>
          </cell>
        </row>
        <row r="2233">
          <cell r="F2233">
            <v>14138</v>
          </cell>
          <cell r="G2233">
            <v>14138</v>
          </cell>
          <cell r="H2233">
            <v>8803.39</v>
          </cell>
          <cell r="I2233">
            <v>0</v>
          </cell>
          <cell r="AY2233">
            <v>204.3</v>
          </cell>
          <cell r="CK2233">
            <v>0</v>
          </cell>
          <cell r="CL2233">
            <v>0</v>
          </cell>
          <cell r="CM2233">
            <v>0</v>
          </cell>
        </row>
        <row r="2234">
          <cell r="F2234">
            <v>49013</v>
          </cell>
          <cell r="G2234">
            <v>49013</v>
          </cell>
          <cell r="H2234">
            <v>32546.7</v>
          </cell>
          <cell r="I2234">
            <v>2894</v>
          </cell>
          <cell r="AY2234">
            <v>2688.7</v>
          </cell>
          <cell r="CK2234">
            <v>0</v>
          </cell>
          <cell r="CL2234">
            <v>0</v>
          </cell>
          <cell r="CM2234">
            <v>0</v>
          </cell>
        </row>
        <row r="2235">
          <cell r="F2235">
            <v>240689</v>
          </cell>
          <cell r="G2235">
            <v>227562.85</v>
          </cell>
          <cell r="H2235">
            <v>151708.6</v>
          </cell>
          <cell r="I2235">
            <v>18963.580000000002</v>
          </cell>
          <cell r="AY2235">
            <v>18963.57</v>
          </cell>
          <cell r="CK2235">
            <v>0</v>
          </cell>
          <cell r="CL2235">
            <v>0</v>
          </cell>
          <cell r="CM2235">
            <v>0</v>
          </cell>
        </row>
        <row r="2236">
          <cell r="F2236">
            <v>11389</v>
          </cell>
          <cell r="G2236">
            <v>11389</v>
          </cell>
          <cell r="H2236">
            <v>10000</v>
          </cell>
          <cell r="I2236">
            <v>0</v>
          </cell>
          <cell r="AY2236">
            <v>0</v>
          </cell>
          <cell r="CK2236">
            <v>0</v>
          </cell>
          <cell r="CL2236">
            <v>0</v>
          </cell>
          <cell r="CM2236">
            <v>0</v>
          </cell>
        </row>
        <row r="2237">
          <cell r="F2237">
            <v>20000</v>
          </cell>
          <cell r="G2237">
            <v>20000</v>
          </cell>
          <cell r="H2237">
            <v>236.57</v>
          </cell>
          <cell r="I2237">
            <v>2</v>
          </cell>
          <cell r="AY2237">
            <v>0</v>
          </cell>
          <cell r="CK2237">
            <v>0</v>
          </cell>
          <cell r="CL2237">
            <v>0</v>
          </cell>
          <cell r="CM2237">
            <v>0</v>
          </cell>
        </row>
        <row r="2238">
          <cell r="F2238">
            <v>0</v>
          </cell>
          <cell r="G2238">
            <v>0</v>
          </cell>
          <cell r="H2238">
            <v>0</v>
          </cell>
          <cell r="I2238">
            <v>0</v>
          </cell>
          <cell r="CK2238">
            <v>0</v>
          </cell>
          <cell r="CL2238">
            <v>0</v>
          </cell>
          <cell r="CM2238">
            <v>0</v>
          </cell>
        </row>
        <row r="2239">
          <cell r="F2239">
            <v>987588</v>
          </cell>
          <cell r="G2239">
            <v>987588</v>
          </cell>
          <cell r="H2239">
            <v>769145.05</v>
          </cell>
          <cell r="I2239">
            <v>0</v>
          </cell>
          <cell r="AY2239">
            <v>91371.26</v>
          </cell>
          <cell r="CK2239">
            <v>0</v>
          </cell>
          <cell r="CL2239">
            <v>0</v>
          </cell>
          <cell r="CM2239">
            <v>0</v>
          </cell>
        </row>
        <row r="2240">
          <cell r="F2240">
            <v>25416</v>
          </cell>
          <cell r="G2240">
            <v>26005.84</v>
          </cell>
          <cell r="H2240">
            <v>21488.67</v>
          </cell>
          <cell r="I2240">
            <v>0</v>
          </cell>
          <cell r="AY2240">
            <v>2225</v>
          </cell>
          <cell r="CK2240">
            <v>0</v>
          </cell>
          <cell r="CL2240">
            <v>0</v>
          </cell>
          <cell r="CM2240">
            <v>0</v>
          </cell>
        </row>
        <row r="2241">
          <cell r="F2241">
            <v>70871</v>
          </cell>
          <cell r="G2241">
            <v>70871</v>
          </cell>
          <cell r="H2241">
            <v>32879.54</v>
          </cell>
          <cell r="I2241">
            <v>0</v>
          </cell>
          <cell r="AY2241">
            <v>0</v>
          </cell>
          <cell r="CK2241">
            <v>0</v>
          </cell>
          <cell r="CL2241">
            <v>0</v>
          </cell>
          <cell r="CM2241">
            <v>0</v>
          </cell>
        </row>
        <row r="2242">
          <cell r="F2242">
            <v>196973</v>
          </cell>
          <cell r="G2242">
            <v>196973</v>
          </cell>
          <cell r="H2242">
            <v>13104.87</v>
          </cell>
          <cell r="I2242">
            <v>0</v>
          </cell>
          <cell r="AY2242">
            <v>0</v>
          </cell>
          <cell r="CK2242">
            <v>0</v>
          </cell>
          <cell r="CL2242">
            <v>0</v>
          </cell>
          <cell r="CM2242">
            <v>0</v>
          </cell>
        </row>
        <row r="2243">
          <cell r="F2243">
            <v>0</v>
          </cell>
          <cell r="G2243">
            <v>162212.63</v>
          </cell>
          <cell r="H2243">
            <v>162212.63</v>
          </cell>
          <cell r="I2243">
            <v>0</v>
          </cell>
          <cell r="AY2243">
            <v>0</v>
          </cell>
          <cell r="CK2243">
            <v>0</v>
          </cell>
          <cell r="CL2243">
            <v>0</v>
          </cell>
          <cell r="CM2243">
            <v>0</v>
          </cell>
        </row>
        <row r="2244">
          <cell r="F2244">
            <v>0</v>
          </cell>
          <cell r="G2244">
            <v>216.45</v>
          </cell>
          <cell r="H2244">
            <v>216.45</v>
          </cell>
          <cell r="I2244">
            <v>0</v>
          </cell>
          <cell r="AY2244">
            <v>0</v>
          </cell>
          <cell r="CK2244">
            <v>0</v>
          </cell>
          <cell r="CL2244">
            <v>0</v>
          </cell>
          <cell r="CM2244">
            <v>0</v>
          </cell>
        </row>
        <row r="2245">
          <cell r="F2245">
            <v>149314</v>
          </cell>
          <cell r="G2245">
            <v>149314</v>
          </cell>
          <cell r="H2245">
            <v>108474.49</v>
          </cell>
          <cell r="I2245">
            <v>0</v>
          </cell>
          <cell r="AY2245">
            <v>12920.82</v>
          </cell>
          <cell r="CK2245">
            <v>0</v>
          </cell>
          <cell r="CL2245">
            <v>0</v>
          </cell>
          <cell r="CM2245">
            <v>0</v>
          </cell>
        </row>
        <row r="2246">
          <cell r="F2246">
            <v>25407</v>
          </cell>
          <cell r="G2246">
            <v>25407</v>
          </cell>
          <cell r="H2246">
            <v>18902.75</v>
          </cell>
          <cell r="I2246">
            <v>0</v>
          </cell>
          <cell r="AY2246">
            <v>2257.85</v>
          </cell>
          <cell r="CK2246">
            <v>0</v>
          </cell>
          <cell r="CL2246">
            <v>0</v>
          </cell>
          <cell r="CM2246">
            <v>0</v>
          </cell>
        </row>
        <row r="2247">
          <cell r="F2247">
            <v>33000</v>
          </cell>
          <cell r="G2247">
            <v>33000</v>
          </cell>
          <cell r="H2247">
            <v>24851.87</v>
          </cell>
          <cell r="I2247">
            <v>0</v>
          </cell>
          <cell r="AY2247">
            <v>2924.8</v>
          </cell>
          <cell r="CK2247">
            <v>0</v>
          </cell>
          <cell r="CL2247">
            <v>0</v>
          </cell>
          <cell r="CM2247">
            <v>0</v>
          </cell>
        </row>
        <row r="2248">
          <cell r="F2248">
            <v>22511</v>
          </cell>
          <cell r="G2248">
            <v>22511</v>
          </cell>
          <cell r="H2248">
            <v>21850.42</v>
          </cell>
          <cell r="I2248">
            <v>0</v>
          </cell>
          <cell r="AY2248">
            <v>0</v>
          </cell>
          <cell r="CK2248">
            <v>0</v>
          </cell>
          <cell r="CL2248">
            <v>0</v>
          </cell>
          <cell r="CM2248">
            <v>0</v>
          </cell>
        </row>
        <row r="2249">
          <cell r="F2249">
            <v>130059</v>
          </cell>
          <cell r="G2249">
            <v>130059</v>
          </cell>
          <cell r="H2249">
            <v>85971.96</v>
          </cell>
          <cell r="I2249">
            <v>0</v>
          </cell>
          <cell r="AY2249">
            <v>9950.42</v>
          </cell>
          <cell r="CK2249">
            <v>0</v>
          </cell>
          <cell r="CL2249">
            <v>0</v>
          </cell>
          <cell r="CM2249">
            <v>0</v>
          </cell>
        </row>
        <row r="2250">
          <cell r="F2250">
            <v>626</v>
          </cell>
          <cell r="G2250">
            <v>626</v>
          </cell>
          <cell r="H2250">
            <v>626</v>
          </cell>
          <cell r="I2250">
            <v>0</v>
          </cell>
          <cell r="AY2250">
            <v>0</v>
          </cell>
          <cell r="CK2250">
            <v>0</v>
          </cell>
          <cell r="CL2250">
            <v>0</v>
          </cell>
          <cell r="CM2250">
            <v>0</v>
          </cell>
        </row>
        <row r="2251">
          <cell r="F2251">
            <v>14531</v>
          </cell>
          <cell r="G2251">
            <v>12311.14</v>
          </cell>
          <cell r="H2251">
            <v>7237.86</v>
          </cell>
          <cell r="I2251">
            <v>0</v>
          </cell>
          <cell r="AY2251">
            <v>0</v>
          </cell>
          <cell r="CK2251">
            <v>0</v>
          </cell>
          <cell r="CL2251">
            <v>0</v>
          </cell>
          <cell r="CM2251">
            <v>0</v>
          </cell>
        </row>
        <row r="2252">
          <cell r="F2252">
            <v>15041</v>
          </cell>
          <cell r="G2252">
            <v>15041</v>
          </cell>
          <cell r="H2252">
            <v>13256.7</v>
          </cell>
          <cell r="I2252">
            <v>0</v>
          </cell>
          <cell r="AY2252">
            <v>0</v>
          </cell>
          <cell r="CK2252">
            <v>0</v>
          </cell>
          <cell r="CL2252">
            <v>0</v>
          </cell>
          <cell r="CM2252">
            <v>0</v>
          </cell>
        </row>
        <row r="2253">
          <cell r="F2253">
            <v>433</v>
          </cell>
          <cell r="G2253">
            <v>433</v>
          </cell>
          <cell r="H2253">
            <v>121.69</v>
          </cell>
          <cell r="I2253">
            <v>0</v>
          </cell>
          <cell r="AY2253">
            <v>14.47</v>
          </cell>
          <cell r="CK2253">
            <v>0</v>
          </cell>
          <cell r="CL2253">
            <v>0</v>
          </cell>
          <cell r="CM2253">
            <v>0</v>
          </cell>
        </row>
        <row r="2254">
          <cell r="F2254">
            <v>16123</v>
          </cell>
          <cell r="G2254">
            <v>16123</v>
          </cell>
          <cell r="H2254">
            <v>10469.81</v>
          </cell>
          <cell r="I2254">
            <v>0</v>
          </cell>
          <cell r="AY2254">
            <v>159.26</v>
          </cell>
          <cell r="CK2254">
            <v>0</v>
          </cell>
          <cell r="CL2254">
            <v>0</v>
          </cell>
          <cell r="CM2254">
            <v>0</v>
          </cell>
        </row>
        <row r="2255">
          <cell r="F2255">
            <v>5000</v>
          </cell>
          <cell r="G2255">
            <v>5000</v>
          </cell>
          <cell r="H2255">
            <v>0</v>
          </cell>
          <cell r="I2255">
            <v>0</v>
          </cell>
          <cell r="AY2255">
            <v>0</v>
          </cell>
          <cell r="CK2255">
            <v>0</v>
          </cell>
          <cell r="CL2255">
            <v>0</v>
          </cell>
          <cell r="CM2255">
            <v>0</v>
          </cell>
        </row>
        <row r="2256">
          <cell r="F2256">
            <v>1120536</v>
          </cell>
          <cell r="G2256">
            <v>1143124.6499999999</v>
          </cell>
          <cell r="H2256">
            <v>992708.48</v>
          </cell>
          <cell r="I2256">
            <v>0</v>
          </cell>
          <cell r="AY2256">
            <v>114725.34</v>
          </cell>
          <cell r="CK2256">
            <v>0</v>
          </cell>
          <cell r="CL2256">
            <v>0</v>
          </cell>
          <cell r="CM2256">
            <v>0</v>
          </cell>
        </row>
        <row r="2258">
          <cell r="F2258">
            <v>57711</v>
          </cell>
          <cell r="G2258">
            <v>57711</v>
          </cell>
          <cell r="H2258">
            <v>50148.67</v>
          </cell>
          <cell r="I2258">
            <v>0</v>
          </cell>
          <cell r="AY2258">
            <v>5252</v>
          </cell>
          <cell r="CK2258">
            <v>0</v>
          </cell>
          <cell r="CL2258">
            <v>0</v>
          </cell>
          <cell r="CM2258">
            <v>0</v>
          </cell>
        </row>
        <row r="2259">
          <cell r="F2259">
            <v>94112</v>
          </cell>
          <cell r="G2259">
            <v>94112</v>
          </cell>
          <cell r="H2259">
            <v>44708.63</v>
          </cell>
          <cell r="I2259">
            <v>0</v>
          </cell>
          <cell r="AY2259">
            <v>0</v>
          </cell>
          <cell r="CK2259">
            <v>0</v>
          </cell>
          <cell r="CL2259">
            <v>0</v>
          </cell>
          <cell r="CM2259">
            <v>0</v>
          </cell>
        </row>
        <row r="2260">
          <cell r="F2260">
            <v>229553</v>
          </cell>
          <cell r="G2260">
            <v>229553</v>
          </cell>
          <cell r="H2260">
            <v>0</v>
          </cell>
          <cell r="I2260">
            <v>0</v>
          </cell>
          <cell r="AY2260">
            <v>0</v>
          </cell>
          <cell r="CK2260">
            <v>0</v>
          </cell>
          <cell r="CL2260">
            <v>0</v>
          </cell>
          <cell r="CM2260">
            <v>0</v>
          </cell>
        </row>
        <row r="2261">
          <cell r="F2261">
            <v>174540</v>
          </cell>
          <cell r="G2261">
            <v>174540</v>
          </cell>
          <cell r="H2261">
            <v>146530.73000000001</v>
          </cell>
          <cell r="I2261">
            <v>0</v>
          </cell>
          <cell r="AY2261">
            <v>16482.79</v>
          </cell>
          <cell r="CK2261">
            <v>0</v>
          </cell>
          <cell r="CL2261">
            <v>0</v>
          </cell>
          <cell r="CM2261">
            <v>0</v>
          </cell>
        </row>
        <row r="2262">
          <cell r="F2262">
            <v>29089</v>
          </cell>
          <cell r="G2262">
            <v>29089</v>
          </cell>
          <cell r="H2262">
            <v>24747.54</v>
          </cell>
          <cell r="I2262">
            <v>0</v>
          </cell>
          <cell r="AY2262">
            <v>2791.71</v>
          </cell>
          <cell r="CK2262">
            <v>0</v>
          </cell>
          <cell r="CL2262">
            <v>0</v>
          </cell>
          <cell r="CM2262">
            <v>0</v>
          </cell>
        </row>
        <row r="2263">
          <cell r="F2263">
            <v>46200</v>
          </cell>
          <cell r="G2263">
            <v>46200</v>
          </cell>
          <cell r="H2263">
            <v>42118.03</v>
          </cell>
          <cell r="I2263">
            <v>0</v>
          </cell>
          <cell r="AY2263">
            <v>4680</v>
          </cell>
          <cell r="CK2263">
            <v>0</v>
          </cell>
          <cell r="CL2263">
            <v>0</v>
          </cell>
          <cell r="CM2263">
            <v>0</v>
          </cell>
        </row>
        <row r="2264">
          <cell r="F2264">
            <v>26235</v>
          </cell>
          <cell r="G2264">
            <v>29858.799999999999</v>
          </cell>
          <cell r="H2264">
            <v>29858.799999999999</v>
          </cell>
          <cell r="I2264">
            <v>0</v>
          </cell>
          <cell r="AY2264">
            <v>0</v>
          </cell>
          <cell r="CK2264">
            <v>0</v>
          </cell>
          <cell r="CL2264">
            <v>0</v>
          </cell>
          <cell r="CM2264">
            <v>0</v>
          </cell>
        </row>
        <row r="2265">
          <cell r="F2265">
            <v>154971</v>
          </cell>
          <cell r="G2265">
            <v>154971</v>
          </cell>
          <cell r="H2265">
            <v>114530.14</v>
          </cell>
          <cell r="I2265">
            <v>0</v>
          </cell>
          <cell r="AY2265">
            <v>12559.09</v>
          </cell>
          <cell r="CK2265">
            <v>0</v>
          </cell>
          <cell r="CL2265">
            <v>0</v>
          </cell>
          <cell r="CM2265">
            <v>0</v>
          </cell>
        </row>
        <row r="2266">
          <cell r="F2266">
            <v>15641</v>
          </cell>
          <cell r="G2266">
            <v>15641</v>
          </cell>
          <cell r="H2266">
            <v>13256.7</v>
          </cell>
          <cell r="I2266">
            <v>0</v>
          </cell>
          <cell r="AY2266">
            <v>0</v>
          </cell>
          <cell r="CK2266">
            <v>0</v>
          </cell>
          <cell r="CL2266">
            <v>0</v>
          </cell>
          <cell r="CM2266">
            <v>0</v>
          </cell>
        </row>
        <row r="2267">
          <cell r="F2267">
            <v>520</v>
          </cell>
          <cell r="G2267">
            <v>520</v>
          </cell>
          <cell r="H2267">
            <v>146.30000000000001</v>
          </cell>
          <cell r="I2267">
            <v>0</v>
          </cell>
          <cell r="AY2267">
            <v>17.399999999999999</v>
          </cell>
          <cell r="CK2267">
            <v>0</v>
          </cell>
          <cell r="CL2267">
            <v>0</v>
          </cell>
          <cell r="CM2267">
            <v>0</v>
          </cell>
        </row>
        <row r="2268">
          <cell r="F2268">
            <v>10730</v>
          </cell>
          <cell r="G2268">
            <v>10730</v>
          </cell>
          <cell r="H2268">
            <v>5759.56</v>
          </cell>
          <cell r="I2268">
            <v>0</v>
          </cell>
          <cell r="AY2268">
            <v>223.61</v>
          </cell>
          <cell r="CK2268">
            <v>0</v>
          </cell>
          <cell r="CL2268">
            <v>0</v>
          </cell>
          <cell r="CM2268">
            <v>0</v>
          </cell>
        </row>
        <row r="2269">
          <cell r="F2269">
            <v>5000</v>
          </cell>
          <cell r="G2269">
            <v>5000</v>
          </cell>
          <cell r="H2269">
            <v>0</v>
          </cell>
          <cell r="I2269">
            <v>0</v>
          </cell>
          <cell r="AY2269">
            <v>0</v>
          </cell>
          <cell r="CK2269">
            <v>0</v>
          </cell>
          <cell r="CL2269">
            <v>0</v>
          </cell>
          <cell r="CM2269">
            <v>0</v>
          </cell>
        </row>
        <row r="2270">
          <cell r="F2270">
            <v>0</v>
          </cell>
          <cell r="G2270">
            <v>0</v>
          </cell>
          <cell r="H2270">
            <v>0</v>
          </cell>
          <cell r="I2270">
            <v>0</v>
          </cell>
          <cell r="CK2270">
            <v>0</v>
          </cell>
          <cell r="CL2270">
            <v>0</v>
          </cell>
          <cell r="CM2270">
            <v>0</v>
          </cell>
        </row>
        <row r="2271">
          <cell r="F2271">
            <v>8268000</v>
          </cell>
          <cell r="G2271">
            <v>8268000</v>
          </cell>
          <cell r="H2271">
            <v>7027681.0199999996</v>
          </cell>
          <cell r="I2271">
            <v>0</v>
          </cell>
          <cell r="AY2271">
            <v>786082.24</v>
          </cell>
          <cell r="CK2271">
            <v>0</v>
          </cell>
          <cell r="CL2271">
            <v>0</v>
          </cell>
          <cell r="CM2271">
            <v>0</v>
          </cell>
        </row>
        <row r="2272">
          <cell r="F2272">
            <v>2936700</v>
          </cell>
          <cell r="G2272">
            <v>4025126.7</v>
          </cell>
          <cell r="H2272">
            <v>1991459.48</v>
          </cell>
          <cell r="I2272">
            <v>919913.95</v>
          </cell>
          <cell r="AY2272">
            <v>30234.07</v>
          </cell>
          <cell r="CK2272">
            <v>0</v>
          </cell>
          <cell r="CL2272">
            <v>0</v>
          </cell>
          <cell r="CM2272">
            <v>204000</v>
          </cell>
        </row>
        <row r="2273">
          <cell r="F2273">
            <v>0</v>
          </cell>
          <cell r="G2273">
            <v>125679.67999999999</v>
          </cell>
          <cell r="H2273">
            <v>125679.67999999999</v>
          </cell>
          <cell r="I2273">
            <v>0</v>
          </cell>
          <cell r="AY2273">
            <v>0</v>
          </cell>
          <cell r="CK2273">
            <v>0</v>
          </cell>
          <cell r="CL2273">
            <v>0</v>
          </cell>
          <cell r="CM2273">
            <v>0</v>
          </cell>
        </row>
        <row r="2274">
          <cell r="F2274">
            <v>141781</v>
          </cell>
          <cell r="G2274">
            <v>141781</v>
          </cell>
          <cell r="H2274">
            <v>141361.57</v>
          </cell>
          <cell r="I2274">
            <v>0</v>
          </cell>
          <cell r="AY2274">
            <v>14678</v>
          </cell>
          <cell r="CK2274">
            <v>0</v>
          </cell>
          <cell r="CL2274">
            <v>0</v>
          </cell>
          <cell r="CM2274">
            <v>0</v>
          </cell>
        </row>
        <row r="2275">
          <cell r="F2275">
            <v>563096</v>
          </cell>
          <cell r="G2275">
            <v>563096</v>
          </cell>
          <cell r="H2275">
            <v>285227.02</v>
          </cell>
          <cell r="I2275">
            <v>0</v>
          </cell>
          <cell r="AY2275">
            <v>0</v>
          </cell>
          <cell r="CK2275">
            <v>0</v>
          </cell>
          <cell r="CL2275">
            <v>0</v>
          </cell>
          <cell r="CM2275">
            <v>0</v>
          </cell>
        </row>
        <row r="2276">
          <cell r="F2276">
            <v>1639034</v>
          </cell>
          <cell r="G2276">
            <v>1639034</v>
          </cell>
          <cell r="H2276">
            <v>17379.650000000001</v>
          </cell>
          <cell r="I2276">
            <v>0</v>
          </cell>
          <cell r="AY2276">
            <v>0</v>
          </cell>
          <cell r="CK2276">
            <v>0</v>
          </cell>
          <cell r="CL2276">
            <v>0</v>
          </cell>
          <cell r="CM2276">
            <v>0</v>
          </cell>
        </row>
        <row r="2277">
          <cell r="F2277">
            <v>0</v>
          </cell>
          <cell r="G2277">
            <v>299606.27</v>
          </cell>
          <cell r="H2277">
            <v>299606.27</v>
          </cell>
          <cell r="I2277">
            <v>0</v>
          </cell>
          <cell r="AY2277">
            <v>0</v>
          </cell>
          <cell r="CK2277">
            <v>0</v>
          </cell>
          <cell r="CL2277">
            <v>0</v>
          </cell>
          <cell r="CM2277">
            <v>0</v>
          </cell>
        </row>
        <row r="2278">
          <cell r="F2278">
            <v>1168805</v>
          </cell>
          <cell r="G2278">
            <v>1168805</v>
          </cell>
          <cell r="H2278">
            <v>922680.02</v>
          </cell>
          <cell r="I2278">
            <v>0</v>
          </cell>
          <cell r="AY2278">
            <v>101362.26</v>
          </cell>
          <cell r="CK2278">
            <v>0</v>
          </cell>
          <cell r="CL2278">
            <v>0</v>
          </cell>
          <cell r="CM2278">
            <v>0</v>
          </cell>
        </row>
        <row r="2279">
          <cell r="F2279">
            <v>199589</v>
          </cell>
          <cell r="G2279">
            <v>199589</v>
          </cell>
          <cell r="H2279">
            <v>161822.56</v>
          </cell>
          <cell r="I2279">
            <v>0</v>
          </cell>
          <cell r="AY2279">
            <v>17833.84</v>
          </cell>
          <cell r="CK2279">
            <v>0</v>
          </cell>
          <cell r="CL2279">
            <v>0</v>
          </cell>
          <cell r="CM2279">
            <v>0</v>
          </cell>
        </row>
        <row r="2280">
          <cell r="F2280">
            <v>244200</v>
          </cell>
          <cell r="G2280">
            <v>244200</v>
          </cell>
          <cell r="H2280">
            <v>198870.55</v>
          </cell>
          <cell r="I2280">
            <v>0</v>
          </cell>
          <cell r="AY2280">
            <v>21645</v>
          </cell>
          <cell r="CK2280">
            <v>0</v>
          </cell>
          <cell r="CL2280">
            <v>0</v>
          </cell>
          <cell r="CM2280">
            <v>0</v>
          </cell>
        </row>
        <row r="2281">
          <cell r="F2281">
            <v>187036</v>
          </cell>
          <cell r="G2281">
            <v>209121.1</v>
          </cell>
          <cell r="H2281">
            <v>209121.1</v>
          </cell>
          <cell r="I2281">
            <v>0</v>
          </cell>
          <cell r="AY2281">
            <v>0</v>
          </cell>
          <cell r="CK2281">
            <v>0</v>
          </cell>
          <cell r="CL2281">
            <v>0</v>
          </cell>
          <cell r="CM2281">
            <v>0</v>
          </cell>
        </row>
        <row r="2282">
          <cell r="F2282">
            <v>1074513</v>
          </cell>
          <cell r="G2282">
            <v>1074513</v>
          </cell>
          <cell r="H2282">
            <v>794999.72</v>
          </cell>
          <cell r="I2282">
            <v>0</v>
          </cell>
          <cell r="AY2282">
            <v>86907.32</v>
          </cell>
          <cell r="CK2282">
            <v>0</v>
          </cell>
          <cell r="CL2282">
            <v>0</v>
          </cell>
          <cell r="CM2282">
            <v>0</v>
          </cell>
        </row>
        <row r="2283">
          <cell r="F2283">
            <v>10327</v>
          </cell>
          <cell r="G2283">
            <v>10327</v>
          </cell>
          <cell r="H2283">
            <v>8346.75</v>
          </cell>
          <cell r="I2283">
            <v>0</v>
          </cell>
          <cell r="AY2283">
            <v>688.47</v>
          </cell>
          <cell r="CK2283">
            <v>0</v>
          </cell>
          <cell r="CL2283">
            <v>0</v>
          </cell>
          <cell r="CM2283">
            <v>0</v>
          </cell>
        </row>
        <row r="2284">
          <cell r="F2284">
            <v>7308</v>
          </cell>
          <cell r="G2284">
            <v>7308</v>
          </cell>
          <cell r="H2284">
            <v>2057.87</v>
          </cell>
          <cell r="I2284">
            <v>0</v>
          </cell>
          <cell r="AY2284">
            <v>244.76</v>
          </cell>
          <cell r="CK2284">
            <v>0</v>
          </cell>
          <cell r="CL2284">
            <v>0</v>
          </cell>
          <cell r="CM2284">
            <v>0</v>
          </cell>
        </row>
        <row r="2285">
          <cell r="F2285">
            <v>37226</v>
          </cell>
          <cell r="G2285">
            <v>35011.5</v>
          </cell>
          <cell r="H2285">
            <v>18324.259999999998</v>
          </cell>
          <cell r="I2285">
            <v>0</v>
          </cell>
          <cell r="AY2285">
            <v>489.04</v>
          </cell>
          <cell r="CK2285">
            <v>0</v>
          </cell>
          <cell r="CL2285">
            <v>0</v>
          </cell>
          <cell r="CM2285">
            <v>0</v>
          </cell>
        </row>
        <row r="2286">
          <cell r="F2286">
            <v>105679</v>
          </cell>
          <cell r="G2286">
            <v>105679</v>
          </cell>
          <cell r="H2286">
            <v>63646.7</v>
          </cell>
          <cell r="I2286">
            <v>4094</v>
          </cell>
          <cell r="AY2286">
            <v>4988.7</v>
          </cell>
          <cell r="CK2286">
            <v>0</v>
          </cell>
          <cell r="CL2286">
            <v>0</v>
          </cell>
          <cell r="CM2286">
            <v>0</v>
          </cell>
        </row>
        <row r="2287">
          <cell r="F2287">
            <v>15000</v>
          </cell>
          <cell r="G2287">
            <v>15000</v>
          </cell>
          <cell r="H2287">
            <v>7650.49</v>
          </cell>
          <cell r="I2287">
            <v>0</v>
          </cell>
          <cell r="AY2287">
            <v>0</v>
          </cell>
          <cell r="CK2287">
            <v>0</v>
          </cell>
          <cell r="CL2287">
            <v>0</v>
          </cell>
          <cell r="CM2287">
            <v>0</v>
          </cell>
        </row>
        <row r="2288">
          <cell r="F2288">
            <v>2682</v>
          </cell>
          <cell r="G2288">
            <v>11082</v>
          </cell>
          <cell r="H2288">
            <v>0</v>
          </cell>
          <cell r="I2288">
            <v>0</v>
          </cell>
          <cell r="AY2288">
            <v>0</v>
          </cell>
          <cell r="CK2288">
            <v>0</v>
          </cell>
          <cell r="CL2288">
            <v>0</v>
          </cell>
          <cell r="CM2288">
            <v>0</v>
          </cell>
        </row>
        <row r="2289">
          <cell r="F2289">
            <v>0</v>
          </cell>
          <cell r="G2289">
            <v>1611</v>
          </cell>
          <cell r="H2289">
            <v>0</v>
          </cell>
          <cell r="I2289">
            <v>976</v>
          </cell>
          <cell r="AY2289">
            <v>0</v>
          </cell>
          <cell r="CK2289">
            <v>0</v>
          </cell>
          <cell r="CL2289">
            <v>0</v>
          </cell>
          <cell r="CM2289">
            <v>0</v>
          </cell>
        </row>
        <row r="2290">
          <cell r="F2290">
            <v>0</v>
          </cell>
          <cell r="G2290">
            <v>6075</v>
          </cell>
          <cell r="H2290">
            <v>6066.03</v>
          </cell>
          <cell r="I2290">
            <v>0</v>
          </cell>
          <cell r="AY2290">
            <v>0</v>
          </cell>
          <cell r="CK2290">
            <v>0</v>
          </cell>
          <cell r="CL2290">
            <v>0</v>
          </cell>
          <cell r="CM2290">
            <v>0</v>
          </cell>
        </row>
        <row r="2291">
          <cell r="F2291">
            <v>0</v>
          </cell>
          <cell r="G2291">
            <v>2775</v>
          </cell>
          <cell r="H2291">
            <v>1877</v>
          </cell>
          <cell r="I2291">
            <v>0</v>
          </cell>
          <cell r="AY2291">
            <v>0</v>
          </cell>
          <cell r="CK2291">
            <v>0</v>
          </cell>
          <cell r="CL2291">
            <v>0</v>
          </cell>
          <cell r="CM2291">
            <v>0</v>
          </cell>
        </row>
        <row r="2292">
          <cell r="F2292">
            <v>1000</v>
          </cell>
          <cell r="G2292">
            <v>1000</v>
          </cell>
          <cell r="H2292">
            <v>0</v>
          </cell>
          <cell r="I2292">
            <v>0</v>
          </cell>
          <cell r="AY2292">
            <v>0</v>
          </cell>
          <cell r="CK2292">
            <v>0</v>
          </cell>
          <cell r="CL2292">
            <v>0</v>
          </cell>
          <cell r="CM2292">
            <v>0</v>
          </cell>
        </row>
        <row r="2293"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CK2293">
            <v>0</v>
          </cell>
          <cell r="CL2293">
            <v>0</v>
          </cell>
          <cell r="CM2293">
            <v>0</v>
          </cell>
        </row>
        <row r="2294">
          <cell r="F2294">
            <v>0</v>
          </cell>
          <cell r="G2294">
            <v>630</v>
          </cell>
          <cell r="H2294">
            <v>521.64</v>
          </cell>
          <cell r="I2294">
            <v>0</v>
          </cell>
          <cell r="AY2294">
            <v>0</v>
          </cell>
          <cell r="CK2294">
            <v>0</v>
          </cell>
          <cell r="CL2294">
            <v>0</v>
          </cell>
          <cell r="CM2294">
            <v>0</v>
          </cell>
        </row>
        <row r="2295">
          <cell r="F2295">
            <v>0</v>
          </cell>
          <cell r="G2295">
            <v>5715</v>
          </cell>
          <cell r="H2295">
            <v>5355.09</v>
          </cell>
          <cell r="I2295">
            <v>351.9</v>
          </cell>
          <cell r="AY2295">
            <v>0</v>
          </cell>
          <cell r="CK2295">
            <v>0</v>
          </cell>
          <cell r="CL2295">
            <v>0</v>
          </cell>
          <cell r="CM2295">
            <v>0</v>
          </cell>
        </row>
        <row r="2296">
          <cell r="F2296">
            <v>0</v>
          </cell>
          <cell r="G2296">
            <v>64735</v>
          </cell>
          <cell r="H2296">
            <v>58227.83</v>
          </cell>
          <cell r="I2296">
            <v>0</v>
          </cell>
          <cell r="AY2296">
            <v>0</v>
          </cell>
          <cell r="CK2296">
            <v>0</v>
          </cell>
          <cell r="CL2296">
            <v>0</v>
          </cell>
          <cell r="CM2296">
            <v>0</v>
          </cell>
        </row>
        <row r="2297">
          <cell r="F2297">
            <v>0</v>
          </cell>
          <cell r="G2297">
            <v>2000</v>
          </cell>
          <cell r="H2297">
            <v>1138.5</v>
          </cell>
          <cell r="I2297">
            <v>0</v>
          </cell>
          <cell r="AY2297">
            <v>0</v>
          </cell>
          <cell r="CK2297">
            <v>0</v>
          </cell>
          <cell r="CL2297">
            <v>0</v>
          </cell>
          <cell r="CM2297">
            <v>0</v>
          </cell>
        </row>
        <row r="2298">
          <cell r="F2298">
            <v>0</v>
          </cell>
          <cell r="G2298">
            <v>176500</v>
          </cell>
          <cell r="H2298">
            <v>149693.75</v>
          </cell>
          <cell r="I2298">
            <v>0</v>
          </cell>
          <cell r="AY2298">
            <v>0</v>
          </cell>
          <cell r="CK2298">
            <v>0</v>
          </cell>
          <cell r="CL2298">
            <v>0</v>
          </cell>
          <cell r="CM2298">
            <v>0</v>
          </cell>
        </row>
        <row r="2299">
          <cell r="F2299">
            <v>4006332</v>
          </cell>
          <cell r="G2299">
            <v>4006332</v>
          </cell>
          <cell r="H2299">
            <v>3265320.95</v>
          </cell>
          <cell r="I2299">
            <v>0</v>
          </cell>
          <cell r="AY2299">
            <v>367045.61</v>
          </cell>
          <cell r="CK2299">
            <v>0</v>
          </cell>
          <cell r="CL2299">
            <v>0</v>
          </cell>
          <cell r="CM2299">
            <v>0</v>
          </cell>
        </row>
        <row r="2301">
          <cell r="F2301">
            <v>42360</v>
          </cell>
          <cell r="G2301">
            <v>42594</v>
          </cell>
          <cell r="H2301">
            <v>42594</v>
          </cell>
          <cell r="I2301">
            <v>0</v>
          </cell>
          <cell r="AY2301">
            <v>4246</v>
          </cell>
          <cell r="CK2301">
            <v>0</v>
          </cell>
          <cell r="CL2301">
            <v>0</v>
          </cell>
          <cell r="CM2301">
            <v>0</v>
          </cell>
        </row>
        <row r="2302">
          <cell r="F2302">
            <v>260106</v>
          </cell>
          <cell r="G2302">
            <v>260106</v>
          </cell>
          <cell r="H2302">
            <v>130186.71</v>
          </cell>
          <cell r="I2302">
            <v>0</v>
          </cell>
          <cell r="AY2302">
            <v>0</v>
          </cell>
          <cell r="CK2302">
            <v>0</v>
          </cell>
          <cell r="CL2302">
            <v>0</v>
          </cell>
          <cell r="CM2302">
            <v>0</v>
          </cell>
        </row>
        <row r="2303">
          <cell r="F2303">
            <v>787246</v>
          </cell>
          <cell r="G2303">
            <v>787246</v>
          </cell>
          <cell r="H2303">
            <v>0</v>
          </cell>
          <cell r="I2303">
            <v>0</v>
          </cell>
          <cell r="AY2303">
            <v>0</v>
          </cell>
          <cell r="CK2303">
            <v>0</v>
          </cell>
          <cell r="CL2303">
            <v>0</v>
          </cell>
          <cell r="CM2303">
            <v>0</v>
          </cell>
        </row>
        <row r="2304">
          <cell r="F2304">
            <v>546393</v>
          </cell>
          <cell r="G2304">
            <v>546393</v>
          </cell>
          <cell r="H2304">
            <v>415487.96</v>
          </cell>
          <cell r="I2304">
            <v>0</v>
          </cell>
          <cell r="AY2304">
            <v>45788.87</v>
          </cell>
          <cell r="CK2304">
            <v>0</v>
          </cell>
          <cell r="CL2304">
            <v>0</v>
          </cell>
          <cell r="CM2304">
            <v>0</v>
          </cell>
        </row>
        <row r="2305">
          <cell r="F2305">
            <v>94106</v>
          </cell>
          <cell r="G2305">
            <v>94106</v>
          </cell>
          <cell r="H2305">
            <v>73541.34</v>
          </cell>
          <cell r="I2305">
            <v>0</v>
          </cell>
          <cell r="AY2305">
            <v>8149.92</v>
          </cell>
          <cell r="CK2305">
            <v>0</v>
          </cell>
          <cell r="CL2305">
            <v>0</v>
          </cell>
          <cell r="CM2305">
            <v>0</v>
          </cell>
        </row>
        <row r="2306">
          <cell r="F2306">
            <v>105600</v>
          </cell>
          <cell r="G2306">
            <v>105600</v>
          </cell>
          <cell r="H2306">
            <v>82189.64</v>
          </cell>
          <cell r="I2306">
            <v>0</v>
          </cell>
          <cell r="AY2306">
            <v>8773.57</v>
          </cell>
          <cell r="CK2306">
            <v>0</v>
          </cell>
          <cell r="CL2306">
            <v>0</v>
          </cell>
          <cell r="CM2306">
            <v>0</v>
          </cell>
        </row>
        <row r="2307">
          <cell r="F2307">
            <v>89971</v>
          </cell>
          <cell r="G2307">
            <v>95218.05</v>
          </cell>
          <cell r="H2307">
            <v>95218.05</v>
          </cell>
          <cell r="I2307">
            <v>0</v>
          </cell>
          <cell r="AY2307">
            <v>0</v>
          </cell>
          <cell r="CK2307">
            <v>0</v>
          </cell>
          <cell r="CL2307">
            <v>0</v>
          </cell>
          <cell r="CM2307">
            <v>0</v>
          </cell>
        </row>
        <row r="2308">
          <cell r="F2308">
            <v>529403</v>
          </cell>
          <cell r="G2308">
            <v>529403</v>
          </cell>
          <cell r="H2308">
            <v>379986.95</v>
          </cell>
          <cell r="I2308">
            <v>0</v>
          </cell>
          <cell r="AY2308">
            <v>40404.86</v>
          </cell>
          <cell r="CK2308">
            <v>0</v>
          </cell>
          <cell r="CL2308">
            <v>0</v>
          </cell>
          <cell r="CM2308">
            <v>0</v>
          </cell>
        </row>
        <row r="2309">
          <cell r="F2309">
            <v>8302</v>
          </cell>
          <cell r="G2309">
            <v>8302</v>
          </cell>
          <cell r="H2309">
            <v>8302</v>
          </cell>
          <cell r="I2309">
            <v>0</v>
          </cell>
          <cell r="AY2309">
            <v>0</v>
          </cell>
          <cell r="CK2309">
            <v>0</v>
          </cell>
          <cell r="CL2309">
            <v>0</v>
          </cell>
          <cell r="CM2309">
            <v>0</v>
          </cell>
        </row>
        <row r="2310">
          <cell r="F2310">
            <v>13769</v>
          </cell>
          <cell r="G2310">
            <v>13850.96</v>
          </cell>
          <cell r="H2310">
            <v>11781.96</v>
          </cell>
          <cell r="I2310">
            <v>0</v>
          </cell>
          <cell r="AY2310">
            <v>917.96</v>
          </cell>
          <cell r="CK2310">
            <v>0</v>
          </cell>
          <cell r="CL2310">
            <v>0</v>
          </cell>
          <cell r="CM2310">
            <v>0</v>
          </cell>
        </row>
        <row r="2311">
          <cell r="F2311">
            <v>13284</v>
          </cell>
          <cell r="G2311">
            <v>13284</v>
          </cell>
          <cell r="H2311">
            <v>9724.31</v>
          </cell>
          <cell r="I2311">
            <v>0</v>
          </cell>
          <cell r="AY2311">
            <v>1186.79</v>
          </cell>
          <cell r="CK2311">
            <v>0</v>
          </cell>
          <cell r="CL2311">
            <v>0</v>
          </cell>
          <cell r="CM2311">
            <v>0</v>
          </cell>
        </row>
        <row r="2312">
          <cell r="F2312">
            <v>36679</v>
          </cell>
          <cell r="G2312">
            <v>36679</v>
          </cell>
          <cell r="H2312">
            <v>31366.93</v>
          </cell>
          <cell r="I2312">
            <v>0</v>
          </cell>
          <cell r="AY2312">
            <v>595.21</v>
          </cell>
          <cell r="CK2312">
            <v>0</v>
          </cell>
          <cell r="CL2312">
            <v>0</v>
          </cell>
          <cell r="CM2312">
            <v>0</v>
          </cell>
        </row>
        <row r="2313">
          <cell r="F2313">
            <v>104923</v>
          </cell>
          <cell r="G2313">
            <v>104923</v>
          </cell>
          <cell r="H2313">
            <v>63171.7</v>
          </cell>
          <cell r="I2313">
            <v>2094</v>
          </cell>
          <cell r="AY2313">
            <v>6713.7</v>
          </cell>
          <cell r="CK2313">
            <v>0</v>
          </cell>
          <cell r="CL2313">
            <v>0</v>
          </cell>
          <cell r="CM2313">
            <v>0</v>
          </cell>
        </row>
        <row r="2314">
          <cell r="F2314">
            <v>0</v>
          </cell>
          <cell r="G2314">
            <v>22000</v>
          </cell>
          <cell r="H2314">
            <v>0</v>
          </cell>
          <cell r="I2314">
            <v>0</v>
          </cell>
          <cell r="AY2314">
            <v>0</v>
          </cell>
          <cell r="CK2314">
            <v>0</v>
          </cell>
          <cell r="CL2314">
            <v>0</v>
          </cell>
          <cell r="CM2314">
            <v>0</v>
          </cell>
        </row>
        <row r="2315">
          <cell r="F2315">
            <v>0</v>
          </cell>
          <cell r="G2315">
            <v>10000</v>
          </cell>
          <cell r="H2315">
            <v>8822.7999999999993</v>
          </cell>
          <cell r="I2315">
            <v>0</v>
          </cell>
          <cell r="AY2315">
            <v>0</v>
          </cell>
          <cell r="CK2315">
            <v>0</v>
          </cell>
          <cell r="CL2315">
            <v>0</v>
          </cell>
          <cell r="CM2315">
            <v>0</v>
          </cell>
        </row>
        <row r="2316">
          <cell r="F2316">
            <v>75875</v>
          </cell>
          <cell r="G2316">
            <v>146152</v>
          </cell>
          <cell r="H2316">
            <v>117235.6</v>
          </cell>
          <cell r="I2316">
            <v>28915.599999999999</v>
          </cell>
          <cell r="AY2316">
            <v>6555</v>
          </cell>
          <cell r="CK2316">
            <v>245330</v>
          </cell>
          <cell r="CL2316">
            <v>118230</v>
          </cell>
          <cell r="CM2316">
            <v>56112</v>
          </cell>
        </row>
        <row r="2317">
          <cell r="F2317">
            <v>20000</v>
          </cell>
          <cell r="G2317">
            <v>20000</v>
          </cell>
          <cell r="H2317">
            <v>3626.86</v>
          </cell>
          <cell r="I2317">
            <v>5</v>
          </cell>
          <cell r="AY2317">
            <v>0</v>
          </cell>
          <cell r="CK2317">
            <v>0</v>
          </cell>
          <cell r="CL2317">
            <v>0</v>
          </cell>
          <cell r="CM2317">
            <v>0</v>
          </cell>
        </row>
        <row r="2318"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CK2318">
            <v>0</v>
          </cell>
          <cell r="CL2318">
            <v>0</v>
          </cell>
          <cell r="CM2318">
            <v>0</v>
          </cell>
        </row>
        <row r="2320">
          <cell r="F2320">
            <v>1774056</v>
          </cell>
          <cell r="G2320">
            <v>1774056</v>
          </cell>
          <cell r="H2320">
            <v>1216967.06</v>
          </cell>
          <cell r="I2320">
            <v>0</v>
          </cell>
          <cell r="AY2320">
            <v>139824.88</v>
          </cell>
          <cell r="CK2320">
            <v>0</v>
          </cell>
          <cell r="CL2320">
            <v>0</v>
          </cell>
          <cell r="CM2320">
            <v>0</v>
          </cell>
        </row>
        <row r="2321">
          <cell r="F2321">
            <v>25416</v>
          </cell>
          <cell r="G2321">
            <v>28418.57</v>
          </cell>
          <cell r="H2321">
            <v>28418.57</v>
          </cell>
          <cell r="I2321">
            <v>0</v>
          </cell>
          <cell r="AY2321">
            <v>2224</v>
          </cell>
          <cell r="CK2321">
            <v>0</v>
          </cell>
          <cell r="CL2321">
            <v>0</v>
          </cell>
          <cell r="CM2321">
            <v>0</v>
          </cell>
        </row>
        <row r="2322">
          <cell r="F2322">
            <v>117720</v>
          </cell>
          <cell r="G2322">
            <v>117720</v>
          </cell>
          <cell r="H2322">
            <v>50440.13</v>
          </cell>
          <cell r="I2322">
            <v>0</v>
          </cell>
          <cell r="AY2322">
            <v>0</v>
          </cell>
          <cell r="CK2322">
            <v>0</v>
          </cell>
          <cell r="CL2322">
            <v>0</v>
          </cell>
          <cell r="CM2322">
            <v>0</v>
          </cell>
        </row>
        <row r="2323">
          <cell r="F2323">
            <v>349897</v>
          </cell>
          <cell r="G2323">
            <v>349897</v>
          </cell>
          <cell r="H2323">
            <v>0</v>
          </cell>
          <cell r="I2323">
            <v>0</v>
          </cell>
          <cell r="AY2323">
            <v>0</v>
          </cell>
          <cell r="CK2323">
            <v>0</v>
          </cell>
          <cell r="CL2323">
            <v>0</v>
          </cell>
          <cell r="CM2323">
            <v>0</v>
          </cell>
        </row>
        <row r="2324">
          <cell r="F2324">
            <v>266021</v>
          </cell>
          <cell r="G2324">
            <v>266021</v>
          </cell>
          <cell r="H2324">
            <v>168529.7</v>
          </cell>
          <cell r="I2324">
            <v>0</v>
          </cell>
          <cell r="AY2324">
            <v>18872.75</v>
          </cell>
          <cell r="CK2324">
            <v>0</v>
          </cell>
          <cell r="CL2324">
            <v>0</v>
          </cell>
          <cell r="CM2324">
            <v>0</v>
          </cell>
        </row>
        <row r="2325">
          <cell r="F2325">
            <v>45586</v>
          </cell>
          <cell r="G2325">
            <v>45586</v>
          </cell>
          <cell r="H2325">
            <v>29991.48</v>
          </cell>
          <cell r="I2325">
            <v>0</v>
          </cell>
          <cell r="AY2325">
            <v>3369.02</v>
          </cell>
          <cell r="CK2325">
            <v>0</v>
          </cell>
          <cell r="CL2325">
            <v>0</v>
          </cell>
          <cell r="CM2325">
            <v>0</v>
          </cell>
        </row>
        <row r="2326">
          <cell r="F2326">
            <v>52800</v>
          </cell>
          <cell r="G2326">
            <v>52800</v>
          </cell>
          <cell r="H2326">
            <v>31590</v>
          </cell>
          <cell r="I2326">
            <v>0</v>
          </cell>
          <cell r="AY2326">
            <v>3510</v>
          </cell>
          <cell r="CK2326">
            <v>0</v>
          </cell>
          <cell r="CL2326">
            <v>0</v>
          </cell>
          <cell r="CM2326">
            <v>0</v>
          </cell>
        </row>
        <row r="2327">
          <cell r="F2327">
            <v>39988</v>
          </cell>
          <cell r="G2327">
            <v>35331.79</v>
          </cell>
          <cell r="H2327">
            <v>35282.1</v>
          </cell>
          <cell r="I2327">
            <v>0</v>
          </cell>
          <cell r="AY2327">
            <v>0</v>
          </cell>
          <cell r="CK2327">
            <v>0</v>
          </cell>
          <cell r="CL2327">
            <v>0</v>
          </cell>
          <cell r="CM2327">
            <v>0</v>
          </cell>
        </row>
        <row r="2328">
          <cell r="F2328">
            <v>226229</v>
          </cell>
          <cell r="G2328">
            <v>226229</v>
          </cell>
          <cell r="H2328">
            <v>140271.62</v>
          </cell>
          <cell r="I2328">
            <v>0</v>
          </cell>
          <cell r="AY2328">
            <v>14561.3</v>
          </cell>
          <cell r="CK2328">
            <v>0</v>
          </cell>
          <cell r="CL2328">
            <v>0</v>
          </cell>
          <cell r="CM2328">
            <v>0</v>
          </cell>
        </row>
        <row r="2329">
          <cell r="F2329">
            <v>3443</v>
          </cell>
          <cell r="G2329">
            <v>3510.34</v>
          </cell>
          <cell r="H2329">
            <v>2782.27</v>
          </cell>
          <cell r="I2329">
            <v>0</v>
          </cell>
          <cell r="AY2329">
            <v>229.49</v>
          </cell>
          <cell r="CK2329">
            <v>0</v>
          </cell>
          <cell r="CL2329">
            <v>0</v>
          </cell>
          <cell r="CM2329">
            <v>0</v>
          </cell>
        </row>
        <row r="2330">
          <cell r="F2330">
            <v>3322</v>
          </cell>
          <cell r="G2330">
            <v>3322</v>
          </cell>
          <cell r="H2330">
            <v>2431.36</v>
          </cell>
          <cell r="I2330">
            <v>0</v>
          </cell>
          <cell r="AY2330">
            <v>296.73</v>
          </cell>
          <cell r="CK2330">
            <v>0</v>
          </cell>
          <cell r="CL2330">
            <v>0</v>
          </cell>
          <cell r="CM2330">
            <v>0</v>
          </cell>
        </row>
        <row r="2331">
          <cell r="F2331">
            <v>4217</v>
          </cell>
          <cell r="G2331">
            <v>4217</v>
          </cell>
          <cell r="H2331">
            <v>2140.54</v>
          </cell>
          <cell r="I2331">
            <v>0</v>
          </cell>
          <cell r="AY2331">
            <v>8.0399999999999991</v>
          </cell>
          <cell r="CK2331">
            <v>0</v>
          </cell>
          <cell r="CL2331">
            <v>0</v>
          </cell>
          <cell r="CM2331">
            <v>0</v>
          </cell>
        </row>
        <row r="2332">
          <cell r="F2332">
            <v>13000</v>
          </cell>
          <cell r="G2332">
            <v>13000</v>
          </cell>
          <cell r="H2332">
            <v>10586.32</v>
          </cell>
          <cell r="I2332">
            <v>0</v>
          </cell>
          <cell r="AY2332">
            <v>4649.66</v>
          </cell>
          <cell r="CK2332">
            <v>0</v>
          </cell>
          <cell r="CL2332">
            <v>0</v>
          </cell>
          <cell r="CM2332">
            <v>0</v>
          </cell>
        </row>
        <row r="2333"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CK2333">
            <v>0</v>
          </cell>
          <cell r="CL2333">
            <v>0</v>
          </cell>
          <cell r="CM2333">
            <v>0</v>
          </cell>
        </row>
        <row r="2334">
          <cell r="F2334">
            <v>1200000</v>
          </cell>
          <cell r="G2334">
            <v>1996390.16</v>
          </cell>
          <cell r="H2334">
            <v>1996390.16</v>
          </cell>
          <cell r="I2334">
            <v>0</v>
          </cell>
          <cell r="AY2334">
            <v>16113.92</v>
          </cell>
          <cell r="CK2334">
            <v>0</v>
          </cell>
          <cell r="CL2334">
            <v>0</v>
          </cell>
          <cell r="CM2334">
            <v>0</v>
          </cell>
        </row>
        <row r="2335">
          <cell r="F2335">
            <v>1297884</v>
          </cell>
          <cell r="G2335">
            <v>1297884</v>
          </cell>
          <cell r="H2335">
            <v>1028827.75</v>
          </cell>
          <cell r="I2335">
            <v>0</v>
          </cell>
          <cell r="AY2335">
            <v>116641.37</v>
          </cell>
          <cell r="CK2335">
            <v>0</v>
          </cell>
          <cell r="CL2335">
            <v>0</v>
          </cell>
          <cell r="CM2335">
            <v>0</v>
          </cell>
        </row>
        <row r="2336">
          <cell r="F2336">
            <v>0</v>
          </cell>
          <cell r="G2336">
            <v>59944.27</v>
          </cell>
          <cell r="H2336">
            <v>59944.27</v>
          </cell>
          <cell r="I2336">
            <v>0</v>
          </cell>
          <cell r="AY2336">
            <v>0</v>
          </cell>
          <cell r="CK2336">
            <v>0</v>
          </cell>
          <cell r="CL2336">
            <v>0</v>
          </cell>
          <cell r="CM2336">
            <v>0</v>
          </cell>
        </row>
        <row r="2337">
          <cell r="F2337">
            <v>37762</v>
          </cell>
          <cell r="G2337">
            <v>37762</v>
          </cell>
          <cell r="H2337">
            <v>23346</v>
          </cell>
          <cell r="I2337">
            <v>0</v>
          </cell>
          <cell r="AY2337">
            <v>2594</v>
          </cell>
          <cell r="CK2337">
            <v>0</v>
          </cell>
          <cell r="CL2337">
            <v>0</v>
          </cell>
          <cell r="CM2337">
            <v>0</v>
          </cell>
        </row>
        <row r="2338">
          <cell r="F2338">
            <v>99622</v>
          </cell>
          <cell r="G2338">
            <v>99622</v>
          </cell>
          <cell r="H2338">
            <v>43682.36</v>
          </cell>
          <cell r="I2338">
            <v>0</v>
          </cell>
          <cell r="AY2338">
            <v>0</v>
          </cell>
          <cell r="CK2338">
            <v>0</v>
          </cell>
          <cell r="CL2338">
            <v>0</v>
          </cell>
          <cell r="CM2338">
            <v>0</v>
          </cell>
        </row>
        <row r="2339">
          <cell r="F2339">
            <v>260155</v>
          </cell>
          <cell r="G2339">
            <v>260155</v>
          </cell>
          <cell r="H2339">
            <v>16802.05</v>
          </cell>
          <cell r="I2339">
            <v>0</v>
          </cell>
          <cell r="AY2339">
            <v>0</v>
          </cell>
          <cell r="CK2339">
            <v>0</v>
          </cell>
          <cell r="CL2339">
            <v>0</v>
          </cell>
          <cell r="CM2339">
            <v>0</v>
          </cell>
        </row>
        <row r="2340">
          <cell r="F2340">
            <v>0</v>
          </cell>
          <cell r="G2340">
            <v>41947.05</v>
          </cell>
          <cell r="H2340">
            <v>41947.05</v>
          </cell>
          <cell r="I2340">
            <v>0</v>
          </cell>
          <cell r="AY2340">
            <v>0</v>
          </cell>
          <cell r="CK2340">
            <v>0</v>
          </cell>
          <cell r="CL2340">
            <v>0</v>
          </cell>
          <cell r="CM2340">
            <v>0</v>
          </cell>
        </row>
        <row r="2341">
          <cell r="F2341">
            <v>195241</v>
          </cell>
          <cell r="G2341">
            <v>195241</v>
          </cell>
          <cell r="H2341">
            <v>144018.66</v>
          </cell>
          <cell r="I2341">
            <v>0</v>
          </cell>
          <cell r="AY2341">
            <v>16227.49</v>
          </cell>
          <cell r="CK2341">
            <v>0</v>
          </cell>
          <cell r="CL2341">
            <v>0</v>
          </cell>
          <cell r="CM2341">
            <v>0</v>
          </cell>
        </row>
        <row r="2342">
          <cell r="F2342">
            <v>33475</v>
          </cell>
          <cell r="G2342">
            <v>33475</v>
          </cell>
          <cell r="H2342">
            <v>25214.31</v>
          </cell>
          <cell r="I2342">
            <v>0</v>
          </cell>
          <cell r="AY2342">
            <v>2851.2</v>
          </cell>
          <cell r="CK2342">
            <v>0</v>
          </cell>
          <cell r="CL2342">
            <v>0</v>
          </cell>
          <cell r="CM2342">
            <v>0</v>
          </cell>
        </row>
        <row r="2343">
          <cell r="F2343">
            <v>39600</v>
          </cell>
          <cell r="G2343">
            <v>39600</v>
          </cell>
          <cell r="H2343">
            <v>31584.95</v>
          </cell>
          <cell r="I2343">
            <v>0</v>
          </cell>
          <cell r="AY2343">
            <v>3506.89</v>
          </cell>
          <cell r="CK2343">
            <v>0</v>
          </cell>
          <cell r="CL2343">
            <v>0</v>
          </cell>
          <cell r="CM2343">
            <v>0</v>
          </cell>
        </row>
        <row r="2344">
          <cell r="F2344">
            <v>29732</v>
          </cell>
          <cell r="G2344">
            <v>29883.25</v>
          </cell>
          <cell r="H2344">
            <v>29883.25</v>
          </cell>
          <cell r="I2344">
            <v>0</v>
          </cell>
          <cell r="AY2344">
            <v>0</v>
          </cell>
          <cell r="CK2344">
            <v>0</v>
          </cell>
          <cell r="CL2344">
            <v>0</v>
          </cell>
          <cell r="CM2344">
            <v>0</v>
          </cell>
        </row>
        <row r="2345">
          <cell r="F2345">
            <v>171605</v>
          </cell>
          <cell r="G2345">
            <v>171605</v>
          </cell>
          <cell r="H2345">
            <v>114144.81</v>
          </cell>
          <cell r="I2345">
            <v>0</v>
          </cell>
          <cell r="AY2345">
            <v>12322.25</v>
          </cell>
          <cell r="CK2345">
            <v>0</v>
          </cell>
          <cell r="CL2345">
            <v>0</v>
          </cell>
          <cell r="CM2345">
            <v>0</v>
          </cell>
        </row>
        <row r="2346">
          <cell r="F2346">
            <v>3443</v>
          </cell>
          <cell r="G2346">
            <v>3510.34</v>
          </cell>
          <cell r="H2346">
            <v>2782.25</v>
          </cell>
          <cell r="I2346">
            <v>0</v>
          </cell>
          <cell r="AY2346">
            <v>229.49</v>
          </cell>
          <cell r="CK2346">
            <v>0</v>
          </cell>
          <cell r="CL2346">
            <v>0</v>
          </cell>
          <cell r="CM2346">
            <v>0</v>
          </cell>
        </row>
        <row r="2347">
          <cell r="F2347">
            <v>2477</v>
          </cell>
          <cell r="G2347">
            <v>2477</v>
          </cell>
          <cell r="H2347">
            <v>1723.5</v>
          </cell>
          <cell r="I2347">
            <v>0</v>
          </cell>
          <cell r="AY2347">
            <v>0</v>
          </cell>
          <cell r="CK2347">
            <v>0</v>
          </cell>
          <cell r="CL2347">
            <v>0</v>
          </cell>
          <cell r="CM2347">
            <v>0</v>
          </cell>
        </row>
        <row r="2348">
          <cell r="F2348">
            <v>3000</v>
          </cell>
          <cell r="G2348">
            <v>3000</v>
          </cell>
          <cell r="H2348">
            <v>0</v>
          </cell>
          <cell r="I2348">
            <v>0</v>
          </cell>
          <cell r="AY2348">
            <v>0</v>
          </cell>
          <cell r="CK2348">
            <v>0</v>
          </cell>
          <cell r="CL2348">
            <v>0</v>
          </cell>
          <cell r="CM2348">
            <v>0</v>
          </cell>
        </row>
        <row r="2349">
          <cell r="F2349">
            <v>4607189</v>
          </cell>
          <cell r="G2349">
            <v>4607189</v>
          </cell>
          <cell r="H2349">
            <v>3744154.05</v>
          </cell>
          <cell r="I2349">
            <v>0</v>
          </cell>
          <cell r="AY2349">
            <v>400376.87</v>
          </cell>
          <cell r="CK2349">
            <v>0</v>
          </cell>
          <cell r="CL2349">
            <v>0</v>
          </cell>
          <cell r="CM2349">
            <v>0</v>
          </cell>
        </row>
        <row r="2350">
          <cell r="F2350">
            <v>980000</v>
          </cell>
          <cell r="G2350">
            <v>1056668.2</v>
          </cell>
          <cell r="H2350">
            <v>172345.1</v>
          </cell>
          <cell r="I2350">
            <v>160651.79999999999</v>
          </cell>
          <cell r="AY2350">
            <v>0</v>
          </cell>
          <cell r="CK2350">
            <v>0</v>
          </cell>
          <cell r="CL2350">
            <v>0</v>
          </cell>
          <cell r="CM2350">
            <v>0</v>
          </cell>
        </row>
        <row r="2351">
          <cell r="F2351">
            <v>27358</v>
          </cell>
          <cell r="G2351">
            <v>27358</v>
          </cell>
          <cell r="H2351">
            <v>26299.83</v>
          </cell>
          <cell r="I2351">
            <v>0</v>
          </cell>
          <cell r="AY2351">
            <v>2596</v>
          </cell>
          <cell r="CK2351">
            <v>0</v>
          </cell>
          <cell r="CL2351">
            <v>0</v>
          </cell>
          <cell r="CM2351">
            <v>0</v>
          </cell>
        </row>
        <row r="2352">
          <cell r="F2352">
            <v>286518</v>
          </cell>
          <cell r="G2352">
            <v>286518</v>
          </cell>
          <cell r="H2352">
            <v>151923.29</v>
          </cell>
          <cell r="I2352">
            <v>0</v>
          </cell>
          <cell r="AY2352">
            <v>0</v>
          </cell>
          <cell r="CK2352">
            <v>0</v>
          </cell>
          <cell r="CL2352">
            <v>0</v>
          </cell>
          <cell r="CM2352">
            <v>0</v>
          </cell>
        </row>
        <row r="2353">
          <cell r="F2353">
            <v>893830</v>
          </cell>
          <cell r="G2353">
            <v>893830</v>
          </cell>
          <cell r="H2353">
            <v>0</v>
          </cell>
          <cell r="I2353">
            <v>0</v>
          </cell>
          <cell r="AY2353">
            <v>0</v>
          </cell>
          <cell r="CK2353">
            <v>0</v>
          </cell>
          <cell r="CL2353">
            <v>0</v>
          </cell>
          <cell r="CM2353">
            <v>0</v>
          </cell>
        </row>
        <row r="2354">
          <cell r="F2354">
            <v>10000</v>
          </cell>
          <cell r="G2354">
            <v>26218.36</v>
          </cell>
          <cell r="H2354">
            <v>26218.36</v>
          </cell>
          <cell r="I2354">
            <v>0</v>
          </cell>
          <cell r="AY2354">
            <v>0</v>
          </cell>
          <cell r="CK2354">
            <v>0</v>
          </cell>
          <cell r="CL2354">
            <v>0</v>
          </cell>
          <cell r="CM2354">
            <v>0</v>
          </cell>
        </row>
        <row r="2355">
          <cell r="F2355">
            <v>464261</v>
          </cell>
          <cell r="G2355">
            <v>464261</v>
          </cell>
          <cell r="H2355">
            <v>373523.53</v>
          </cell>
          <cell r="I2355">
            <v>0</v>
          </cell>
          <cell r="AY2355">
            <v>40164.949999999997</v>
          </cell>
          <cell r="CK2355">
            <v>0</v>
          </cell>
          <cell r="CL2355">
            <v>0</v>
          </cell>
          <cell r="CM2355">
            <v>0</v>
          </cell>
        </row>
        <row r="2356">
          <cell r="F2356">
            <v>80906</v>
          </cell>
          <cell r="G2356">
            <v>80906</v>
          </cell>
          <cell r="H2356">
            <v>66660.39</v>
          </cell>
          <cell r="I2356">
            <v>0</v>
          </cell>
          <cell r="AY2356">
            <v>7210.21</v>
          </cell>
          <cell r="CK2356">
            <v>0</v>
          </cell>
          <cell r="CL2356">
            <v>0</v>
          </cell>
          <cell r="CM2356">
            <v>0</v>
          </cell>
        </row>
        <row r="2357">
          <cell r="F2357">
            <v>79200</v>
          </cell>
          <cell r="G2357">
            <v>79200</v>
          </cell>
          <cell r="H2357">
            <v>67840.5</v>
          </cell>
          <cell r="I2357">
            <v>0</v>
          </cell>
          <cell r="AY2357">
            <v>7000.5</v>
          </cell>
          <cell r="CK2357">
            <v>0</v>
          </cell>
          <cell r="CL2357">
            <v>0</v>
          </cell>
          <cell r="CM2357">
            <v>0</v>
          </cell>
        </row>
        <row r="2358">
          <cell r="F2358">
            <v>102152</v>
          </cell>
          <cell r="G2358">
            <v>112410.34</v>
          </cell>
          <cell r="H2358">
            <v>112410.34</v>
          </cell>
          <cell r="I2358">
            <v>0</v>
          </cell>
          <cell r="AY2358">
            <v>0</v>
          </cell>
          <cell r="CK2358">
            <v>0</v>
          </cell>
          <cell r="CL2358">
            <v>0</v>
          </cell>
          <cell r="CM2358">
            <v>0</v>
          </cell>
        </row>
        <row r="2359">
          <cell r="F2359">
            <v>851396</v>
          </cell>
          <cell r="G2359">
            <v>851396</v>
          </cell>
          <cell r="H2359">
            <v>544625.65</v>
          </cell>
          <cell r="I2359">
            <v>0</v>
          </cell>
          <cell r="AY2359">
            <v>56061.72</v>
          </cell>
          <cell r="CK2359">
            <v>0</v>
          </cell>
          <cell r="CL2359">
            <v>0</v>
          </cell>
          <cell r="CM2359">
            <v>0</v>
          </cell>
        </row>
        <row r="2360">
          <cell r="F2360">
            <v>2336265</v>
          </cell>
          <cell r="G2360">
            <v>1781622.16</v>
          </cell>
          <cell r="H2360">
            <v>0</v>
          </cell>
          <cell r="I2360">
            <v>0</v>
          </cell>
          <cell r="AY2360">
            <v>0</v>
          </cell>
          <cell r="CK2360">
            <v>0</v>
          </cell>
          <cell r="CL2360">
            <v>0</v>
          </cell>
          <cell r="CM2360">
            <v>0</v>
          </cell>
        </row>
        <row r="2361">
          <cell r="F2361">
            <v>18585</v>
          </cell>
          <cell r="G2361">
            <v>18585</v>
          </cell>
          <cell r="H2361">
            <v>18583.25</v>
          </cell>
          <cell r="I2361">
            <v>0</v>
          </cell>
          <cell r="AY2361">
            <v>345</v>
          </cell>
          <cell r="CK2361">
            <v>0</v>
          </cell>
          <cell r="CL2361">
            <v>0</v>
          </cell>
          <cell r="CM2361">
            <v>0</v>
          </cell>
        </row>
        <row r="2362">
          <cell r="F2362">
            <v>9718</v>
          </cell>
          <cell r="G2362">
            <v>9718</v>
          </cell>
          <cell r="H2362">
            <v>5742.59</v>
          </cell>
          <cell r="I2362">
            <v>0</v>
          </cell>
          <cell r="AY2362">
            <v>0</v>
          </cell>
          <cell r="CK2362">
            <v>0</v>
          </cell>
          <cell r="CL2362">
            <v>0</v>
          </cell>
          <cell r="CM2362">
            <v>0</v>
          </cell>
        </row>
        <row r="2363">
          <cell r="F2363">
            <v>11889</v>
          </cell>
          <cell r="G2363">
            <v>12168.98</v>
          </cell>
          <cell r="H2363">
            <v>10367.040000000001</v>
          </cell>
          <cell r="I2363">
            <v>0</v>
          </cell>
          <cell r="AY2363">
            <v>731.54</v>
          </cell>
          <cell r="CK2363">
            <v>0</v>
          </cell>
          <cell r="CL2363">
            <v>0</v>
          </cell>
          <cell r="CM2363">
            <v>0</v>
          </cell>
        </row>
        <row r="2364">
          <cell r="F2364">
            <v>10520</v>
          </cell>
          <cell r="G2364">
            <v>10520</v>
          </cell>
          <cell r="H2364">
            <v>6570.01</v>
          </cell>
          <cell r="I2364">
            <v>0</v>
          </cell>
          <cell r="AY2364">
            <v>474.41</v>
          </cell>
          <cell r="CK2364">
            <v>0</v>
          </cell>
          <cell r="CL2364">
            <v>0</v>
          </cell>
          <cell r="CM2364">
            <v>0</v>
          </cell>
        </row>
        <row r="2365">
          <cell r="F2365">
            <v>2500</v>
          </cell>
          <cell r="G2365">
            <v>3619.16</v>
          </cell>
          <cell r="H2365">
            <v>2919.4</v>
          </cell>
          <cell r="I2365">
            <v>600</v>
          </cell>
          <cell r="AY2365">
            <v>0</v>
          </cell>
          <cell r="CK2365">
            <v>0</v>
          </cell>
          <cell r="CL2365">
            <v>0</v>
          </cell>
          <cell r="CM2365">
            <v>0</v>
          </cell>
        </row>
        <row r="2366">
          <cell r="F2366">
            <v>32650</v>
          </cell>
          <cell r="G2366">
            <v>59558.53</v>
          </cell>
          <cell r="H2366">
            <v>59558.53</v>
          </cell>
          <cell r="I2366">
            <v>0</v>
          </cell>
          <cell r="AY2366">
            <v>30468.76</v>
          </cell>
          <cell r="CK2366">
            <v>0</v>
          </cell>
          <cell r="CL2366">
            <v>0</v>
          </cell>
          <cell r="CM2366">
            <v>0</v>
          </cell>
        </row>
        <row r="2367"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CK2367">
            <v>0</v>
          </cell>
          <cell r="CL2367">
            <v>0</v>
          </cell>
          <cell r="CM2367">
            <v>0</v>
          </cell>
        </row>
        <row r="2368">
          <cell r="F2368">
            <v>0</v>
          </cell>
          <cell r="G2368">
            <v>23157.759999999998</v>
          </cell>
          <cell r="H2368">
            <v>15134.02</v>
          </cell>
          <cell r="I2368">
            <v>0</v>
          </cell>
          <cell r="AY2368">
            <v>0</v>
          </cell>
          <cell r="CK2368">
            <v>0</v>
          </cell>
          <cell r="CL2368">
            <v>0</v>
          </cell>
          <cell r="CM2368">
            <v>0</v>
          </cell>
        </row>
        <row r="2369">
          <cell r="F2369">
            <v>5000</v>
          </cell>
          <cell r="G2369">
            <v>4000</v>
          </cell>
          <cell r="H2369">
            <v>273.82</v>
          </cell>
          <cell r="I2369">
            <v>0</v>
          </cell>
          <cell r="AY2369">
            <v>0</v>
          </cell>
          <cell r="CK2369">
            <v>0</v>
          </cell>
          <cell r="CL2369">
            <v>0</v>
          </cell>
          <cell r="CM2369">
            <v>0</v>
          </cell>
        </row>
        <row r="2370">
          <cell r="F2370">
            <v>1500</v>
          </cell>
          <cell r="G2370">
            <v>2500</v>
          </cell>
          <cell r="H2370">
            <v>1500</v>
          </cell>
          <cell r="I2370">
            <v>231</v>
          </cell>
          <cell r="AY2370">
            <v>0</v>
          </cell>
          <cell r="CK2370">
            <v>0</v>
          </cell>
          <cell r="CL2370">
            <v>0</v>
          </cell>
          <cell r="CM2370">
            <v>0</v>
          </cell>
        </row>
        <row r="2371">
          <cell r="F2371">
            <v>32743</v>
          </cell>
          <cell r="G2371">
            <v>25743</v>
          </cell>
          <cell r="H2371">
            <v>1633</v>
          </cell>
          <cell r="I2371">
            <v>7055.25</v>
          </cell>
          <cell r="AY2371">
            <v>0</v>
          </cell>
          <cell r="CK2371">
            <v>0</v>
          </cell>
          <cell r="CL2371">
            <v>0</v>
          </cell>
          <cell r="CM2371">
            <v>0</v>
          </cell>
        </row>
        <row r="2372">
          <cell r="F2372">
            <v>30000</v>
          </cell>
          <cell r="G2372">
            <v>30000</v>
          </cell>
          <cell r="H2372">
            <v>29269.54</v>
          </cell>
          <cell r="I2372">
            <v>728.46</v>
          </cell>
          <cell r="AY2372">
            <v>0</v>
          </cell>
          <cell r="CK2372">
            <v>0</v>
          </cell>
          <cell r="CL2372">
            <v>0</v>
          </cell>
          <cell r="CM2372">
            <v>0</v>
          </cell>
        </row>
        <row r="2373">
          <cell r="F2373">
            <v>154811</v>
          </cell>
          <cell r="G2373">
            <v>154811</v>
          </cell>
          <cell r="H2373">
            <v>83683.97</v>
          </cell>
          <cell r="I2373">
            <v>14097.23</v>
          </cell>
          <cell r="AY2373">
            <v>0</v>
          </cell>
          <cell r="CK2373">
            <v>0</v>
          </cell>
          <cell r="CL2373">
            <v>0</v>
          </cell>
          <cell r="CM2373">
            <v>0</v>
          </cell>
        </row>
        <row r="2374">
          <cell r="F2374">
            <v>10208</v>
          </cell>
          <cell r="G2374">
            <v>10208</v>
          </cell>
          <cell r="H2374">
            <v>8134.41</v>
          </cell>
          <cell r="I2374">
            <v>0</v>
          </cell>
          <cell r="AY2374">
            <v>0</v>
          </cell>
          <cell r="CK2374">
            <v>0</v>
          </cell>
          <cell r="CL2374">
            <v>0</v>
          </cell>
          <cell r="CM2374">
            <v>0</v>
          </cell>
        </row>
        <row r="2375">
          <cell r="F2375">
            <v>12232</v>
          </cell>
          <cell r="G2375">
            <v>12232</v>
          </cell>
          <cell r="H2375">
            <v>6874.5</v>
          </cell>
          <cell r="I2375">
            <v>0</v>
          </cell>
          <cell r="AY2375">
            <v>0</v>
          </cell>
          <cell r="CK2375">
            <v>0</v>
          </cell>
          <cell r="CL2375">
            <v>0</v>
          </cell>
          <cell r="CM2375">
            <v>0</v>
          </cell>
        </row>
        <row r="2376">
          <cell r="F2376">
            <v>2550000</v>
          </cell>
          <cell r="G2376">
            <v>4550000</v>
          </cell>
          <cell r="H2376">
            <v>1935239.03</v>
          </cell>
          <cell r="I2376">
            <v>432649.01</v>
          </cell>
          <cell r="AY2376">
            <v>0</v>
          </cell>
          <cell r="CK2376">
            <v>100000</v>
          </cell>
          <cell r="CL2376">
            <v>100000</v>
          </cell>
          <cell r="CM2376">
            <v>100000</v>
          </cell>
        </row>
        <row r="2377">
          <cell r="F2377">
            <v>130000</v>
          </cell>
          <cell r="G2377">
            <v>130000</v>
          </cell>
          <cell r="H2377">
            <v>29769</v>
          </cell>
          <cell r="I2377">
            <v>1408.5</v>
          </cell>
          <cell r="AY2377">
            <v>264</v>
          </cell>
          <cell r="CK2377">
            <v>0</v>
          </cell>
          <cell r="CL2377">
            <v>0</v>
          </cell>
          <cell r="CM2377">
            <v>0</v>
          </cell>
        </row>
        <row r="2378">
          <cell r="F2378">
            <v>50000</v>
          </cell>
          <cell r="G2378">
            <v>50000</v>
          </cell>
          <cell r="H2378">
            <v>0</v>
          </cell>
          <cell r="I2378">
            <v>0</v>
          </cell>
          <cell r="AY2378">
            <v>0</v>
          </cell>
          <cell r="CK2378">
            <v>0</v>
          </cell>
          <cell r="CL2378">
            <v>0</v>
          </cell>
          <cell r="CM2378">
            <v>0</v>
          </cell>
        </row>
        <row r="2379">
          <cell r="F2379">
            <v>236858</v>
          </cell>
          <cell r="G2379">
            <v>142131.35</v>
          </cell>
          <cell r="H2379">
            <v>36384.39</v>
          </cell>
          <cell r="I2379">
            <v>2850</v>
          </cell>
          <cell r="AY2379">
            <v>0</v>
          </cell>
          <cell r="CK2379">
            <v>0</v>
          </cell>
          <cell r="CL2379">
            <v>0</v>
          </cell>
          <cell r="CM2379">
            <v>0</v>
          </cell>
        </row>
        <row r="2380">
          <cell r="F2380">
            <v>1600</v>
          </cell>
          <cell r="G2380">
            <v>1600</v>
          </cell>
          <cell r="H2380">
            <v>1593</v>
          </cell>
          <cell r="I2380">
            <v>7</v>
          </cell>
          <cell r="AY2380">
            <v>0</v>
          </cell>
          <cell r="CK2380">
            <v>0</v>
          </cell>
          <cell r="CL2380">
            <v>0</v>
          </cell>
          <cell r="CM2380">
            <v>0</v>
          </cell>
        </row>
        <row r="2381">
          <cell r="F2381">
            <v>24589</v>
          </cell>
          <cell r="G2381">
            <v>24589</v>
          </cell>
          <cell r="H2381">
            <v>22699.119999999999</v>
          </cell>
          <cell r="I2381">
            <v>666.37</v>
          </cell>
          <cell r="AY2381">
            <v>347.96</v>
          </cell>
          <cell r="CK2381">
            <v>0</v>
          </cell>
          <cell r="CL2381">
            <v>0</v>
          </cell>
          <cell r="CM2381">
            <v>0</v>
          </cell>
        </row>
        <row r="2382">
          <cell r="F2382">
            <v>530000</v>
          </cell>
          <cell r="G2382">
            <v>530000</v>
          </cell>
          <cell r="H2382">
            <v>8206.4599999999991</v>
          </cell>
          <cell r="I2382">
            <v>56787.71</v>
          </cell>
          <cell r="AY2382">
            <v>0</v>
          </cell>
          <cell r="CK2382">
            <v>0</v>
          </cell>
          <cell r="CL2382">
            <v>0</v>
          </cell>
          <cell r="CM2382">
            <v>0</v>
          </cell>
        </row>
        <row r="2383">
          <cell r="F2383">
            <v>4882</v>
          </cell>
          <cell r="G2383">
            <v>4882</v>
          </cell>
          <cell r="H2383">
            <v>2002.06</v>
          </cell>
          <cell r="I2383">
            <v>332.85</v>
          </cell>
          <cell r="AY2383">
            <v>0</v>
          </cell>
          <cell r="CK2383">
            <v>0</v>
          </cell>
          <cell r="CL2383">
            <v>0</v>
          </cell>
          <cell r="CM2383">
            <v>0</v>
          </cell>
        </row>
        <row r="2384">
          <cell r="F2384">
            <v>7111</v>
          </cell>
          <cell r="G2384">
            <v>7111</v>
          </cell>
          <cell r="H2384">
            <v>5680.5</v>
          </cell>
          <cell r="I2384">
            <v>601</v>
          </cell>
          <cell r="AY2384">
            <v>666</v>
          </cell>
          <cell r="CK2384">
            <v>0</v>
          </cell>
          <cell r="CL2384">
            <v>0</v>
          </cell>
          <cell r="CM2384">
            <v>0</v>
          </cell>
        </row>
        <row r="2385">
          <cell r="F2385">
            <v>977350</v>
          </cell>
          <cell r="G2385">
            <v>950250</v>
          </cell>
          <cell r="H2385">
            <v>28189.040000000001</v>
          </cell>
          <cell r="I2385">
            <v>400938.37</v>
          </cell>
          <cell r="AY2385">
            <v>0</v>
          </cell>
          <cell r="CK2385">
            <v>0</v>
          </cell>
          <cell r="CL2385">
            <v>0</v>
          </cell>
          <cell r="CM2385">
            <v>0</v>
          </cell>
        </row>
        <row r="2386">
          <cell r="F2386">
            <v>130000</v>
          </cell>
          <cell r="G2386">
            <v>121000</v>
          </cell>
          <cell r="H2386">
            <v>111343.69</v>
          </cell>
          <cell r="I2386">
            <v>2838.2</v>
          </cell>
          <cell r="AY2386">
            <v>0</v>
          </cell>
          <cell r="CK2386">
            <v>0</v>
          </cell>
          <cell r="CL2386">
            <v>0</v>
          </cell>
          <cell r="CM2386">
            <v>0</v>
          </cell>
        </row>
        <row r="2387">
          <cell r="F2387">
            <v>60000</v>
          </cell>
          <cell r="G2387">
            <v>60000</v>
          </cell>
          <cell r="H2387">
            <v>40936</v>
          </cell>
          <cell r="I2387">
            <v>2699</v>
          </cell>
          <cell r="AY2387">
            <v>0</v>
          </cell>
          <cell r="CK2387">
            <v>0</v>
          </cell>
          <cell r="CL2387">
            <v>0</v>
          </cell>
          <cell r="CM2387">
            <v>0</v>
          </cell>
        </row>
        <row r="2388">
          <cell r="F2388">
            <v>14190</v>
          </cell>
          <cell r="G2388">
            <v>7190</v>
          </cell>
          <cell r="H2388">
            <v>4732.32</v>
          </cell>
          <cell r="I2388">
            <v>40.1</v>
          </cell>
          <cell r="AY2388">
            <v>873</v>
          </cell>
          <cell r="CK2388">
            <v>0</v>
          </cell>
          <cell r="CL2388">
            <v>0</v>
          </cell>
          <cell r="CM2388">
            <v>0</v>
          </cell>
        </row>
        <row r="2389">
          <cell r="F2389">
            <v>935</v>
          </cell>
          <cell r="G2389">
            <v>7935</v>
          </cell>
          <cell r="H2389">
            <v>4111.1499999999996</v>
          </cell>
          <cell r="I2389">
            <v>481.81</v>
          </cell>
          <cell r="AY2389">
            <v>0</v>
          </cell>
          <cell r="CK2389">
            <v>0</v>
          </cell>
          <cell r="CL2389">
            <v>0</v>
          </cell>
          <cell r="CM2389">
            <v>0</v>
          </cell>
        </row>
        <row r="2390">
          <cell r="F2390">
            <v>3160</v>
          </cell>
          <cell r="G2390">
            <v>10360</v>
          </cell>
          <cell r="H2390">
            <v>1275.92</v>
          </cell>
          <cell r="I2390">
            <v>0</v>
          </cell>
          <cell r="AY2390">
            <v>0</v>
          </cell>
          <cell r="CK2390">
            <v>0</v>
          </cell>
          <cell r="CL2390">
            <v>0</v>
          </cell>
          <cell r="CM2390">
            <v>0</v>
          </cell>
        </row>
        <row r="2391">
          <cell r="F2391">
            <v>2000</v>
          </cell>
          <cell r="G2391">
            <v>3300</v>
          </cell>
          <cell r="H2391">
            <v>2285.66</v>
          </cell>
          <cell r="I2391">
            <v>355</v>
          </cell>
          <cell r="AY2391">
            <v>0</v>
          </cell>
          <cell r="CK2391">
            <v>0</v>
          </cell>
          <cell r="CL2391">
            <v>0</v>
          </cell>
          <cell r="CM2391">
            <v>0</v>
          </cell>
        </row>
        <row r="2392">
          <cell r="F2392">
            <v>24339</v>
          </cell>
          <cell r="G2392">
            <v>19339</v>
          </cell>
          <cell r="H2392">
            <v>9688.3700000000008</v>
          </cell>
          <cell r="I2392">
            <v>855.6</v>
          </cell>
          <cell r="AY2392">
            <v>29.9</v>
          </cell>
          <cell r="CK2392">
            <v>0</v>
          </cell>
          <cell r="CL2392">
            <v>0</v>
          </cell>
          <cell r="CM2392">
            <v>0</v>
          </cell>
        </row>
        <row r="2393">
          <cell r="F2393">
            <v>145353</v>
          </cell>
          <cell r="G2393">
            <v>145353</v>
          </cell>
          <cell r="H2393">
            <v>94253.97</v>
          </cell>
          <cell r="I2393">
            <v>6796.08</v>
          </cell>
          <cell r="AY2393">
            <v>4383.0200000000004</v>
          </cell>
          <cell r="CK2393">
            <v>0</v>
          </cell>
          <cell r="CL2393">
            <v>0</v>
          </cell>
          <cell r="CM2393">
            <v>0</v>
          </cell>
        </row>
        <row r="2395">
          <cell r="F2395">
            <v>0</v>
          </cell>
          <cell r="G2395">
            <v>17000</v>
          </cell>
          <cell r="H2395">
            <v>0</v>
          </cell>
          <cell r="I2395">
            <v>0</v>
          </cell>
          <cell r="AY2395">
            <v>0</v>
          </cell>
          <cell r="CK2395">
            <v>0</v>
          </cell>
          <cell r="CL2395">
            <v>0</v>
          </cell>
          <cell r="CM2395">
            <v>0</v>
          </cell>
        </row>
        <row r="2396">
          <cell r="F2396">
            <v>0</v>
          </cell>
          <cell r="G2396">
            <v>506763.84</v>
          </cell>
          <cell r="H2396">
            <v>213763.84</v>
          </cell>
          <cell r="I2396">
            <v>259395.8</v>
          </cell>
          <cell r="AY2396">
            <v>0</v>
          </cell>
          <cell r="CK2396">
            <v>0</v>
          </cell>
          <cell r="CL2396">
            <v>0</v>
          </cell>
          <cell r="CM2396">
            <v>0</v>
          </cell>
        </row>
        <row r="2397">
          <cell r="F2397">
            <v>2501636</v>
          </cell>
          <cell r="G2397">
            <v>2501636</v>
          </cell>
          <cell r="H2397">
            <v>1991278.13</v>
          </cell>
          <cell r="I2397">
            <v>0</v>
          </cell>
          <cell r="AY2397">
            <v>221720.54</v>
          </cell>
          <cell r="CK2397">
            <v>0</v>
          </cell>
          <cell r="CL2397">
            <v>0</v>
          </cell>
          <cell r="CM2397">
            <v>0</v>
          </cell>
        </row>
        <row r="2398">
          <cell r="F2398">
            <v>118704</v>
          </cell>
          <cell r="G2398">
            <v>118704</v>
          </cell>
          <cell r="H2398">
            <v>100298</v>
          </cell>
          <cell r="I2398">
            <v>0</v>
          </cell>
          <cell r="AY2398">
            <v>10781</v>
          </cell>
          <cell r="CK2398">
            <v>0</v>
          </cell>
          <cell r="CL2398">
            <v>0</v>
          </cell>
          <cell r="CM2398">
            <v>0</v>
          </cell>
        </row>
        <row r="2399">
          <cell r="F2399">
            <v>185192</v>
          </cell>
          <cell r="G2399">
            <v>185192</v>
          </cell>
          <cell r="H2399">
            <v>88859.39</v>
          </cell>
          <cell r="I2399">
            <v>0</v>
          </cell>
          <cell r="AY2399">
            <v>0</v>
          </cell>
          <cell r="CK2399">
            <v>0</v>
          </cell>
          <cell r="CL2399">
            <v>0</v>
          </cell>
          <cell r="CM2399">
            <v>0</v>
          </cell>
        </row>
        <row r="2400">
          <cell r="F2400">
            <v>512328</v>
          </cell>
          <cell r="G2400">
            <v>512328</v>
          </cell>
          <cell r="H2400">
            <v>7106.26</v>
          </cell>
          <cell r="I2400">
            <v>0</v>
          </cell>
          <cell r="AY2400">
            <v>0</v>
          </cell>
          <cell r="CK2400">
            <v>0</v>
          </cell>
          <cell r="CL2400">
            <v>0</v>
          </cell>
          <cell r="CM2400">
            <v>0</v>
          </cell>
        </row>
        <row r="2401">
          <cell r="F2401">
            <v>15000</v>
          </cell>
          <cell r="G2401">
            <v>42718.77</v>
          </cell>
          <cell r="H2401">
            <v>42718.77</v>
          </cell>
          <cell r="I2401">
            <v>0</v>
          </cell>
          <cell r="AY2401">
            <v>1936.9</v>
          </cell>
          <cell r="CK2401">
            <v>0</v>
          </cell>
          <cell r="CL2401">
            <v>0</v>
          </cell>
          <cell r="CM2401">
            <v>0</v>
          </cell>
        </row>
        <row r="2402">
          <cell r="F2402">
            <v>0</v>
          </cell>
          <cell r="G2402">
            <v>82717.039999999994</v>
          </cell>
          <cell r="H2402">
            <v>82717.039999999994</v>
          </cell>
          <cell r="I2402">
            <v>0</v>
          </cell>
          <cell r="AY2402">
            <v>0</v>
          </cell>
          <cell r="CK2402">
            <v>0</v>
          </cell>
          <cell r="CL2402">
            <v>0</v>
          </cell>
          <cell r="CM2402">
            <v>0</v>
          </cell>
        </row>
        <row r="2403">
          <cell r="F2403">
            <v>229233</v>
          </cell>
          <cell r="G2403">
            <v>229233</v>
          </cell>
          <cell r="H2403">
            <v>181403.49</v>
          </cell>
          <cell r="I2403">
            <v>0</v>
          </cell>
          <cell r="AY2403">
            <v>0</v>
          </cell>
          <cell r="CK2403">
            <v>0</v>
          </cell>
          <cell r="CL2403">
            <v>0</v>
          </cell>
          <cell r="CM2403">
            <v>0</v>
          </cell>
        </row>
        <row r="2404">
          <cell r="F2404">
            <v>371390</v>
          </cell>
          <cell r="G2404">
            <v>371390</v>
          </cell>
          <cell r="H2404">
            <v>283567.52</v>
          </cell>
          <cell r="I2404">
            <v>0</v>
          </cell>
          <cell r="AY2404">
            <v>32346.67</v>
          </cell>
          <cell r="CK2404">
            <v>0</v>
          </cell>
          <cell r="CL2404">
            <v>0</v>
          </cell>
          <cell r="CM2404">
            <v>0</v>
          </cell>
        </row>
        <row r="2405">
          <cell r="F2405">
            <v>61230</v>
          </cell>
          <cell r="G2405">
            <v>61230</v>
          </cell>
          <cell r="H2405">
            <v>47740.73</v>
          </cell>
          <cell r="I2405">
            <v>0</v>
          </cell>
          <cell r="AY2405">
            <v>5462.17</v>
          </cell>
          <cell r="CK2405">
            <v>0</v>
          </cell>
          <cell r="CL2405">
            <v>0</v>
          </cell>
          <cell r="CM2405">
            <v>0</v>
          </cell>
        </row>
        <row r="2406">
          <cell r="F2406">
            <v>105600</v>
          </cell>
          <cell r="G2406">
            <v>105600</v>
          </cell>
          <cell r="H2406">
            <v>83199.67</v>
          </cell>
          <cell r="I2406">
            <v>0</v>
          </cell>
          <cell r="AY2406">
            <v>9360</v>
          </cell>
          <cell r="CK2406">
            <v>0</v>
          </cell>
          <cell r="CL2406">
            <v>0</v>
          </cell>
          <cell r="CM2406">
            <v>0</v>
          </cell>
        </row>
        <row r="2407">
          <cell r="F2407">
            <v>58458</v>
          </cell>
          <cell r="G2407">
            <v>62033.85</v>
          </cell>
          <cell r="H2407">
            <v>62033.85</v>
          </cell>
          <cell r="I2407">
            <v>0</v>
          </cell>
          <cell r="AY2407">
            <v>0</v>
          </cell>
          <cell r="CK2407">
            <v>0</v>
          </cell>
          <cell r="CL2407">
            <v>0</v>
          </cell>
          <cell r="CM2407">
            <v>0</v>
          </cell>
        </row>
        <row r="2408">
          <cell r="F2408">
            <v>333788</v>
          </cell>
          <cell r="G2408">
            <v>333788</v>
          </cell>
          <cell r="H2408">
            <v>234153.02</v>
          </cell>
          <cell r="I2408">
            <v>0</v>
          </cell>
          <cell r="AY2408">
            <v>24166.99</v>
          </cell>
          <cell r="CK2408">
            <v>0</v>
          </cell>
          <cell r="CL2408">
            <v>0</v>
          </cell>
          <cell r="CM2408">
            <v>0</v>
          </cell>
        </row>
        <row r="2409">
          <cell r="F2409">
            <v>25098</v>
          </cell>
          <cell r="G2409">
            <v>15626.41</v>
          </cell>
          <cell r="H2409">
            <v>14430.69</v>
          </cell>
          <cell r="I2409">
            <v>0</v>
          </cell>
          <cell r="AY2409">
            <v>0</v>
          </cell>
          <cell r="CK2409">
            <v>0</v>
          </cell>
          <cell r="CL2409">
            <v>0</v>
          </cell>
          <cell r="CM2409">
            <v>0</v>
          </cell>
        </row>
        <row r="2410">
          <cell r="F2410">
            <v>109773</v>
          </cell>
          <cell r="G2410">
            <v>118868.12</v>
          </cell>
          <cell r="H2410">
            <v>118868.12</v>
          </cell>
          <cell r="I2410">
            <v>0</v>
          </cell>
          <cell r="AY2410">
            <v>6989.76</v>
          </cell>
          <cell r="CK2410">
            <v>0</v>
          </cell>
          <cell r="CL2410">
            <v>0</v>
          </cell>
          <cell r="CM2410">
            <v>0</v>
          </cell>
        </row>
        <row r="2411">
          <cell r="F2411">
            <v>116248</v>
          </cell>
          <cell r="G2411">
            <v>116853.83</v>
          </cell>
          <cell r="H2411">
            <v>104479.32</v>
          </cell>
          <cell r="I2411">
            <v>0</v>
          </cell>
          <cell r="AY2411">
            <v>7357.32</v>
          </cell>
          <cell r="CK2411">
            <v>0</v>
          </cell>
          <cell r="CL2411">
            <v>0</v>
          </cell>
          <cell r="CM2411">
            <v>0</v>
          </cell>
        </row>
        <row r="2412">
          <cell r="F2412">
            <v>445299</v>
          </cell>
          <cell r="G2412">
            <v>445299</v>
          </cell>
          <cell r="H2412">
            <v>287718.7</v>
          </cell>
          <cell r="I2412">
            <v>0</v>
          </cell>
          <cell r="AY2412">
            <v>8973.0499999999993</v>
          </cell>
          <cell r="CK2412">
            <v>0</v>
          </cell>
          <cell r="CL2412">
            <v>0</v>
          </cell>
          <cell r="CM2412">
            <v>0</v>
          </cell>
        </row>
        <row r="2413">
          <cell r="F2413">
            <v>8312</v>
          </cell>
          <cell r="G2413">
            <v>8312</v>
          </cell>
          <cell r="H2413">
            <v>5175</v>
          </cell>
          <cell r="I2413">
            <v>0</v>
          </cell>
          <cell r="AY2413">
            <v>575</v>
          </cell>
          <cell r="CK2413">
            <v>0</v>
          </cell>
          <cell r="CL2413">
            <v>0</v>
          </cell>
          <cell r="CM2413">
            <v>0</v>
          </cell>
        </row>
        <row r="2414">
          <cell r="F2414">
            <v>65000</v>
          </cell>
          <cell r="G2414">
            <v>65000</v>
          </cell>
          <cell r="H2414">
            <v>38230.949999999997</v>
          </cell>
          <cell r="I2414">
            <v>5430.14</v>
          </cell>
          <cell r="AY2414">
            <v>0</v>
          </cell>
          <cell r="CK2414">
            <v>0</v>
          </cell>
          <cell r="CL2414">
            <v>0</v>
          </cell>
          <cell r="CM2414">
            <v>0</v>
          </cell>
        </row>
        <row r="2415">
          <cell r="F2415">
            <v>3795</v>
          </cell>
          <cell r="G2415">
            <v>3795</v>
          </cell>
          <cell r="H2415">
            <v>0</v>
          </cell>
          <cell r="I2415">
            <v>0</v>
          </cell>
          <cell r="AY2415">
            <v>0</v>
          </cell>
          <cell r="CK2415">
            <v>0</v>
          </cell>
          <cell r="CL2415">
            <v>0</v>
          </cell>
          <cell r="CM2415">
            <v>0</v>
          </cell>
        </row>
        <row r="2416">
          <cell r="F2416">
            <v>5000</v>
          </cell>
          <cell r="G2416">
            <v>5000</v>
          </cell>
          <cell r="H2416">
            <v>2068.88</v>
          </cell>
          <cell r="I2416">
            <v>2930.12</v>
          </cell>
          <cell r="AY2416">
            <v>18</v>
          </cell>
          <cell r="CK2416">
            <v>0</v>
          </cell>
          <cell r="CL2416">
            <v>0</v>
          </cell>
          <cell r="CM2416">
            <v>0</v>
          </cell>
        </row>
        <row r="2417">
          <cell r="F2417">
            <v>40000</v>
          </cell>
          <cell r="G2417">
            <v>40000</v>
          </cell>
          <cell r="H2417">
            <v>35230.14</v>
          </cell>
          <cell r="I2417">
            <v>0</v>
          </cell>
          <cell r="AY2417">
            <v>0</v>
          </cell>
          <cell r="CK2417">
            <v>0</v>
          </cell>
          <cell r="CL2417">
            <v>0</v>
          </cell>
          <cell r="CM2417">
            <v>0</v>
          </cell>
        </row>
        <row r="2418">
          <cell r="F2418">
            <v>9135</v>
          </cell>
          <cell r="G2418">
            <v>33135</v>
          </cell>
          <cell r="H2418">
            <v>20520.330000000002</v>
          </cell>
          <cell r="I2418">
            <v>7235.5</v>
          </cell>
          <cell r="AY2418">
            <v>0</v>
          </cell>
          <cell r="CK2418">
            <v>0</v>
          </cell>
          <cell r="CL2418">
            <v>0</v>
          </cell>
          <cell r="CM2418">
            <v>0</v>
          </cell>
        </row>
        <row r="2419">
          <cell r="F2419">
            <v>260000</v>
          </cell>
          <cell r="G2419">
            <v>260000</v>
          </cell>
          <cell r="H2419">
            <v>215349.96</v>
          </cell>
          <cell r="I2419">
            <v>43011.16</v>
          </cell>
          <cell r="AY2419">
            <v>0</v>
          </cell>
          <cell r="CK2419">
            <v>0</v>
          </cell>
          <cell r="CL2419">
            <v>0</v>
          </cell>
          <cell r="CM2419">
            <v>0</v>
          </cell>
        </row>
        <row r="2420">
          <cell r="F2420">
            <v>14000</v>
          </cell>
          <cell r="G2420">
            <v>21000</v>
          </cell>
          <cell r="H2420">
            <v>7394.76</v>
          </cell>
          <cell r="I2420">
            <v>628.64</v>
          </cell>
          <cell r="AY2420">
            <v>845.8</v>
          </cell>
          <cell r="CK2420">
            <v>0</v>
          </cell>
          <cell r="CL2420">
            <v>0</v>
          </cell>
          <cell r="CM2420">
            <v>0</v>
          </cell>
        </row>
        <row r="2421">
          <cell r="F2421">
            <v>70056</v>
          </cell>
          <cell r="G2421">
            <v>70056</v>
          </cell>
          <cell r="H2421">
            <v>35542.94</v>
          </cell>
          <cell r="I2421">
            <v>3002</v>
          </cell>
          <cell r="AY2421">
            <v>0</v>
          </cell>
          <cell r="CK2421">
            <v>0</v>
          </cell>
          <cell r="CL2421">
            <v>0</v>
          </cell>
          <cell r="CM2421">
            <v>0</v>
          </cell>
        </row>
        <row r="2422">
          <cell r="F2422">
            <v>5000</v>
          </cell>
          <cell r="G2422">
            <v>5000</v>
          </cell>
          <cell r="H2422">
            <v>940.25</v>
          </cell>
          <cell r="I2422">
            <v>920</v>
          </cell>
          <cell r="AY2422">
            <v>0</v>
          </cell>
          <cell r="CK2422">
            <v>0</v>
          </cell>
          <cell r="CL2422">
            <v>0</v>
          </cell>
          <cell r="CM2422">
            <v>0</v>
          </cell>
        </row>
        <row r="2423">
          <cell r="F2423">
            <v>12656</v>
          </cell>
          <cell r="G2423">
            <v>12656</v>
          </cell>
          <cell r="H2423">
            <v>3675</v>
          </cell>
          <cell r="I2423">
            <v>916.35</v>
          </cell>
          <cell r="AY2423">
            <v>470</v>
          </cell>
          <cell r="CK2423">
            <v>0</v>
          </cell>
          <cell r="CL2423">
            <v>0</v>
          </cell>
          <cell r="CM2423">
            <v>0</v>
          </cell>
        </row>
        <row r="2424">
          <cell r="F2424">
            <v>190029</v>
          </cell>
          <cell r="G2424">
            <v>155529</v>
          </cell>
          <cell r="H2424">
            <v>96372.62</v>
          </cell>
          <cell r="I2424">
            <v>4464.3500000000004</v>
          </cell>
          <cell r="AY2424">
            <v>2086.84</v>
          </cell>
          <cell r="CK2424">
            <v>0</v>
          </cell>
          <cell r="CL2424">
            <v>0</v>
          </cell>
          <cell r="CM2424">
            <v>0</v>
          </cell>
        </row>
        <row r="2425">
          <cell r="F2425">
            <v>42776</v>
          </cell>
          <cell r="G2425">
            <v>42776</v>
          </cell>
          <cell r="H2425">
            <v>28488.39</v>
          </cell>
          <cell r="I2425">
            <v>4920.1400000000003</v>
          </cell>
          <cell r="AY2425">
            <v>216.2</v>
          </cell>
          <cell r="CK2425">
            <v>0</v>
          </cell>
          <cell r="CL2425">
            <v>0</v>
          </cell>
          <cell r="CM2425">
            <v>0</v>
          </cell>
        </row>
        <row r="2426">
          <cell r="F2426">
            <v>11900</v>
          </cell>
          <cell r="G2426">
            <v>5000</v>
          </cell>
          <cell r="H2426">
            <v>2164</v>
          </cell>
          <cell r="I2426">
            <v>0</v>
          </cell>
          <cell r="AY2426">
            <v>240</v>
          </cell>
          <cell r="CK2426">
            <v>0</v>
          </cell>
          <cell r="CL2426">
            <v>0</v>
          </cell>
          <cell r="CM2426">
            <v>0</v>
          </cell>
        </row>
        <row r="2427">
          <cell r="F2427">
            <v>2443</v>
          </cell>
          <cell r="G2427">
            <v>7443</v>
          </cell>
          <cell r="H2427">
            <v>1529.45</v>
          </cell>
          <cell r="I2427">
            <v>240</v>
          </cell>
          <cell r="AY2427">
            <v>0</v>
          </cell>
          <cell r="CK2427">
            <v>0</v>
          </cell>
          <cell r="CL2427">
            <v>0</v>
          </cell>
          <cell r="CM2427">
            <v>0</v>
          </cell>
        </row>
        <row r="2428">
          <cell r="F2428">
            <v>35000</v>
          </cell>
          <cell r="G2428">
            <v>26000</v>
          </cell>
          <cell r="H2428">
            <v>17440.25</v>
          </cell>
          <cell r="I2428">
            <v>351.51</v>
          </cell>
          <cell r="AY2428">
            <v>0</v>
          </cell>
          <cell r="CK2428">
            <v>0</v>
          </cell>
          <cell r="CL2428">
            <v>0</v>
          </cell>
          <cell r="CM2428">
            <v>0</v>
          </cell>
        </row>
        <row r="2429">
          <cell r="F2429">
            <v>14829</v>
          </cell>
          <cell r="G2429">
            <v>8729</v>
          </cell>
          <cell r="H2429">
            <v>4407.82</v>
          </cell>
          <cell r="I2429">
            <v>517.5</v>
          </cell>
          <cell r="AY2429">
            <v>0</v>
          </cell>
          <cell r="CK2429">
            <v>0</v>
          </cell>
          <cell r="CL2429">
            <v>0</v>
          </cell>
          <cell r="CM2429">
            <v>0</v>
          </cell>
        </row>
        <row r="2430">
          <cell r="F2430">
            <v>2132</v>
          </cell>
          <cell r="G2430">
            <v>2132</v>
          </cell>
          <cell r="H2430">
            <v>1625.99</v>
          </cell>
          <cell r="I2430">
            <v>0</v>
          </cell>
          <cell r="AY2430">
            <v>0</v>
          </cell>
          <cell r="CK2430">
            <v>0</v>
          </cell>
          <cell r="CL2430">
            <v>0</v>
          </cell>
          <cell r="CM2430">
            <v>0</v>
          </cell>
        </row>
        <row r="2431">
          <cell r="F2431">
            <v>2000</v>
          </cell>
          <cell r="G2431">
            <v>16500</v>
          </cell>
          <cell r="H2431">
            <v>9881.64</v>
          </cell>
          <cell r="I2431">
            <v>5600.81</v>
          </cell>
          <cell r="AY2431">
            <v>0</v>
          </cell>
          <cell r="CK2431">
            <v>0</v>
          </cell>
          <cell r="CL2431">
            <v>0</v>
          </cell>
          <cell r="CM2431">
            <v>0</v>
          </cell>
        </row>
        <row r="2432">
          <cell r="F2432">
            <v>2000</v>
          </cell>
          <cell r="G2432">
            <v>14000</v>
          </cell>
          <cell r="H2432">
            <v>13950</v>
          </cell>
          <cell r="I2432">
            <v>0</v>
          </cell>
          <cell r="AY2432">
            <v>0</v>
          </cell>
          <cell r="CK2432">
            <v>0</v>
          </cell>
          <cell r="CL2432">
            <v>0</v>
          </cell>
          <cell r="CM2432">
            <v>0</v>
          </cell>
        </row>
        <row r="2433">
          <cell r="F2433">
            <v>1468</v>
          </cell>
          <cell r="G2433">
            <v>1468</v>
          </cell>
          <cell r="H2433">
            <v>1302.49</v>
          </cell>
          <cell r="I2433">
            <v>0</v>
          </cell>
          <cell r="AY2433">
            <v>8</v>
          </cell>
          <cell r="CK2433">
            <v>0</v>
          </cell>
          <cell r="CL2433">
            <v>0</v>
          </cell>
          <cell r="CM2433">
            <v>0</v>
          </cell>
        </row>
        <row r="2434">
          <cell r="F2434">
            <v>5000</v>
          </cell>
          <cell r="G2434">
            <v>5000</v>
          </cell>
          <cell r="H2434">
            <v>1687.43</v>
          </cell>
          <cell r="I2434">
            <v>0</v>
          </cell>
          <cell r="AY2434">
            <v>0</v>
          </cell>
          <cell r="CK2434">
            <v>0</v>
          </cell>
          <cell r="CL2434">
            <v>0</v>
          </cell>
          <cell r="CM2434">
            <v>0</v>
          </cell>
        </row>
        <row r="2435">
          <cell r="F2435">
            <v>2000</v>
          </cell>
          <cell r="G2435">
            <v>5800</v>
          </cell>
          <cell r="H2435">
            <v>4853.45</v>
          </cell>
          <cell r="I2435">
            <v>132</v>
          </cell>
          <cell r="AY2435">
            <v>0</v>
          </cell>
          <cell r="CK2435">
            <v>0</v>
          </cell>
          <cell r="CL2435">
            <v>0</v>
          </cell>
          <cell r="CM2435">
            <v>0</v>
          </cell>
        </row>
        <row r="2436">
          <cell r="F2436">
            <v>41245</v>
          </cell>
          <cell r="G2436">
            <v>41245</v>
          </cell>
          <cell r="H2436">
            <v>26294.85</v>
          </cell>
          <cell r="I2436">
            <v>2794.86</v>
          </cell>
          <cell r="AY2436">
            <v>1500.14</v>
          </cell>
          <cell r="CK2436">
            <v>0</v>
          </cell>
          <cell r="CL2436">
            <v>0</v>
          </cell>
          <cell r="CM2436">
            <v>0</v>
          </cell>
        </row>
        <row r="2437">
          <cell r="F2437">
            <v>2721</v>
          </cell>
          <cell r="G2437">
            <v>1721</v>
          </cell>
          <cell r="H2437">
            <v>0</v>
          </cell>
          <cell r="I2437">
            <v>0</v>
          </cell>
          <cell r="AY2437">
            <v>0</v>
          </cell>
          <cell r="CK2437">
            <v>0</v>
          </cell>
          <cell r="CL2437">
            <v>0</v>
          </cell>
          <cell r="CM2437">
            <v>0</v>
          </cell>
        </row>
        <row r="2438">
          <cell r="F2438">
            <v>40000</v>
          </cell>
          <cell r="G2438">
            <v>79500</v>
          </cell>
          <cell r="H2438">
            <v>65789.710000000006</v>
          </cell>
          <cell r="I2438">
            <v>8128</v>
          </cell>
          <cell r="AY2438">
            <v>0</v>
          </cell>
          <cell r="CK2438">
            <v>0</v>
          </cell>
          <cell r="CL2438">
            <v>0</v>
          </cell>
          <cell r="CM2438">
            <v>0</v>
          </cell>
        </row>
        <row r="2439">
          <cell r="F2439">
            <v>1000</v>
          </cell>
          <cell r="G2439">
            <v>2200</v>
          </cell>
          <cell r="H2439">
            <v>2103</v>
          </cell>
          <cell r="I2439">
            <v>0</v>
          </cell>
          <cell r="AY2439">
            <v>0</v>
          </cell>
          <cell r="CK2439">
            <v>0</v>
          </cell>
          <cell r="CL2439">
            <v>0</v>
          </cell>
          <cell r="CM2439">
            <v>0</v>
          </cell>
        </row>
        <row r="2440">
          <cell r="F2440">
            <v>0</v>
          </cell>
          <cell r="G2440">
            <v>38936.160000000003</v>
          </cell>
          <cell r="H2440">
            <v>9049.91</v>
          </cell>
          <cell r="I2440">
            <v>0</v>
          </cell>
          <cell r="AY2440">
            <v>0</v>
          </cell>
          <cell r="CK2440">
            <v>0</v>
          </cell>
          <cell r="CL2440">
            <v>0</v>
          </cell>
          <cell r="CM2440">
            <v>0</v>
          </cell>
        </row>
        <row r="2441">
          <cell r="F2441">
            <v>0</v>
          </cell>
          <cell r="G2441">
            <v>4300</v>
          </cell>
          <cell r="H2441">
            <v>4300</v>
          </cell>
          <cell r="I2441">
            <v>0</v>
          </cell>
          <cell r="AY2441">
            <v>0</v>
          </cell>
          <cell r="CK2441">
            <v>0</v>
          </cell>
          <cell r="CL2441">
            <v>0</v>
          </cell>
          <cell r="CM2441">
            <v>0</v>
          </cell>
        </row>
        <row r="2442">
          <cell r="F2442">
            <v>897204</v>
          </cell>
          <cell r="G2442">
            <v>897204</v>
          </cell>
          <cell r="H2442">
            <v>717912</v>
          </cell>
          <cell r="I2442">
            <v>0</v>
          </cell>
          <cell r="AY2442">
            <v>78506</v>
          </cell>
          <cell r="CK2442">
            <v>0</v>
          </cell>
          <cell r="CL2442">
            <v>0</v>
          </cell>
          <cell r="CM2442">
            <v>0</v>
          </cell>
        </row>
        <row r="2443">
          <cell r="F2443">
            <v>33516</v>
          </cell>
          <cell r="G2443">
            <v>33516</v>
          </cell>
          <cell r="H2443">
            <v>26397</v>
          </cell>
          <cell r="I2443">
            <v>0</v>
          </cell>
          <cell r="AY2443">
            <v>2933</v>
          </cell>
          <cell r="CK2443">
            <v>0</v>
          </cell>
          <cell r="CL2443">
            <v>0</v>
          </cell>
          <cell r="CM2443">
            <v>0</v>
          </cell>
        </row>
        <row r="2444">
          <cell r="F2444">
            <v>70424</v>
          </cell>
          <cell r="G2444">
            <v>70424</v>
          </cell>
          <cell r="H2444">
            <v>32786</v>
          </cell>
          <cell r="I2444">
            <v>0</v>
          </cell>
          <cell r="AY2444">
            <v>0</v>
          </cell>
          <cell r="CK2444">
            <v>0</v>
          </cell>
          <cell r="CL2444">
            <v>0</v>
          </cell>
          <cell r="CM2444">
            <v>0</v>
          </cell>
        </row>
        <row r="2445">
          <cell r="F2445">
            <v>150000</v>
          </cell>
          <cell r="G2445">
            <v>150000</v>
          </cell>
          <cell r="H2445">
            <v>0</v>
          </cell>
          <cell r="I2445">
            <v>0</v>
          </cell>
          <cell r="AY2445">
            <v>0</v>
          </cell>
          <cell r="CK2445">
            <v>0</v>
          </cell>
          <cell r="CL2445">
            <v>0</v>
          </cell>
          <cell r="CM2445">
            <v>0</v>
          </cell>
        </row>
        <row r="2446">
          <cell r="F2446">
            <v>109906</v>
          </cell>
          <cell r="G2446">
            <v>109906</v>
          </cell>
          <cell r="H2446">
            <v>85101.440000000002</v>
          </cell>
          <cell r="I2446">
            <v>0</v>
          </cell>
          <cell r="AY2446">
            <v>9480.7800000000007</v>
          </cell>
          <cell r="CK2446">
            <v>0</v>
          </cell>
          <cell r="CL2446">
            <v>0</v>
          </cell>
          <cell r="CM2446">
            <v>0</v>
          </cell>
        </row>
        <row r="2447">
          <cell r="F2447">
            <v>19075</v>
          </cell>
          <cell r="G2447">
            <v>19075</v>
          </cell>
          <cell r="H2447">
            <v>15158.23</v>
          </cell>
          <cell r="I2447">
            <v>0</v>
          </cell>
          <cell r="AY2447">
            <v>1693.22</v>
          </cell>
          <cell r="CK2447">
            <v>0</v>
          </cell>
          <cell r="CL2447">
            <v>0</v>
          </cell>
          <cell r="CM2447">
            <v>0</v>
          </cell>
        </row>
        <row r="2448">
          <cell r="F2448">
            <v>19800</v>
          </cell>
          <cell r="G2448">
            <v>19800</v>
          </cell>
          <cell r="H2448">
            <v>15795</v>
          </cell>
          <cell r="I2448">
            <v>0</v>
          </cell>
          <cell r="AY2448">
            <v>1755</v>
          </cell>
          <cell r="CK2448">
            <v>0</v>
          </cell>
          <cell r="CL2448">
            <v>0</v>
          </cell>
          <cell r="CM2448">
            <v>0</v>
          </cell>
        </row>
        <row r="2449">
          <cell r="F2449">
            <v>20683</v>
          </cell>
          <cell r="G2449">
            <v>22221.81</v>
          </cell>
          <cell r="H2449">
            <v>22221.81</v>
          </cell>
          <cell r="I2449">
            <v>0</v>
          </cell>
          <cell r="AY2449">
            <v>0</v>
          </cell>
          <cell r="CK2449">
            <v>0</v>
          </cell>
          <cell r="CL2449">
            <v>0</v>
          </cell>
          <cell r="CM2449">
            <v>0</v>
          </cell>
        </row>
        <row r="2450">
          <cell r="F2450">
            <v>132388</v>
          </cell>
          <cell r="G2450">
            <v>132388</v>
          </cell>
          <cell r="H2450">
            <v>91790.56</v>
          </cell>
          <cell r="I2450">
            <v>0</v>
          </cell>
          <cell r="AY2450">
            <v>9674.7999999999993</v>
          </cell>
          <cell r="CK2450">
            <v>0</v>
          </cell>
          <cell r="CL2450">
            <v>0</v>
          </cell>
          <cell r="CM2450">
            <v>0</v>
          </cell>
        </row>
        <row r="2451">
          <cell r="F2451">
            <v>20483</v>
          </cell>
          <cell r="G2451">
            <v>20483</v>
          </cell>
          <cell r="H2451">
            <v>20262.77</v>
          </cell>
          <cell r="I2451">
            <v>218</v>
          </cell>
          <cell r="AY2451">
            <v>0</v>
          </cell>
          <cell r="CK2451">
            <v>0</v>
          </cell>
          <cell r="CL2451">
            <v>0</v>
          </cell>
          <cell r="CM2451">
            <v>0</v>
          </cell>
        </row>
        <row r="2452"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CK2452">
            <v>0</v>
          </cell>
          <cell r="CL2452">
            <v>0</v>
          </cell>
          <cell r="CM2452">
            <v>0</v>
          </cell>
        </row>
        <row r="2453">
          <cell r="F2453">
            <v>1934808</v>
          </cell>
          <cell r="G2453">
            <v>1934808</v>
          </cell>
          <cell r="H2453">
            <v>1247051.57</v>
          </cell>
          <cell r="I2453">
            <v>0</v>
          </cell>
          <cell r="AY2453">
            <v>170322</v>
          </cell>
          <cell r="CK2453">
            <v>0</v>
          </cell>
          <cell r="CL2453">
            <v>0</v>
          </cell>
          <cell r="CM2453">
            <v>0</v>
          </cell>
        </row>
        <row r="2454">
          <cell r="F2454">
            <v>17121</v>
          </cell>
          <cell r="G2454">
            <v>17121</v>
          </cell>
          <cell r="H2454">
            <v>11861</v>
          </cell>
          <cell r="I2454">
            <v>0</v>
          </cell>
          <cell r="AY2454">
            <v>1853</v>
          </cell>
          <cell r="CK2454">
            <v>0</v>
          </cell>
          <cell r="CL2454">
            <v>0</v>
          </cell>
          <cell r="CM2454">
            <v>0</v>
          </cell>
        </row>
        <row r="2455">
          <cell r="F2455">
            <v>124301</v>
          </cell>
          <cell r="G2455">
            <v>124301</v>
          </cell>
          <cell r="H2455">
            <v>46849.93</v>
          </cell>
          <cell r="I2455">
            <v>0</v>
          </cell>
          <cell r="AY2455">
            <v>0</v>
          </cell>
          <cell r="CK2455">
            <v>0</v>
          </cell>
          <cell r="CL2455">
            <v>0</v>
          </cell>
          <cell r="CM2455">
            <v>0</v>
          </cell>
        </row>
        <row r="2456">
          <cell r="F2456">
            <v>379507</v>
          </cell>
          <cell r="G2456">
            <v>379507</v>
          </cell>
          <cell r="H2456">
            <v>0</v>
          </cell>
          <cell r="I2456">
            <v>0</v>
          </cell>
          <cell r="AY2456">
            <v>0</v>
          </cell>
          <cell r="CK2456">
            <v>0</v>
          </cell>
          <cell r="CL2456">
            <v>0</v>
          </cell>
          <cell r="CM2456">
            <v>0</v>
          </cell>
        </row>
        <row r="2457">
          <cell r="F2457">
            <v>197569</v>
          </cell>
          <cell r="G2457">
            <v>197569</v>
          </cell>
          <cell r="H2457">
            <v>109419.43</v>
          </cell>
          <cell r="I2457">
            <v>0</v>
          </cell>
          <cell r="AY2457">
            <v>17072.060000000001</v>
          </cell>
          <cell r="CK2457">
            <v>0</v>
          </cell>
          <cell r="CL2457">
            <v>0</v>
          </cell>
          <cell r="CM2457">
            <v>0</v>
          </cell>
        </row>
        <row r="2458">
          <cell r="F2458">
            <v>34510</v>
          </cell>
          <cell r="G2458">
            <v>34510</v>
          </cell>
          <cell r="H2458">
            <v>19723.78</v>
          </cell>
          <cell r="I2458">
            <v>0</v>
          </cell>
          <cell r="AY2458">
            <v>3070.94</v>
          </cell>
          <cell r="CK2458">
            <v>0</v>
          </cell>
          <cell r="CL2458">
            <v>0</v>
          </cell>
          <cell r="CM2458">
            <v>0</v>
          </cell>
        </row>
        <row r="2459">
          <cell r="F2459">
            <v>33000</v>
          </cell>
          <cell r="G2459">
            <v>33000</v>
          </cell>
          <cell r="H2459">
            <v>18135</v>
          </cell>
          <cell r="I2459">
            <v>0</v>
          </cell>
          <cell r="AY2459">
            <v>2925</v>
          </cell>
          <cell r="CK2459">
            <v>0</v>
          </cell>
          <cell r="CL2459">
            <v>0</v>
          </cell>
          <cell r="CM2459">
            <v>0</v>
          </cell>
        </row>
        <row r="2460">
          <cell r="F2460">
            <v>43372</v>
          </cell>
          <cell r="G2460">
            <v>34415.61</v>
          </cell>
          <cell r="H2460">
            <v>34193.33</v>
          </cell>
          <cell r="I2460">
            <v>0</v>
          </cell>
          <cell r="AY2460">
            <v>0</v>
          </cell>
          <cell r="CK2460">
            <v>0</v>
          </cell>
          <cell r="CL2460">
            <v>0</v>
          </cell>
          <cell r="CM2460">
            <v>0</v>
          </cell>
        </row>
        <row r="2461">
          <cell r="F2461">
            <v>275021</v>
          </cell>
          <cell r="G2461">
            <v>275021</v>
          </cell>
          <cell r="H2461">
            <v>170775.2</v>
          </cell>
          <cell r="I2461">
            <v>0</v>
          </cell>
          <cell r="AY2461">
            <v>21392.240000000002</v>
          </cell>
          <cell r="CK2461">
            <v>0</v>
          </cell>
          <cell r="CL2461">
            <v>0</v>
          </cell>
          <cell r="CM2461">
            <v>0</v>
          </cell>
        </row>
        <row r="2462">
          <cell r="F2462">
            <v>1243</v>
          </cell>
          <cell r="G2462">
            <v>1243</v>
          </cell>
          <cell r="H2462">
            <v>1071.49</v>
          </cell>
          <cell r="I2462">
            <v>305.89999999999998</v>
          </cell>
          <cell r="AY2462">
            <v>0</v>
          </cell>
          <cell r="CK2462">
            <v>0</v>
          </cell>
          <cell r="CL2462">
            <v>0</v>
          </cell>
          <cell r="CM2462">
            <v>0</v>
          </cell>
        </row>
        <row r="2463">
          <cell r="F2463">
            <v>5090</v>
          </cell>
          <cell r="G2463">
            <v>5090</v>
          </cell>
          <cell r="H2463">
            <v>2882.67</v>
          </cell>
          <cell r="I2463">
            <v>0</v>
          </cell>
          <cell r="AY2463">
            <v>0</v>
          </cell>
          <cell r="CK2463">
            <v>0</v>
          </cell>
          <cell r="CL2463">
            <v>0</v>
          </cell>
          <cell r="CM2463">
            <v>0</v>
          </cell>
        </row>
        <row r="2464">
          <cell r="F2464">
            <v>17833</v>
          </cell>
          <cell r="G2464">
            <v>18083.560000000001</v>
          </cell>
          <cell r="H2464">
            <v>15550.56</v>
          </cell>
          <cell r="I2464">
            <v>0</v>
          </cell>
          <cell r="AY2464">
            <v>1097.31</v>
          </cell>
          <cell r="CK2464">
            <v>0</v>
          </cell>
          <cell r="CL2464">
            <v>0</v>
          </cell>
          <cell r="CM2464">
            <v>0</v>
          </cell>
        </row>
        <row r="2465">
          <cell r="F2465">
            <v>140000</v>
          </cell>
          <cell r="G2465">
            <v>136000</v>
          </cell>
          <cell r="H2465">
            <v>130000</v>
          </cell>
          <cell r="I2465">
            <v>0</v>
          </cell>
          <cell r="AY2465">
            <v>0</v>
          </cell>
          <cell r="CK2465">
            <v>0</v>
          </cell>
          <cell r="CL2465">
            <v>0</v>
          </cell>
          <cell r="CM2465">
            <v>0</v>
          </cell>
        </row>
        <row r="2466">
          <cell r="F2466">
            <v>10000</v>
          </cell>
          <cell r="G2466">
            <v>10000</v>
          </cell>
          <cell r="H2466">
            <v>9028.6</v>
          </cell>
          <cell r="I2466">
            <v>884.22</v>
          </cell>
          <cell r="AY2466">
            <v>0</v>
          </cell>
          <cell r="CK2466">
            <v>0</v>
          </cell>
          <cell r="CL2466">
            <v>0</v>
          </cell>
          <cell r="CM2466">
            <v>0</v>
          </cell>
        </row>
        <row r="2467">
          <cell r="F2467">
            <v>22483</v>
          </cell>
          <cell r="G2467">
            <v>22483</v>
          </cell>
          <cell r="H2467">
            <v>10924.02</v>
          </cell>
          <cell r="I2467">
            <v>5976.51</v>
          </cell>
          <cell r="AY2467">
            <v>35</v>
          </cell>
          <cell r="CK2467">
            <v>0</v>
          </cell>
          <cell r="CL2467">
            <v>0</v>
          </cell>
          <cell r="CM2467">
            <v>0</v>
          </cell>
        </row>
        <row r="2468">
          <cell r="F2468">
            <v>50500</v>
          </cell>
          <cell r="G2468">
            <v>39000</v>
          </cell>
          <cell r="H2468">
            <v>18914</v>
          </cell>
          <cell r="I2468">
            <v>2900.3</v>
          </cell>
          <cell r="AY2468">
            <v>0</v>
          </cell>
          <cell r="CK2468">
            <v>0</v>
          </cell>
          <cell r="CL2468">
            <v>0</v>
          </cell>
          <cell r="CM2468">
            <v>0</v>
          </cell>
        </row>
        <row r="2469">
          <cell r="F2469">
            <v>62898</v>
          </cell>
          <cell r="G2469">
            <v>52898</v>
          </cell>
          <cell r="H2469">
            <v>19088.59</v>
          </cell>
          <cell r="I2469">
            <v>33000</v>
          </cell>
          <cell r="AY2469">
            <v>0</v>
          </cell>
          <cell r="CK2469">
            <v>0</v>
          </cell>
          <cell r="CL2469">
            <v>0</v>
          </cell>
          <cell r="CM2469">
            <v>0</v>
          </cell>
        </row>
        <row r="2470">
          <cell r="F2470">
            <v>10350</v>
          </cell>
          <cell r="G2470">
            <v>0</v>
          </cell>
          <cell r="H2470">
            <v>0</v>
          </cell>
          <cell r="I2470">
            <v>0</v>
          </cell>
          <cell r="AY2470">
            <v>0</v>
          </cell>
          <cell r="CK2470">
            <v>0</v>
          </cell>
          <cell r="CL2470">
            <v>0</v>
          </cell>
          <cell r="CM2470">
            <v>0</v>
          </cell>
        </row>
        <row r="2471">
          <cell r="F2471">
            <v>20304</v>
          </cell>
          <cell r="G2471">
            <v>20304</v>
          </cell>
          <cell r="H2471">
            <v>11602.21</v>
          </cell>
          <cell r="I2471">
            <v>640</v>
          </cell>
          <cell r="AY2471">
            <v>937</v>
          </cell>
          <cell r="CK2471">
            <v>0</v>
          </cell>
          <cell r="CL2471">
            <v>0</v>
          </cell>
          <cell r="CM2471">
            <v>0</v>
          </cell>
        </row>
        <row r="2472">
          <cell r="F2472">
            <v>70000</v>
          </cell>
          <cell r="G2472">
            <v>70000</v>
          </cell>
          <cell r="H2472">
            <v>37581.43</v>
          </cell>
          <cell r="I2472">
            <v>0</v>
          </cell>
          <cell r="AY2472">
            <v>0</v>
          </cell>
          <cell r="CK2472">
            <v>0</v>
          </cell>
          <cell r="CL2472">
            <v>0</v>
          </cell>
          <cell r="CM2472">
            <v>0</v>
          </cell>
        </row>
        <row r="2473">
          <cell r="F2473">
            <v>28545</v>
          </cell>
          <cell r="G2473">
            <v>28545</v>
          </cell>
          <cell r="H2473">
            <v>10262.41</v>
          </cell>
          <cell r="I2473">
            <v>1257</v>
          </cell>
          <cell r="AY2473">
            <v>0</v>
          </cell>
          <cell r="CK2473">
            <v>0</v>
          </cell>
          <cell r="CL2473">
            <v>0</v>
          </cell>
          <cell r="CM2473">
            <v>0</v>
          </cell>
        </row>
        <row r="2474">
          <cell r="F2474">
            <v>55000</v>
          </cell>
          <cell r="G2474">
            <v>45700</v>
          </cell>
          <cell r="H2474">
            <v>19578.2</v>
          </cell>
          <cell r="I2474">
            <v>0</v>
          </cell>
          <cell r="AY2474">
            <v>0</v>
          </cell>
          <cell r="CK2474">
            <v>0</v>
          </cell>
          <cell r="CL2474">
            <v>0</v>
          </cell>
          <cell r="CM2474">
            <v>0</v>
          </cell>
        </row>
        <row r="2475">
          <cell r="F2475">
            <v>29669</v>
          </cell>
          <cell r="G2475">
            <v>29669</v>
          </cell>
          <cell r="H2475">
            <v>1352.52</v>
          </cell>
          <cell r="I2475">
            <v>1029</v>
          </cell>
          <cell r="AY2475">
            <v>387.5</v>
          </cell>
          <cell r="CK2475">
            <v>0</v>
          </cell>
          <cell r="CL2475">
            <v>0</v>
          </cell>
          <cell r="CM2475">
            <v>0</v>
          </cell>
        </row>
        <row r="2476">
          <cell r="F2476">
            <v>6111</v>
          </cell>
          <cell r="G2476">
            <v>6111</v>
          </cell>
          <cell r="H2476">
            <v>2685.94</v>
          </cell>
          <cell r="I2476">
            <v>320</v>
          </cell>
          <cell r="AY2476">
            <v>241.09</v>
          </cell>
          <cell r="CK2476">
            <v>0</v>
          </cell>
          <cell r="CL2476">
            <v>0</v>
          </cell>
          <cell r="CM2476">
            <v>0</v>
          </cell>
        </row>
        <row r="2477">
          <cell r="F2477">
            <v>1033</v>
          </cell>
          <cell r="G2477">
            <v>1033</v>
          </cell>
          <cell r="H2477">
            <v>631.96</v>
          </cell>
          <cell r="I2477">
            <v>220</v>
          </cell>
          <cell r="AY2477">
            <v>0</v>
          </cell>
          <cell r="CK2477">
            <v>0</v>
          </cell>
          <cell r="CL2477">
            <v>0</v>
          </cell>
          <cell r="CM2477">
            <v>0</v>
          </cell>
        </row>
        <row r="2478">
          <cell r="F2478">
            <v>45826</v>
          </cell>
          <cell r="G2478">
            <v>45826</v>
          </cell>
          <cell r="H2478">
            <v>27958.46</v>
          </cell>
          <cell r="I2478">
            <v>2506.65</v>
          </cell>
          <cell r="AY2478">
            <v>1486.12</v>
          </cell>
          <cell r="CK2478">
            <v>0</v>
          </cell>
          <cell r="CL2478">
            <v>0</v>
          </cell>
          <cell r="CM2478">
            <v>0</v>
          </cell>
        </row>
        <row r="2479">
          <cell r="F2479">
            <v>1279044</v>
          </cell>
          <cell r="G2479">
            <v>1279044</v>
          </cell>
          <cell r="H2479">
            <v>975179.28</v>
          </cell>
          <cell r="I2479">
            <v>0</v>
          </cell>
          <cell r="AY2479">
            <v>110577</v>
          </cell>
          <cell r="CK2479">
            <v>0</v>
          </cell>
          <cell r="CL2479">
            <v>0</v>
          </cell>
          <cell r="CM2479">
            <v>0</v>
          </cell>
        </row>
        <row r="2480">
          <cell r="F2480">
            <v>2648</v>
          </cell>
          <cell r="G2480">
            <v>11556.5</v>
          </cell>
          <cell r="H2480">
            <v>11556.5</v>
          </cell>
          <cell r="I2480">
            <v>0</v>
          </cell>
          <cell r="AY2480">
            <v>371</v>
          </cell>
          <cell r="CK2480">
            <v>0</v>
          </cell>
          <cell r="CL2480">
            <v>0</v>
          </cell>
          <cell r="CM2480">
            <v>0</v>
          </cell>
        </row>
        <row r="2481">
          <cell r="F2481">
            <v>77572</v>
          </cell>
          <cell r="G2481">
            <v>77572</v>
          </cell>
          <cell r="H2481">
            <v>42776.46</v>
          </cell>
          <cell r="I2481">
            <v>0</v>
          </cell>
          <cell r="AY2481">
            <v>0</v>
          </cell>
          <cell r="CK2481">
            <v>0</v>
          </cell>
          <cell r="CL2481">
            <v>0</v>
          </cell>
          <cell r="CM2481">
            <v>0</v>
          </cell>
        </row>
        <row r="2482">
          <cell r="F2482">
            <v>249527</v>
          </cell>
          <cell r="G2482">
            <v>249527</v>
          </cell>
          <cell r="H2482">
            <v>33269.919999999998</v>
          </cell>
          <cell r="I2482">
            <v>0</v>
          </cell>
          <cell r="AY2482">
            <v>0</v>
          </cell>
          <cell r="CK2482">
            <v>0</v>
          </cell>
          <cell r="CL2482">
            <v>0</v>
          </cell>
          <cell r="CM2482">
            <v>0</v>
          </cell>
        </row>
        <row r="2484">
          <cell r="F2484">
            <v>167316</v>
          </cell>
          <cell r="G2484">
            <v>167316</v>
          </cell>
          <cell r="H2484">
            <v>123800</v>
          </cell>
          <cell r="I2484">
            <v>0</v>
          </cell>
          <cell r="AY2484">
            <v>14471.07</v>
          </cell>
          <cell r="CK2484">
            <v>0</v>
          </cell>
          <cell r="CL2484">
            <v>0</v>
          </cell>
          <cell r="CM2484">
            <v>0</v>
          </cell>
        </row>
        <row r="2485">
          <cell r="F2485">
            <v>28772</v>
          </cell>
          <cell r="G2485">
            <v>28772</v>
          </cell>
          <cell r="H2485">
            <v>21863.94</v>
          </cell>
          <cell r="I2485">
            <v>0</v>
          </cell>
          <cell r="AY2485">
            <v>2561.4699999999998</v>
          </cell>
          <cell r="CK2485">
            <v>0</v>
          </cell>
          <cell r="CL2485">
            <v>0</v>
          </cell>
          <cell r="CM2485">
            <v>0</v>
          </cell>
        </row>
        <row r="2486">
          <cell r="F2486">
            <v>33000</v>
          </cell>
          <cell r="G2486">
            <v>33000</v>
          </cell>
          <cell r="H2486">
            <v>25155</v>
          </cell>
          <cell r="I2486">
            <v>0</v>
          </cell>
          <cell r="AY2486">
            <v>2925</v>
          </cell>
          <cell r="CK2486">
            <v>0</v>
          </cell>
          <cell r="CL2486">
            <v>0</v>
          </cell>
          <cell r="CM2486">
            <v>0</v>
          </cell>
        </row>
        <row r="2487">
          <cell r="F2487">
            <v>28517</v>
          </cell>
          <cell r="G2487">
            <v>24249.57</v>
          </cell>
          <cell r="H2487">
            <v>23804.240000000002</v>
          </cell>
          <cell r="I2487">
            <v>0</v>
          </cell>
          <cell r="AY2487">
            <v>0</v>
          </cell>
          <cell r="CK2487">
            <v>0</v>
          </cell>
          <cell r="CL2487">
            <v>0</v>
          </cell>
          <cell r="CM2487">
            <v>0</v>
          </cell>
        </row>
        <row r="2488">
          <cell r="F2488">
            <v>169474</v>
          </cell>
          <cell r="G2488">
            <v>169474</v>
          </cell>
          <cell r="H2488">
            <v>116378.64</v>
          </cell>
          <cell r="I2488">
            <v>0</v>
          </cell>
          <cell r="AY2488">
            <v>12194.08</v>
          </cell>
          <cell r="CK2488">
            <v>0</v>
          </cell>
          <cell r="CL2488">
            <v>0</v>
          </cell>
          <cell r="CM2488">
            <v>0</v>
          </cell>
        </row>
        <row r="2489">
          <cell r="F2489">
            <v>26844</v>
          </cell>
          <cell r="G2489">
            <v>26844</v>
          </cell>
          <cell r="H2489">
            <v>22704.99</v>
          </cell>
          <cell r="I2489">
            <v>634.19000000000005</v>
          </cell>
          <cell r="AY2489">
            <v>0</v>
          </cell>
          <cell r="CK2489">
            <v>0</v>
          </cell>
          <cell r="CL2489">
            <v>0</v>
          </cell>
          <cell r="CM2489">
            <v>0</v>
          </cell>
        </row>
        <row r="2490">
          <cell r="F2490">
            <v>101052</v>
          </cell>
          <cell r="G2490">
            <v>101052</v>
          </cell>
          <cell r="H2490">
            <v>88119.84</v>
          </cell>
          <cell r="I2490">
            <v>0</v>
          </cell>
          <cell r="AY2490">
            <v>6218.09</v>
          </cell>
          <cell r="CK2490">
            <v>0</v>
          </cell>
          <cell r="CL2490">
            <v>0</v>
          </cell>
          <cell r="CM2490">
            <v>0</v>
          </cell>
        </row>
        <row r="2491">
          <cell r="F2491">
            <v>2496</v>
          </cell>
          <cell r="G2491">
            <v>2496</v>
          </cell>
          <cell r="H2491">
            <v>1317.89</v>
          </cell>
          <cell r="I2491">
            <v>0</v>
          </cell>
          <cell r="AY2491">
            <v>141.91</v>
          </cell>
          <cell r="CK2491">
            <v>0</v>
          </cell>
          <cell r="CL2491">
            <v>0</v>
          </cell>
          <cell r="CM2491">
            <v>0</v>
          </cell>
        </row>
        <row r="2492">
          <cell r="F2492">
            <v>10000</v>
          </cell>
          <cell r="G2492">
            <v>10000</v>
          </cell>
          <cell r="H2492">
            <v>9999</v>
          </cell>
          <cell r="I2492">
            <v>0</v>
          </cell>
          <cell r="AY2492">
            <v>0</v>
          </cell>
          <cell r="CK2492">
            <v>0</v>
          </cell>
          <cell r="CL2492">
            <v>0</v>
          </cell>
          <cell r="CM2492">
            <v>0</v>
          </cell>
        </row>
        <row r="2493">
          <cell r="F2493">
            <v>12879</v>
          </cell>
          <cell r="G2493">
            <v>12879</v>
          </cell>
          <cell r="H2493">
            <v>8978.0499999999993</v>
          </cell>
          <cell r="I2493">
            <v>0</v>
          </cell>
          <cell r="AY2493">
            <v>0</v>
          </cell>
          <cell r="CK2493">
            <v>0</v>
          </cell>
          <cell r="CL2493">
            <v>0</v>
          </cell>
          <cell r="CM2493">
            <v>0</v>
          </cell>
        </row>
        <row r="2494">
          <cell r="F2494">
            <v>40000</v>
          </cell>
          <cell r="G2494">
            <v>2540000</v>
          </cell>
          <cell r="H2494">
            <v>714697.3</v>
          </cell>
          <cell r="I2494">
            <v>1483165.82</v>
          </cell>
          <cell r="AY2494">
            <v>0</v>
          </cell>
          <cell r="CK2494">
            <v>0</v>
          </cell>
          <cell r="CL2494">
            <v>0</v>
          </cell>
          <cell r="CM2494">
            <v>0</v>
          </cell>
        </row>
        <row r="2495">
          <cell r="F2495">
            <v>105977</v>
          </cell>
          <cell r="G2495">
            <v>49912</v>
          </cell>
          <cell r="H2495">
            <v>49912</v>
          </cell>
          <cell r="I2495">
            <v>0</v>
          </cell>
          <cell r="AY2495">
            <v>0</v>
          </cell>
          <cell r="CK2495">
            <v>0</v>
          </cell>
          <cell r="CL2495">
            <v>0</v>
          </cell>
          <cell r="CM2495">
            <v>0</v>
          </cell>
        </row>
        <row r="2496">
          <cell r="F2496">
            <v>17768</v>
          </cell>
          <cell r="G2496">
            <v>17768</v>
          </cell>
          <cell r="H2496">
            <v>3231</v>
          </cell>
          <cell r="I2496">
            <v>0</v>
          </cell>
          <cell r="AY2496">
            <v>0</v>
          </cell>
          <cell r="CK2496">
            <v>0</v>
          </cell>
          <cell r="CL2496">
            <v>0</v>
          </cell>
          <cell r="CM2496">
            <v>0</v>
          </cell>
        </row>
        <row r="2497">
          <cell r="F2497">
            <v>60000</v>
          </cell>
          <cell r="G2497">
            <v>60000</v>
          </cell>
          <cell r="H2497">
            <v>27409.8</v>
          </cell>
          <cell r="I2497">
            <v>26242.11</v>
          </cell>
          <cell r="AY2497">
            <v>0</v>
          </cell>
          <cell r="CK2497">
            <v>0</v>
          </cell>
          <cell r="CL2497">
            <v>0</v>
          </cell>
          <cell r="CM2497">
            <v>0</v>
          </cell>
        </row>
        <row r="2498">
          <cell r="F2498">
            <v>3166</v>
          </cell>
          <cell r="G2498">
            <v>3166</v>
          </cell>
          <cell r="H2498">
            <v>1579</v>
          </cell>
          <cell r="I2498">
            <v>0</v>
          </cell>
          <cell r="AY2498">
            <v>0</v>
          </cell>
          <cell r="CK2498">
            <v>0</v>
          </cell>
          <cell r="CL2498">
            <v>0</v>
          </cell>
          <cell r="CM2498">
            <v>0</v>
          </cell>
        </row>
        <row r="2499">
          <cell r="F2499">
            <v>100000</v>
          </cell>
          <cell r="G2499">
            <v>100000</v>
          </cell>
          <cell r="H2499">
            <v>65122.53</v>
          </cell>
          <cell r="I2499">
            <v>26275.599999999999</v>
          </cell>
          <cell r="AY2499">
            <v>0</v>
          </cell>
          <cell r="CK2499">
            <v>0</v>
          </cell>
          <cell r="CL2499">
            <v>0</v>
          </cell>
          <cell r="CM2499">
            <v>0</v>
          </cell>
        </row>
        <row r="2500">
          <cell r="F2500">
            <v>55167</v>
          </cell>
          <cell r="G2500">
            <v>55167</v>
          </cell>
          <cell r="H2500">
            <v>30830.22</v>
          </cell>
          <cell r="I2500">
            <v>9059</v>
          </cell>
          <cell r="AY2500">
            <v>0</v>
          </cell>
          <cell r="CK2500">
            <v>0</v>
          </cell>
          <cell r="CL2500">
            <v>0</v>
          </cell>
          <cell r="CM2500">
            <v>0</v>
          </cell>
        </row>
        <row r="2501">
          <cell r="F2501">
            <v>4680</v>
          </cell>
          <cell r="G2501">
            <v>2580</v>
          </cell>
          <cell r="H2501">
            <v>2535.7199999999998</v>
          </cell>
          <cell r="I2501">
            <v>44.28</v>
          </cell>
          <cell r="AY2501">
            <v>966</v>
          </cell>
          <cell r="CK2501">
            <v>0</v>
          </cell>
          <cell r="CL2501">
            <v>0</v>
          </cell>
          <cell r="CM2501">
            <v>0</v>
          </cell>
        </row>
        <row r="2502">
          <cell r="F2502">
            <v>1082</v>
          </cell>
          <cell r="G2502">
            <v>3182</v>
          </cell>
          <cell r="H2502">
            <v>3182</v>
          </cell>
          <cell r="I2502">
            <v>0</v>
          </cell>
          <cell r="AY2502">
            <v>0</v>
          </cell>
          <cell r="CK2502">
            <v>0</v>
          </cell>
          <cell r="CL2502">
            <v>0</v>
          </cell>
          <cell r="CM2502">
            <v>0</v>
          </cell>
        </row>
        <row r="2503">
          <cell r="F2503">
            <v>31690</v>
          </cell>
          <cell r="G2503">
            <v>31690</v>
          </cell>
          <cell r="H2503">
            <v>12663.49</v>
          </cell>
          <cell r="I2503">
            <v>994.44</v>
          </cell>
          <cell r="AY2503">
            <v>350.5</v>
          </cell>
          <cell r="CK2503">
            <v>0</v>
          </cell>
          <cell r="CL2503">
            <v>0</v>
          </cell>
          <cell r="CM2503">
            <v>0</v>
          </cell>
        </row>
        <row r="2504">
          <cell r="F2504">
            <v>697620</v>
          </cell>
          <cell r="G2504">
            <v>697620</v>
          </cell>
          <cell r="H2504">
            <v>563414.49</v>
          </cell>
          <cell r="I2504">
            <v>0</v>
          </cell>
          <cell r="AY2504">
            <v>60252.43</v>
          </cell>
          <cell r="CK2504">
            <v>0</v>
          </cell>
          <cell r="CL2504">
            <v>0</v>
          </cell>
          <cell r="CM2504">
            <v>0</v>
          </cell>
        </row>
        <row r="2505">
          <cell r="F2505">
            <v>29280</v>
          </cell>
          <cell r="G2505">
            <v>29280</v>
          </cell>
          <cell r="H2505">
            <v>23058</v>
          </cell>
          <cell r="I2505">
            <v>0</v>
          </cell>
          <cell r="AY2505">
            <v>2562</v>
          </cell>
          <cell r="CK2505">
            <v>0</v>
          </cell>
          <cell r="CL2505">
            <v>0</v>
          </cell>
          <cell r="CM2505">
            <v>0</v>
          </cell>
        </row>
        <row r="2506">
          <cell r="F2506">
            <v>58915</v>
          </cell>
          <cell r="G2506">
            <v>58915</v>
          </cell>
          <cell r="H2506">
            <v>26691.06</v>
          </cell>
          <cell r="I2506">
            <v>0</v>
          </cell>
          <cell r="AY2506">
            <v>0</v>
          </cell>
          <cell r="CK2506">
            <v>0</v>
          </cell>
          <cell r="CL2506">
            <v>0</v>
          </cell>
          <cell r="CM2506">
            <v>0</v>
          </cell>
        </row>
        <row r="2507">
          <cell r="F2507">
            <v>141342</v>
          </cell>
          <cell r="G2507">
            <v>141342</v>
          </cell>
          <cell r="H2507">
            <v>0</v>
          </cell>
          <cell r="I2507">
            <v>0</v>
          </cell>
          <cell r="AY2507">
            <v>0</v>
          </cell>
          <cell r="CK2507">
            <v>0</v>
          </cell>
          <cell r="CL2507">
            <v>0</v>
          </cell>
          <cell r="CM2507">
            <v>0</v>
          </cell>
        </row>
        <row r="2508">
          <cell r="F2508">
            <v>105502</v>
          </cell>
          <cell r="G2508">
            <v>105502</v>
          </cell>
          <cell r="H2508">
            <v>81969.05</v>
          </cell>
          <cell r="I2508">
            <v>0</v>
          </cell>
          <cell r="AY2508">
            <v>9000.09</v>
          </cell>
          <cell r="CK2508">
            <v>0</v>
          </cell>
          <cell r="CL2508">
            <v>0</v>
          </cell>
          <cell r="CM2508">
            <v>0</v>
          </cell>
        </row>
        <row r="2509">
          <cell r="F2509">
            <v>18252</v>
          </cell>
          <cell r="G2509">
            <v>18252</v>
          </cell>
          <cell r="H2509">
            <v>14547.32</v>
          </cell>
          <cell r="I2509">
            <v>0</v>
          </cell>
          <cell r="AY2509">
            <v>1599.55</v>
          </cell>
          <cell r="CK2509">
            <v>0</v>
          </cell>
          <cell r="CL2509">
            <v>0</v>
          </cell>
          <cell r="CM2509">
            <v>0</v>
          </cell>
        </row>
        <row r="2510">
          <cell r="F2510">
            <v>19800</v>
          </cell>
          <cell r="G2510">
            <v>19800</v>
          </cell>
          <cell r="H2510">
            <v>15787.18</v>
          </cell>
          <cell r="I2510">
            <v>0</v>
          </cell>
          <cell r="AY2510">
            <v>1749.64</v>
          </cell>
          <cell r="CK2510">
            <v>0</v>
          </cell>
          <cell r="CL2510">
            <v>0</v>
          </cell>
          <cell r="CM2510">
            <v>0</v>
          </cell>
        </row>
        <row r="2511">
          <cell r="F2511">
            <v>16153</v>
          </cell>
          <cell r="G2511">
            <v>17623.52</v>
          </cell>
          <cell r="H2511">
            <v>17623.52</v>
          </cell>
          <cell r="I2511">
            <v>0</v>
          </cell>
          <cell r="AY2511">
            <v>0</v>
          </cell>
          <cell r="CK2511">
            <v>0</v>
          </cell>
          <cell r="CL2511">
            <v>0</v>
          </cell>
          <cell r="CM2511">
            <v>0</v>
          </cell>
        </row>
        <row r="2512">
          <cell r="F2512">
            <v>94267</v>
          </cell>
          <cell r="G2512">
            <v>94267</v>
          </cell>
          <cell r="H2512">
            <v>64346.38</v>
          </cell>
          <cell r="I2512">
            <v>0</v>
          </cell>
          <cell r="AY2512">
            <v>6578.97</v>
          </cell>
          <cell r="CK2512">
            <v>0</v>
          </cell>
          <cell r="CL2512">
            <v>0</v>
          </cell>
          <cell r="CM2512">
            <v>0</v>
          </cell>
        </row>
        <row r="2513">
          <cell r="F2513">
            <v>17833</v>
          </cell>
          <cell r="G2513">
            <v>18083.560000000001</v>
          </cell>
          <cell r="H2513">
            <v>15550.56</v>
          </cell>
          <cell r="I2513">
            <v>0</v>
          </cell>
          <cell r="AY2513">
            <v>1097.31</v>
          </cell>
          <cell r="CK2513">
            <v>0</v>
          </cell>
          <cell r="CL2513">
            <v>0</v>
          </cell>
          <cell r="CM2513">
            <v>0</v>
          </cell>
        </row>
        <row r="2514">
          <cell r="F2514">
            <v>1664</v>
          </cell>
          <cell r="G2514">
            <v>1664</v>
          </cell>
          <cell r="H2514">
            <v>878.59</v>
          </cell>
          <cell r="I2514">
            <v>0</v>
          </cell>
          <cell r="AY2514">
            <v>94.61</v>
          </cell>
          <cell r="CK2514">
            <v>0</v>
          </cell>
          <cell r="CL2514">
            <v>0</v>
          </cell>
          <cell r="CM2514">
            <v>0</v>
          </cell>
        </row>
        <row r="2515">
          <cell r="F2515">
            <v>23264</v>
          </cell>
          <cell r="G2515">
            <v>23264</v>
          </cell>
          <cell r="H2515">
            <v>8006.18</v>
          </cell>
          <cell r="I2515">
            <v>0</v>
          </cell>
          <cell r="AY2515">
            <v>0</v>
          </cell>
          <cell r="CK2515">
            <v>0</v>
          </cell>
          <cell r="CL2515">
            <v>0</v>
          </cell>
          <cell r="CM2515">
            <v>0</v>
          </cell>
        </row>
        <row r="2516">
          <cell r="F2516">
            <v>18828</v>
          </cell>
          <cell r="G2516">
            <v>18828</v>
          </cell>
          <cell r="H2516">
            <v>11092.66</v>
          </cell>
          <cell r="I2516">
            <v>0</v>
          </cell>
          <cell r="AY2516">
            <v>0</v>
          </cell>
          <cell r="CK2516">
            <v>0</v>
          </cell>
          <cell r="CL2516">
            <v>0</v>
          </cell>
          <cell r="CM2516">
            <v>0</v>
          </cell>
        </row>
        <row r="2517">
          <cell r="F2517">
            <v>1107552</v>
          </cell>
          <cell r="G2517">
            <v>1107552</v>
          </cell>
          <cell r="H2517">
            <v>886223.15</v>
          </cell>
          <cell r="I2517">
            <v>0</v>
          </cell>
          <cell r="AY2517">
            <v>97495.66</v>
          </cell>
          <cell r="CK2517">
            <v>0</v>
          </cell>
          <cell r="CL2517">
            <v>0</v>
          </cell>
          <cell r="CM2517">
            <v>0</v>
          </cell>
        </row>
        <row r="2518">
          <cell r="F2518">
            <v>4236</v>
          </cell>
          <cell r="G2518">
            <v>5428.97</v>
          </cell>
          <cell r="H2518">
            <v>5428.97</v>
          </cell>
          <cell r="I2518">
            <v>0</v>
          </cell>
          <cell r="AY2518">
            <v>742</v>
          </cell>
          <cell r="CK2518">
            <v>0</v>
          </cell>
          <cell r="CL2518">
            <v>0</v>
          </cell>
          <cell r="CM2518">
            <v>0</v>
          </cell>
        </row>
        <row r="2519">
          <cell r="F2519">
            <v>66577</v>
          </cell>
          <cell r="G2519">
            <v>66577</v>
          </cell>
          <cell r="H2519">
            <v>36805.1</v>
          </cell>
          <cell r="I2519">
            <v>0</v>
          </cell>
          <cell r="AY2519">
            <v>0</v>
          </cell>
          <cell r="CK2519">
            <v>0</v>
          </cell>
          <cell r="CL2519">
            <v>0</v>
          </cell>
          <cell r="CM2519">
            <v>0</v>
          </cell>
        </row>
        <row r="2520">
          <cell r="F2520">
            <v>216181</v>
          </cell>
          <cell r="G2520">
            <v>216181</v>
          </cell>
          <cell r="H2520">
            <v>16519.740000000002</v>
          </cell>
          <cell r="I2520">
            <v>0</v>
          </cell>
          <cell r="AY2520">
            <v>0</v>
          </cell>
          <cell r="CK2520">
            <v>0</v>
          </cell>
          <cell r="CL2520">
            <v>0</v>
          </cell>
          <cell r="CM2520">
            <v>0</v>
          </cell>
        </row>
        <row r="2521">
          <cell r="F2521">
            <v>0</v>
          </cell>
          <cell r="G2521">
            <v>30003.94</v>
          </cell>
          <cell r="H2521">
            <v>30003.94</v>
          </cell>
          <cell r="I2521">
            <v>0</v>
          </cell>
          <cell r="AY2521">
            <v>0</v>
          </cell>
          <cell r="CK2521">
            <v>0</v>
          </cell>
          <cell r="CL2521">
            <v>0</v>
          </cell>
          <cell r="CM2521">
            <v>0</v>
          </cell>
        </row>
        <row r="2522">
          <cell r="F2522">
            <v>135399</v>
          </cell>
          <cell r="G2522">
            <v>135399</v>
          </cell>
          <cell r="H2522">
            <v>104023.7</v>
          </cell>
          <cell r="I2522">
            <v>0</v>
          </cell>
          <cell r="AY2522">
            <v>11742.57</v>
          </cell>
          <cell r="CK2522">
            <v>0</v>
          </cell>
          <cell r="CL2522">
            <v>0</v>
          </cell>
          <cell r="CM2522">
            <v>0</v>
          </cell>
        </row>
        <row r="2523">
          <cell r="F2523">
            <v>23323</v>
          </cell>
          <cell r="G2523">
            <v>23323</v>
          </cell>
          <cell r="H2523">
            <v>18457.84</v>
          </cell>
          <cell r="I2523">
            <v>0</v>
          </cell>
          <cell r="AY2523">
            <v>2081.63</v>
          </cell>
          <cell r="CK2523">
            <v>0</v>
          </cell>
          <cell r="CL2523">
            <v>0</v>
          </cell>
          <cell r="CM2523">
            <v>0</v>
          </cell>
        </row>
        <row r="2524">
          <cell r="F2524">
            <v>26400</v>
          </cell>
          <cell r="G2524">
            <v>26400</v>
          </cell>
          <cell r="H2524">
            <v>20182.5</v>
          </cell>
          <cell r="I2524">
            <v>0</v>
          </cell>
          <cell r="AY2524">
            <v>2340</v>
          </cell>
          <cell r="CK2524">
            <v>0</v>
          </cell>
          <cell r="CL2524">
            <v>0</v>
          </cell>
          <cell r="CM2524">
            <v>0</v>
          </cell>
        </row>
        <row r="2525">
          <cell r="F2525">
            <v>24706</v>
          </cell>
          <cell r="G2525">
            <v>24706</v>
          </cell>
          <cell r="H2525">
            <v>23585.06</v>
          </cell>
          <cell r="I2525">
            <v>0</v>
          </cell>
          <cell r="AY2525">
            <v>0</v>
          </cell>
          <cell r="CK2525">
            <v>0</v>
          </cell>
          <cell r="CL2525">
            <v>0</v>
          </cell>
          <cell r="CM2525">
            <v>0</v>
          </cell>
        </row>
        <row r="2526">
          <cell r="F2526">
            <v>150652</v>
          </cell>
          <cell r="G2526">
            <v>150652</v>
          </cell>
          <cell r="H2526">
            <v>107386.86</v>
          </cell>
          <cell r="I2526">
            <v>0</v>
          </cell>
          <cell r="AY2526">
            <v>11301.13</v>
          </cell>
          <cell r="CK2526">
            <v>0</v>
          </cell>
          <cell r="CL2526">
            <v>0</v>
          </cell>
          <cell r="CM2526">
            <v>0</v>
          </cell>
        </row>
        <row r="2527">
          <cell r="F2527">
            <v>11877</v>
          </cell>
          <cell r="G2527">
            <v>11877</v>
          </cell>
          <cell r="H2527">
            <v>585.35</v>
          </cell>
          <cell r="I2527">
            <v>11290</v>
          </cell>
          <cell r="AY2527">
            <v>0</v>
          </cell>
          <cell r="CK2527">
            <v>0</v>
          </cell>
          <cell r="CL2527">
            <v>0</v>
          </cell>
          <cell r="CM2527">
            <v>0</v>
          </cell>
        </row>
        <row r="2528">
          <cell r="F2528">
            <v>23777</v>
          </cell>
          <cell r="G2528">
            <v>23811.08</v>
          </cell>
          <cell r="H2528">
            <v>20734.080000000002</v>
          </cell>
          <cell r="I2528">
            <v>0</v>
          </cell>
          <cell r="AY2528">
            <v>1463.08</v>
          </cell>
          <cell r="CK2528">
            <v>0</v>
          </cell>
          <cell r="CL2528">
            <v>0</v>
          </cell>
          <cell r="CM2528">
            <v>0</v>
          </cell>
        </row>
        <row r="2529">
          <cell r="F2529">
            <v>1664</v>
          </cell>
          <cell r="G2529">
            <v>1664</v>
          </cell>
          <cell r="H2529">
            <v>1292.72</v>
          </cell>
          <cell r="I2529">
            <v>0</v>
          </cell>
          <cell r="AY2529">
            <v>94.61</v>
          </cell>
          <cell r="CK2529">
            <v>0</v>
          </cell>
          <cell r="CL2529">
            <v>0</v>
          </cell>
          <cell r="CM2529">
            <v>0</v>
          </cell>
        </row>
        <row r="2530">
          <cell r="F2530">
            <v>82000</v>
          </cell>
          <cell r="G2530">
            <v>24142.15</v>
          </cell>
          <cell r="H2530">
            <v>0</v>
          </cell>
          <cell r="I2530">
            <v>0</v>
          </cell>
          <cell r="AY2530">
            <v>0</v>
          </cell>
          <cell r="CK2530">
            <v>0</v>
          </cell>
          <cell r="CL2530">
            <v>0</v>
          </cell>
          <cell r="CM2530">
            <v>0</v>
          </cell>
        </row>
        <row r="2531">
          <cell r="F2531">
            <v>10000</v>
          </cell>
          <cell r="G2531">
            <v>96652.5</v>
          </cell>
          <cell r="H2531">
            <v>0</v>
          </cell>
          <cell r="I2531">
            <v>90653.5</v>
          </cell>
          <cell r="AY2531">
            <v>0</v>
          </cell>
          <cell r="CK2531">
            <v>0</v>
          </cell>
          <cell r="CL2531">
            <v>0</v>
          </cell>
          <cell r="CM2531">
            <v>0</v>
          </cell>
        </row>
        <row r="2532">
          <cell r="F2532">
            <v>34647</v>
          </cell>
          <cell r="G2532">
            <v>34647</v>
          </cell>
          <cell r="H2532">
            <v>9065.41</v>
          </cell>
          <cell r="I2532">
            <v>2</v>
          </cell>
          <cell r="AY2532">
            <v>0</v>
          </cell>
          <cell r="CK2532">
            <v>0</v>
          </cell>
          <cell r="CL2532">
            <v>0</v>
          </cell>
          <cell r="CM2532">
            <v>0</v>
          </cell>
        </row>
        <row r="2533">
          <cell r="F2533">
            <v>370204</v>
          </cell>
          <cell r="G2533">
            <v>539615.65</v>
          </cell>
          <cell r="H2533">
            <v>539615.65</v>
          </cell>
          <cell r="I2533">
            <v>0</v>
          </cell>
          <cell r="AY2533">
            <v>0</v>
          </cell>
          <cell r="CK2533">
            <v>0</v>
          </cell>
          <cell r="CL2533">
            <v>0</v>
          </cell>
          <cell r="CM2533">
            <v>0</v>
          </cell>
        </row>
        <row r="2534">
          <cell r="F2534">
            <v>53278</v>
          </cell>
          <cell r="G2534">
            <v>53278</v>
          </cell>
          <cell r="H2534">
            <v>38771.699999999997</v>
          </cell>
          <cell r="I2534">
            <v>4356.08</v>
          </cell>
          <cell r="AY2534">
            <v>2500</v>
          </cell>
          <cell r="CK2534">
            <v>0</v>
          </cell>
          <cell r="CL2534">
            <v>0</v>
          </cell>
          <cell r="CM2534">
            <v>0</v>
          </cell>
        </row>
        <row r="2535">
          <cell r="F2535">
            <v>15000</v>
          </cell>
          <cell r="G2535">
            <v>12900</v>
          </cell>
          <cell r="H2535">
            <v>5000</v>
          </cell>
          <cell r="I2535">
            <v>6197.31</v>
          </cell>
          <cell r="AY2535">
            <v>0</v>
          </cell>
          <cell r="CK2535">
            <v>0</v>
          </cell>
          <cell r="CL2535">
            <v>0</v>
          </cell>
          <cell r="CM2535">
            <v>0</v>
          </cell>
        </row>
        <row r="2536">
          <cell r="F2536">
            <v>81548</v>
          </cell>
          <cell r="G2536">
            <v>81548</v>
          </cell>
          <cell r="H2536">
            <v>57749.33</v>
          </cell>
          <cell r="I2536">
            <v>9252</v>
          </cell>
          <cell r="AY2536">
            <v>4746.5</v>
          </cell>
          <cell r="CK2536">
            <v>0</v>
          </cell>
          <cell r="CL2536">
            <v>0</v>
          </cell>
          <cell r="CM2536">
            <v>0</v>
          </cell>
        </row>
        <row r="2537">
          <cell r="F2537">
            <v>15000</v>
          </cell>
          <cell r="G2537">
            <v>15000</v>
          </cell>
          <cell r="H2537">
            <v>10552.6</v>
          </cell>
          <cell r="I2537">
            <v>0</v>
          </cell>
          <cell r="AY2537">
            <v>0</v>
          </cell>
          <cell r="CK2537">
            <v>0</v>
          </cell>
          <cell r="CL2537">
            <v>0</v>
          </cell>
          <cell r="CM2537">
            <v>0</v>
          </cell>
        </row>
        <row r="2538">
          <cell r="F2538">
            <v>5049</v>
          </cell>
          <cell r="G2538">
            <v>2549</v>
          </cell>
          <cell r="H2538">
            <v>833.37</v>
          </cell>
          <cell r="I2538">
            <v>320</v>
          </cell>
          <cell r="AY2538">
            <v>0</v>
          </cell>
          <cell r="CK2538">
            <v>0</v>
          </cell>
          <cell r="CL2538">
            <v>0</v>
          </cell>
          <cell r="CM2538">
            <v>0</v>
          </cell>
        </row>
        <row r="2539">
          <cell r="F2539">
            <v>0</v>
          </cell>
          <cell r="G2539">
            <v>2500</v>
          </cell>
          <cell r="H2539">
            <v>2455.65</v>
          </cell>
          <cell r="I2539">
            <v>34.65</v>
          </cell>
          <cell r="AY2539">
            <v>0</v>
          </cell>
          <cell r="CK2539">
            <v>0</v>
          </cell>
          <cell r="CL2539">
            <v>0</v>
          </cell>
          <cell r="CM2539">
            <v>0</v>
          </cell>
        </row>
        <row r="2540">
          <cell r="F2540">
            <v>81336</v>
          </cell>
          <cell r="G2540">
            <v>81336</v>
          </cell>
          <cell r="H2540">
            <v>39419.18</v>
          </cell>
          <cell r="I2540">
            <v>2180.2199999999998</v>
          </cell>
          <cell r="AY2540">
            <v>2425.46</v>
          </cell>
          <cell r="CK2540">
            <v>0</v>
          </cell>
          <cell r="CL2540">
            <v>0</v>
          </cell>
          <cell r="CM2540">
            <v>0</v>
          </cell>
        </row>
        <row r="2541">
          <cell r="F2541">
            <v>268740</v>
          </cell>
          <cell r="G2541">
            <v>268740</v>
          </cell>
          <cell r="H2541">
            <v>256968.33</v>
          </cell>
          <cell r="I2541">
            <v>0</v>
          </cell>
          <cell r="AY2541">
            <v>23515</v>
          </cell>
          <cell r="CK2541">
            <v>0</v>
          </cell>
          <cell r="CL2541">
            <v>0</v>
          </cell>
          <cell r="CM2541">
            <v>0</v>
          </cell>
        </row>
        <row r="2542">
          <cell r="F2542">
            <v>4766</v>
          </cell>
          <cell r="G2542">
            <v>6669</v>
          </cell>
          <cell r="H2542">
            <v>6669</v>
          </cell>
          <cell r="I2542">
            <v>0</v>
          </cell>
          <cell r="AY2542">
            <v>741</v>
          </cell>
          <cell r="CK2542">
            <v>0</v>
          </cell>
          <cell r="CL2542">
            <v>0</v>
          </cell>
          <cell r="CM2542">
            <v>0</v>
          </cell>
        </row>
        <row r="2543">
          <cell r="F2543">
            <v>19954</v>
          </cell>
          <cell r="G2543">
            <v>19954</v>
          </cell>
          <cell r="H2543">
            <v>10515.95</v>
          </cell>
          <cell r="I2543">
            <v>0</v>
          </cell>
          <cell r="AY2543">
            <v>0</v>
          </cell>
          <cell r="CK2543">
            <v>0</v>
          </cell>
          <cell r="CL2543">
            <v>0</v>
          </cell>
          <cell r="CM2543">
            <v>0</v>
          </cell>
        </row>
        <row r="2544">
          <cell r="F2544">
            <v>53902</v>
          </cell>
          <cell r="G2544">
            <v>53902</v>
          </cell>
          <cell r="H2544">
            <v>0</v>
          </cell>
          <cell r="I2544">
            <v>0</v>
          </cell>
          <cell r="AY2544">
            <v>0</v>
          </cell>
          <cell r="CK2544">
            <v>0</v>
          </cell>
          <cell r="CL2544">
            <v>0</v>
          </cell>
          <cell r="CM2544">
            <v>0</v>
          </cell>
        </row>
        <row r="2545">
          <cell r="F2545">
            <v>39837</v>
          </cell>
          <cell r="G2545">
            <v>39837</v>
          </cell>
          <cell r="H2545">
            <v>38169.39</v>
          </cell>
          <cell r="I2545">
            <v>0</v>
          </cell>
          <cell r="AY2545">
            <v>3476.07</v>
          </cell>
          <cell r="CK2545">
            <v>0</v>
          </cell>
          <cell r="CL2545">
            <v>0</v>
          </cell>
          <cell r="CM2545">
            <v>0</v>
          </cell>
        </row>
        <row r="2546">
          <cell r="F2546">
            <v>6929</v>
          </cell>
          <cell r="G2546">
            <v>6929</v>
          </cell>
          <cell r="H2546">
            <v>6709.68</v>
          </cell>
          <cell r="I2546">
            <v>0</v>
          </cell>
          <cell r="AY2546">
            <v>626.26</v>
          </cell>
          <cell r="CK2546">
            <v>0</v>
          </cell>
          <cell r="CL2546">
            <v>0</v>
          </cell>
          <cell r="CM2546">
            <v>0</v>
          </cell>
        </row>
        <row r="2547">
          <cell r="F2547">
            <v>6600</v>
          </cell>
          <cell r="G2547">
            <v>7917</v>
          </cell>
          <cell r="H2547">
            <v>7917</v>
          </cell>
          <cell r="I2547">
            <v>0</v>
          </cell>
          <cell r="AY2547">
            <v>585</v>
          </cell>
          <cell r="CK2547">
            <v>0</v>
          </cell>
          <cell r="CL2547">
            <v>0</v>
          </cell>
          <cell r="CM2547">
            <v>0</v>
          </cell>
        </row>
        <row r="2548">
          <cell r="F2548">
            <v>6066</v>
          </cell>
          <cell r="G2548">
            <v>9134.8799999999992</v>
          </cell>
          <cell r="H2548">
            <v>9134.8799999999992</v>
          </cell>
          <cell r="I2548">
            <v>0</v>
          </cell>
          <cell r="AY2548">
            <v>0</v>
          </cell>
          <cell r="CK2548">
            <v>0</v>
          </cell>
          <cell r="CL2548">
            <v>0</v>
          </cell>
          <cell r="CM2548">
            <v>0</v>
          </cell>
        </row>
        <row r="2549">
          <cell r="F2549">
            <v>33329</v>
          </cell>
          <cell r="G2549">
            <v>33329</v>
          </cell>
          <cell r="H2549">
            <v>28557.15</v>
          </cell>
          <cell r="I2549">
            <v>0</v>
          </cell>
          <cell r="AY2549">
            <v>2493.4</v>
          </cell>
          <cell r="CK2549">
            <v>0</v>
          </cell>
          <cell r="CL2549">
            <v>0</v>
          </cell>
          <cell r="CM2549">
            <v>0</v>
          </cell>
        </row>
        <row r="2550">
          <cell r="F2550">
            <v>101052</v>
          </cell>
          <cell r="G2550">
            <v>101052</v>
          </cell>
          <cell r="H2550">
            <v>88119.84</v>
          </cell>
          <cell r="I2550">
            <v>0</v>
          </cell>
          <cell r="AY2550">
            <v>6218.09</v>
          </cell>
          <cell r="CK2550">
            <v>0</v>
          </cell>
          <cell r="CL2550">
            <v>0</v>
          </cell>
          <cell r="CM2550">
            <v>0</v>
          </cell>
        </row>
        <row r="2551">
          <cell r="F2551">
            <v>832</v>
          </cell>
          <cell r="G2551">
            <v>832</v>
          </cell>
          <cell r="H2551">
            <v>532.9</v>
          </cell>
          <cell r="I2551">
            <v>0</v>
          </cell>
          <cell r="AY2551">
            <v>47.3</v>
          </cell>
          <cell r="CK2551">
            <v>0</v>
          </cell>
          <cell r="CL2551">
            <v>0</v>
          </cell>
          <cell r="CM2551">
            <v>0</v>
          </cell>
        </row>
        <row r="2552">
          <cell r="F2552">
            <v>0</v>
          </cell>
          <cell r="G2552">
            <v>13114.31</v>
          </cell>
          <cell r="H2552">
            <v>13114.31</v>
          </cell>
          <cell r="I2552">
            <v>0</v>
          </cell>
          <cell r="AY2552">
            <v>0</v>
          </cell>
          <cell r="CK2552">
            <v>0</v>
          </cell>
          <cell r="CL2552">
            <v>0</v>
          </cell>
          <cell r="CM2552">
            <v>0</v>
          </cell>
        </row>
        <row r="2553">
          <cell r="F2553">
            <v>40000</v>
          </cell>
          <cell r="G2553">
            <v>40000</v>
          </cell>
          <cell r="H2553">
            <v>13811.96</v>
          </cell>
          <cell r="I2553">
            <v>999.81</v>
          </cell>
          <cell r="AY2553">
            <v>0</v>
          </cell>
          <cell r="CK2553">
            <v>0</v>
          </cell>
          <cell r="CL2553">
            <v>0</v>
          </cell>
          <cell r="CM2553">
            <v>0</v>
          </cell>
        </row>
        <row r="2554">
          <cell r="F2554">
            <v>63070</v>
          </cell>
          <cell r="G2554">
            <v>63070</v>
          </cell>
          <cell r="H2554">
            <v>53026.5</v>
          </cell>
          <cell r="I2554">
            <v>4500</v>
          </cell>
          <cell r="AY2554">
            <v>53026.5</v>
          </cell>
          <cell r="CK2554">
            <v>0</v>
          </cell>
          <cell r="CL2554">
            <v>0</v>
          </cell>
          <cell r="CM2554">
            <v>0</v>
          </cell>
        </row>
        <row r="2555">
          <cell r="F2555">
            <v>5000</v>
          </cell>
          <cell r="G2555">
            <v>5000</v>
          </cell>
          <cell r="H2555">
            <v>2504.41</v>
          </cell>
          <cell r="I2555">
            <v>-11.4</v>
          </cell>
          <cell r="AY2555">
            <v>0</v>
          </cell>
          <cell r="CK2555">
            <v>0</v>
          </cell>
          <cell r="CL2555">
            <v>0</v>
          </cell>
          <cell r="CM2555">
            <v>0</v>
          </cell>
        </row>
        <row r="2556">
          <cell r="F2556">
            <v>8008</v>
          </cell>
          <cell r="G2556">
            <v>8008</v>
          </cell>
          <cell r="H2556">
            <v>1731</v>
          </cell>
          <cell r="I2556">
            <v>0</v>
          </cell>
          <cell r="AY2556">
            <v>0</v>
          </cell>
          <cell r="CK2556">
            <v>0</v>
          </cell>
          <cell r="CL2556">
            <v>0</v>
          </cell>
          <cell r="CM2556">
            <v>0</v>
          </cell>
        </row>
        <row r="2557">
          <cell r="F2557">
            <v>15000</v>
          </cell>
          <cell r="G2557">
            <v>24300</v>
          </cell>
          <cell r="H2557">
            <v>24204.2</v>
          </cell>
          <cell r="I2557">
            <v>0</v>
          </cell>
          <cell r="AY2557">
            <v>0</v>
          </cell>
          <cell r="CK2557">
            <v>0</v>
          </cell>
          <cell r="CL2557">
            <v>0</v>
          </cell>
          <cell r="CM2557">
            <v>0</v>
          </cell>
        </row>
        <row r="2558">
          <cell r="F2558">
            <v>641976</v>
          </cell>
          <cell r="G2558">
            <v>641976</v>
          </cell>
          <cell r="H2558">
            <v>520179.14</v>
          </cell>
          <cell r="I2558">
            <v>0</v>
          </cell>
          <cell r="AY2558">
            <v>56136.81</v>
          </cell>
          <cell r="CK2558">
            <v>0</v>
          </cell>
          <cell r="CL2558">
            <v>0</v>
          </cell>
          <cell r="CM2558">
            <v>0</v>
          </cell>
        </row>
        <row r="2559">
          <cell r="F2559">
            <v>27348</v>
          </cell>
          <cell r="G2559">
            <v>27348</v>
          </cell>
          <cell r="H2559">
            <v>21546</v>
          </cell>
          <cell r="I2559">
            <v>0</v>
          </cell>
          <cell r="AY2559">
            <v>2394</v>
          </cell>
          <cell r="CK2559">
            <v>0</v>
          </cell>
          <cell r="CL2559">
            <v>0</v>
          </cell>
          <cell r="CM2559">
            <v>0</v>
          </cell>
        </row>
        <row r="2560">
          <cell r="F2560">
            <v>48106</v>
          </cell>
          <cell r="G2560">
            <v>48106</v>
          </cell>
          <cell r="H2560">
            <v>23388.31</v>
          </cell>
          <cell r="I2560">
            <v>0</v>
          </cell>
          <cell r="AY2560">
            <v>0</v>
          </cell>
          <cell r="CK2560">
            <v>0</v>
          </cell>
          <cell r="CL2560">
            <v>0</v>
          </cell>
          <cell r="CM2560">
            <v>0</v>
          </cell>
        </row>
        <row r="2561">
          <cell r="F2561">
            <v>130146</v>
          </cell>
          <cell r="G2561">
            <v>130146</v>
          </cell>
          <cell r="H2561">
            <v>0</v>
          </cell>
          <cell r="I2561">
            <v>0</v>
          </cell>
          <cell r="AY2561">
            <v>0</v>
          </cell>
          <cell r="CK2561">
            <v>0</v>
          </cell>
          <cell r="CL2561">
            <v>0</v>
          </cell>
          <cell r="CM2561">
            <v>0</v>
          </cell>
        </row>
        <row r="2562">
          <cell r="F2562">
            <v>101781</v>
          </cell>
          <cell r="G2562">
            <v>101781</v>
          </cell>
          <cell r="H2562">
            <v>79608.08</v>
          </cell>
          <cell r="I2562">
            <v>0</v>
          </cell>
          <cell r="AY2562">
            <v>8829.51</v>
          </cell>
          <cell r="CK2562">
            <v>0</v>
          </cell>
          <cell r="CL2562">
            <v>0</v>
          </cell>
          <cell r="CM2562">
            <v>0</v>
          </cell>
        </row>
        <row r="2563">
          <cell r="F2563">
            <v>16956</v>
          </cell>
          <cell r="G2563">
            <v>16956</v>
          </cell>
          <cell r="H2563">
            <v>13610.01</v>
          </cell>
          <cell r="I2563">
            <v>0</v>
          </cell>
          <cell r="AY2563">
            <v>1511.23</v>
          </cell>
          <cell r="CK2563">
            <v>0</v>
          </cell>
          <cell r="CL2563">
            <v>0</v>
          </cell>
          <cell r="CM2563">
            <v>0</v>
          </cell>
        </row>
        <row r="2564">
          <cell r="F2564">
            <v>26400</v>
          </cell>
          <cell r="G2564">
            <v>26400</v>
          </cell>
          <cell r="H2564">
            <v>21046.86</v>
          </cell>
          <cell r="I2564">
            <v>0</v>
          </cell>
          <cell r="AY2564">
            <v>2338.02</v>
          </cell>
          <cell r="CK2564">
            <v>0</v>
          </cell>
          <cell r="CL2564">
            <v>0</v>
          </cell>
          <cell r="CM2564">
            <v>0</v>
          </cell>
        </row>
        <row r="2565">
          <cell r="F2565">
            <v>14874</v>
          </cell>
          <cell r="G2565">
            <v>16284.23</v>
          </cell>
          <cell r="H2565">
            <v>16284.23</v>
          </cell>
          <cell r="I2565">
            <v>0</v>
          </cell>
          <cell r="AY2565">
            <v>0</v>
          </cell>
          <cell r="CK2565">
            <v>0</v>
          </cell>
          <cell r="CL2565">
            <v>0</v>
          </cell>
          <cell r="CM2565">
            <v>0</v>
          </cell>
        </row>
        <row r="2566">
          <cell r="F2566">
            <v>84150</v>
          </cell>
          <cell r="G2566">
            <v>84150</v>
          </cell>
          <cell r="H2566">
            <v>58791.55</v>
          </cell>
          <cell r="I2566">
            <v>0</v>
          </cell>
          <cell r="AY2566">
            <v>6078.21</v>
          </cell>
          <cell r="CK2566">
            <v>0</v>
          </cell>
          <cell r="CL2566">
            <v>0</v>
          </cell>
          <cell r="CM2566">
            <v>0</v>
          </cell>
        </row>
        <row r="2567">
          <cell r="F2567">
            <v>5945</v>
          </cell>
          <cell r="G2567">
            <v>6134.99</v>
          </cell>
          <cell r="H2567">
            <v>5183.5200000000004</v>
          </cell>
          <cell r="I2567">
            <v>0</v>
          </cell>
          <cell r="AY2567">
            <v>365.77</v>
          </cell>
          <cell r="CK2567">
            <v>0</v>
          </cell>
          <cell r="CL2567">
            <v>0</v>
          </cell>
          <cell r="CM2567">
            <v>0</v>
          </cell>
        </row>
        <row r="2568">
          <cell r="F2568">
            <v>2080</v>
          </cell>
          <cell r="G2568">
            <v>2080</v>
          </cell>
          <cell r="H2568">
            <v>590.5</v>
          </cell>
          <cell r="I2568">
            <v>0</v>
          </cell>
          <cell r="AY2568">
            <v>118.26</v>
          </cell>
          <cell r="CK2568">
            <v>0</v>
          </cell>
          <cell r="CL2568">
            <v>0</v>
          </cell>
          <cell r="CM2568">
            <v>0</v>
          </cell>
        </row>
        <row r="2569">
          <cell r="F2569">
            <v>500000</v>
          </cell>
          <cell r="G2569">
            <v>548857.85</v>
          </cell>
          <cell r="H2569">
            <v>240757.68</v>
          </cell>
          <cell r="I2569">
            <v>191226.17</v>
          </cell>
          <cell r="AY2569">
            <v>0</v>
          </cell>
          <cell r="CK2569">
            <v>0</v>
          </cell>
          <cell r="CL2569">
            <v>0</v>
          </cell>
          <cell r="CM2569">
            <v>0</v>
          </cell>
        </row>
        <row r="2570">
          <cell r="F2570">
            <v>13106</v>
          </cell>
          <cell r="G2570">
            <v>13106</v>
          </cell>
          <cell r="H2570">
            <v>8326</v>
          </cell>
          <cell r="I2570">
            <v>240</v>
          </cell>
          <cell r="AY2570">
            <v>0</v>
          </cell>
          <cell r="CK2570">
            <v>0</v>
          </cell>
          <cell r="CL2570">
            <v>0</v>
          </cell>
          <cell r="CM2570">
            <v>0</v>
          </cell>
        </row>
        <row r="2571">
          <cell r="F2571">
            <v>25471</v>
          </cell>
          <cell r="G2571">
            <v>25471</v>
          </cell>
          <cell r="H2571">
            <v>5599.4</v>
          </cell>
          <cell r="I2571">
            <v>0</v>
          </cell>
          <cell r="AY2571">
            <v>0</v>
          </cell>
          <cell r="CK2571">
            <v>0</v>
          </cell>
          <cell r="CL2571">
            <v>0</v>
          </cell>
          <cell r="CM2571">
            <v>0</v>
          </cell>
        </row>
        <row r="2573">
          <cell r="F2573">
            <v>654204</v>
          </cell>
          <cell r="G2573">
            <v>654204</v>
          </cell>
          <cell r="H2573">
            <v>521228.92</v>
          </cell>
          <cell r="I2573">
            <v>0</v>
          </cell>
          <cell r="AY2573">
            <v>57970.94</v>
          </cell>
          <cell r="CK2573">
            <v>0</v>
          </cell>
          <cell r="CL2573">
            <v>0</v>
          </cell>
          <cell r="CM2573">
            <v>0</v>
          </cell>
        </row>
        <row r="2574">
          <cell r="F2574">
            <v>13612</v>
          </cell>
          <cell r="G2574">
            <v>13612</v>
          </cell>
          <cell r="H2574">
            <v>11529</v>
          </cell>
          <cell r="I2574">
            <v>0</v>
          </cell>
          <cell r="AY2574">
            <v>1281</v>
          </cell>
          <cell r="CK2574">
            <v>0</v>
          </cell>
          <cell r="CL2574">
            <v>0</v>
          </cell>
          <cell r="CM2574">
            <v>0</v>
          </cell>
        </row>
        <row r="2575">
          <cell r="F2575">
            <v>42728</v>
          </cell>
          <cell r="G2575">
            <v>42728</v>
          </cell>
          <cell r="H2575">
            <v>21285.96</v>
          </cell>
          <cell r="I2575">
            <v>0</v>
          </cell>
          <cell r="AY2575">
            <v>0</v>
          </cell>
          <cell r="CK2575">
            <v>0</v>
          </cell>
          <cell r="CL2575">
            <v>0</v>
          </cell>
          <cell r="CM2575">
            <v>0</v>
          </cell>
        </row>
        <row r="2576">
          <cell r="F2576">
            <v>130053</v>
          </cell>
          <cell r="G2576">
            <v>130053</v>
          </cell>
          <cell r="H2576">
            <v>0</v>
          </cell>
          <cell r="I2576">
            <v>0</v>
          </cell>
          <cell r="AY2576">
            <v>0</v>
          </cell>
          <cell r="CK2576">
            <v>0</v>
          </cell>
          <cell r="CL2576">
            <v>0</v>
          </cell>
          <cell r="CM2576">
            <v>0</v>
          </cell>
        </row>
        <row r="2577">
          <cell r="F2577">
            <v>72085</v>
          </cell>
          <cell r="G2577">
            <v>72085</v>
          </cell>
          <cell r="H2577">
            <v>55271.91</v>
          </cell>
          <cell r="I2577">
            <v>0</v>
          </cell>
          <cell r="AY2577">
            <v>6230.4</v>
          </cell>
          <cell r="CK2577">
            <v>0</v>
          </cell>
          <cell r="CL2577">
            <v>0</v>
          </cell>
          <cell r="CM2577">
            <v>0</v>
          </cell>
        </row>
        <row r="2578">
          <cell r="F2578">
            <v>12523</v>
          </cell>
          <cell r="G2578">
            <v>12523</v>
          </cell>
          <cell r="H2578">
            <v>9821.23</v>
          </cell>
          <cell r="I2578">
            <v>0</v>
          </cell>
          <cell r="AY2578">
            <v>1111.1600000000001</v>
          </cell>
          <cell r="CK2578">
            <v>0</v>
          </cell>
          <cell r="CL2578">
            <v>0</v>
          </cell>
          <cell r="CM2578">
            <v>0</v>
          </cell>
        </row>
        <row r="2579">
          <cell r="F2579">
            <v>13200</v>
          </cell>
          <cell r="G2579">
            <v>13200</v>
          </cell>
          <cell r="H2579">
            <v>10530</v>
          </cell>
          <cell r="I2579">
            <v>0</v>
          </cell>
          <cell r="AY2579">
            <v>1170</v>
          </cell>
          <cell r="CK2579">
            <v>0</v>
          </cell>
          <cell r="CL2579">
            <v>0</v>
          </cell>
          <cell r="CM2579">
            <v>0</v>
          </cell>
        </row>
        <row r="2580">
          <cell r="F2580">
            <v>14863</v>
          </cell>
          <cell r="G2580">
            <v>15606.4</v>
          </cell>
          <cell r="H2580">
            <v>15606.4</v>
          </cell>
          <cell r="I2580">
            <v>0</v>
          </cell>
          <cell r="AY2580">
            <v>0</v>
          </cell>
          <cell r="CK2580">
            <v>0</v>
          </cell>
          <cell r="CL2580">
            <v>0</v>
          </cell>
          <cell r="CM2580">
            <v>0</v>
          </cell>
        </row>
        <row r="2581">
          <cell r="F2581">
            <v>96856</v>
          </cell>
          <cell r="G2581">
            <v>96856</v>
          </cell>
          <cell r="H2581">
            <v>69223.73</v>
          </cell>
          <cell r="I2581">
            <v>0</v>
          </cell>
          <cell r="AY2581">
            <v>7353.91</v>
          </cell>
          <cell r="CK2581">
            <v>0</v>
          </cell>
          <cell r="CL2581">
            <v>0</v>
          </cell>
          <cell r="CM2581">
            <v>0</v>
          </cell>
        </row>
        <row r="2582">
          <cell r="F2582">
            <v>2988</v>
          </cell>
          <cell r="G2582">
            <v>3627.47</v>
          </cell>
          <cell r="H2582">
            <v>3364.47</v>
          </cell>
          <cell r="I2582">
            <v>0</v>
          </cell>
          <cell r="AY2582">
            <v>0</v>
          </cell>
          <cell r="CK2582">
            <v>0</v>
          </cell>
          <cell r="CL2582">
            <v>0</v>
          </cell>
          <cell r="CM2582">
            <v>0</v>
          </cell>
        </row>
        <row r="2583">
          <cell r="F2583">
            <v>47554</v>
          </cell>
          <cell r="G2583">
            <v>47554</v>
          </cell>
          <cell r="H2583">
            <v>41468.160000000003</v>
          </cell>
          <cell r="I2583">
            <v>0</v>
          </cell>
          <cell r="AY2583">
            <v>2926.16</v>
          </cell>
          <cell r="CK2583">
            <v>0</v>
          </cell>
          <cell r="CL2583">
            <v>0</v>
          </cell>
          <cell r="CM2583">
            <v>0</v>
          </cell>
        </row>
        <row r="2584">
          <cell r="F2584">
            <v>832</v>
          </cell>
          <cell r="G2584">
            <v>832</v>
          </cell>
          <cell r="H2584">
            <v>439.29</v>
          </cell>
          <cell r="I2584">
            <v>0</v>
          </cell>
          <cell r="AY2584">
            <v>47.3</v>
          </cell>
          <cell r="CK2584">
            <v>0</v>
          </cell>
          <cell r="CL2584">
            <v>0</v>
          </cell>
          <cell r="CM2584">
            <v>0</v>
          </cell>
        </row>
        <row r="2585">
          <cell r="F2585">
            <v>10000</v>
          </cell>
          <cell r="G2585">
            <v>10000</v>
          </cell>
          <cell r="H2585">
            <v>9500</v>
          </cell>
          <cell r="I2585">
            <v>460</v>
          </cell>
          <cell r="AY2585">
            <v>0</v>
          </cell>
          <cell r="CK2585">
            <v>0</v>
          </cell>
          <cell r="CL2585">
            <v>0</v>
          </cell>
          <cell r="CM2585">
            <v>0</v>
          </cell>
        </row>
        <row r="2586">
          <cell r="F2586">
            <v>84859</v>
          </cell>
          <cell r="G2586">
            <v>84859</v>
          </cell>
          <cell r="H2586">
            <v>30461.59</v>
          </cell>
          <cell r="I2586">
            <v>12763.65</v>
          </cell>
          <cell r="AY2586">
            <v>0</v>
          </cell>
          <cell r="CK2586">
            <v>0</v>
          </cell>
          <cell r="CL2586">
            <v>0</v>
          </cell>
          <cell r="CM2586">
            <v>0</v>
          </cell>
        </row>
        <row r="2587">
          <cell r="F2587">
            <v>19000</v>
          </cell>
          <cell r="G2587">
            <v>19000</v>
          </cell>
          <cell r="H2587">
            <v>13815.85</v>
          </cell>
          <cell r="I2587">
            <v>0</v>
          </cell>
          <cell r="AY2587">
            <v>0</v>
          </cell>
          <cell r="CK2587">
            <v>0</v>
          </cell>
          <cell r="CL2587">
            <v>0</v>
          </cell>
          <cell r="CM2587">
            <v>0</v>
          </cell>
        </row>
        <row r="2588">
          <cell r="F2588">
            <v>12000</v>
          </cell>
          <cell r="G2588">
            <v>12000</v>
          </cell>
          <cell r="H2588">
            <v>0</v>
          </cell>
          <cell r="I2588">
            <v>0</v>
          </cell>
          <cell r="AY2588">
            <v>0</v>
          </cell>
          <cell r="CK2588">
            <v>0</v>
          </cell>
          <cell r="CL2588">
            <v>0</v>
          </cell>
          <cell r="CM2588">
            <v>0</v>
          </cell>
        </row>
        <row r="2589">
          <cell r="F2589">
            <v>5100</v>
          </cell>
          <cell r="G2589">
            <v>0</v>
          </cell>
          <cell r="H2589">
            <v>0</v>
          </cell>
          <cell r="I2589">
            <v>0</v>
          </cell>
          <cell r="AY2589">
            <v>0</v>
          </cell>
          <cell r="CK2589">
            <v>0</v>
          </cell>
          <cell r="CL2589">
            <v>0</v>
          </cell>
          <cell r="CM2589">
            <v>0</v>
          </cell>
        </row>
        <row r="2590">
          <cell r="F2590">
            <v>2976</v>
          </cell>
          <cell r="G2590">
            <v>2976</v>
          </cell>
          <cell r="H2590">
            <v>2131.5</v>
          </cell>
          <cell r="I2590">
            <v>904.5</v>
          </cell>
          <cell r="AY2590">
            <v>74</v>
          </cell>
          <cell r="CK2590">
            <v>0</v>
          </cell>
          <cell r="CL2590">
            <v>0</v>
          </cell>
          <cell r="CM2590">
            <v>0</v>
          </cell>
        </row>
        <row r="2591">
          <cell r="F2591">
            <v>1000</v>
          </cell>
          <cell r="G2591">
            <v>1000</v>
          </cell>
          <cell r="H2591">
            <v>999.5</v>
          </cell>
          <cell r="I2591">
            <v>0</v>
          </cell>
          <cell r="AY2591">
            <v>0</v>
          </cell>
          <cell r="CK2591">
            <v>0</v>
          </cell>
          <cell r="CL2591">
            <v>0</v>
          </cell>
          <cell r="CM2591">
            <v>0</v>
          </cell>
        </row>
        <row r="2592">
          <cell r="F2592">
            <v>5000</v>
          </cell>
          <cell r="G2592">
            <v>5000</v>
          </cell>
          <cell r="H2592">
            <v>0</v>
          </cell>
          <cell r="I2592">
            <v>0</v>
          </cell>
          <cell r="AY2592">
            <v>0</v>
          </cell>
          <cell r="CK2592">
            <v>0</v>
          </cell>
          <cell r="CL2592">
            <v>0</v>
          </cell>
          <cell r="CM2592">
            <v>0</v>
          </cell>
        </row>
        <row r="2593">
          <cell r="F2593">
            <v>6728</v>
          </cell>
          <cell r="G2593">
            <v>6728</v>
          </cell>
          <cell r="H2593">
            <v>0</v>
          </cell>
          <cell r="I2593">
            <v>180</v>
          </cell>
          <cell r="AY2593">
            <v>0</v>
          </cell>
          <cell r="CK2593">
            <v>0</v>
          </cell>
          <cell r="CL2593">
            <v>0</v>
          </cell>
          <cell r="CM2593">
            <v>0</v>
          </cell>
        </row>
        <row r="2594">
          <cell r="F2594">
            <v>200</v>
          </cell>
          <cell r="G2594">
            <v>200</v>
          </cell>
          <cell r="H2594">
            <v>200</v>
          </cell>
          <cell r="I2594">
            <v>0</v>
          </cell>
          <cell r="AY2594">
            <v>0</v>
          </cell>
          <cell r="CK2594">
            <v>0</v>
          </cell>
          <cell r="CL2594">
            <v>0</v>
          </cell>
          <cell r="CM2594">
            <v>0</v>
          </cell>
        </row>
        <row r="2595">
          <cell r="F2595">
            <v>2698</v>
          </cell>
          <cell r="G2595">
            <v>2698</v>
          </cell>
          <cell r="H2595">
            <v>1615.71</v>
          </cell>
          <cell r="I2595">
            <v>0</v>
          </cell>
          <cell r="AY2595">
            <v>0</v>
          </cell>
          <cell r="CK2595">
            <v>0</v>
          </cell>
          <cell r="CL2595">
            <v>0</v>
          </cell>
          <cell r="CM2595">
            <v>0</v>
          </cell>
        </row>
        <row r="2596">
          <cell r="F2596">
            <v>93618</v>
          </cell>
          <cell r="G2596">
            <v>93618</v>
          </cell>
          <cell r="H2596">
            <v>31983.77</v>
          </cell>
          <cell r="I2596">
            <v>2348.67</v>
          </cell>
          <cell r="AY2596">
            <v>1682.4</v>
          </cell>
          <cell r="CK2596">
            <v>0</v>
          </cell>
          <cell r="CL2596">
            <v>0</v>
          </cell>
          <cell r="CM2596">
            <v>0</v>
          </cell>
        </row>
        <row r="2597">
          <cell r="F2597">
            <v>1149396</v>
          </cell>
          <cell r="G2597">
            <v>1149396</v>
          </cell>
          <cell r="H2597">
            <v>683117.7</v>
          </cell>
          <cell r="I2597">
            <v>0</v>
          </cell>
          <cell r="AY2597">
            <v>92345.5</v>
          </cell>
          <cell r="CK2597">
            <v>0</v>
          </cell>
          <cell r="CL2597">
            <v>0</v>
          </cell>
          <cell r="CM2597">
            <v>0</v>
          </cell>
        </row>
        <row r="2598">
          <cell r="F2598">
            <v>24521</v>
          </cell>
          <cell r="G2598">
            <v>24521</v>
          </cell>
          <cell r="H2598">
            <v>17465</v>
          </cell>
          <cell r="I2598">
            <v>0</v>
          </cell>
          <cell r="AY2598">
            <v>2208.5</v>
          </cell>
          <cell r="CK2598">
            <v>0</v>
          </cell>
          <cell r="CL2598">
            <v>0</v>
          </cell>
          <cell r="CM2598">
            <v>0</v>
          </cell>
        </row>
        <row r="2599">
          <cell r="F2599">
            <v>81516</v>
          </cell>
          <cell r="G2599">
            <v>81516</v>
          </cell>
          <cell r="H2599">
            <v>27767.59</v>
          </cell>
          <cell r="I2599">
            <v>0</v>
          </cell>
          <cell r="AY2599">
            <v>0</v>
          </cell>
          <cell r="CK2599">
            <v>0</v>
          </cell>
          <cell r="CL2599">
            <v>0</v>
          </cell>
          <cell r="CM2599">
            <v>0</v>
          </cell>
        </row>
        <row r="2600">
          <cell r="F2600">
            <v>228811</v>
          </cell>
          <cell r="G2600">
            <v>228811</v>
          </cell>
          <cell r="H2600">
            <v>1462.66</v>
          </cell>
          <cell r="I2600">
            <v>0</v>
          </cell>
          <cell r="AY2600">
            <v>0</v>
          </cell>
          <cell r="CK2600">
            <v>0</v>
          </cell>
          <cell r="CL2600">
            <v>0</v>
          </cell>
          <cell r="CM2600">
            <v>0</v>
          </cell>
        </row>
        <row r="2601">
          <cell r="F2601">
            <v>0</v>
          </cell>
          <cell r="G2601">
            <v>56322.76</v>
          </cell>
          <cell r="H2601">
            <v>56322.76</v>
          </cell>
          <cell r="I2601">
            <v>0</v>
          </cell>
          <cell r="AY2601">
            <v>0</v>
          </cell>
          <cell r="CK2601">
            <v>0</v>
          </cell>
          <cell r="CL2601">
            <v>0</v>
          </cell>
          <cell r="CM2601">
            <v>0</v>
          </cell>
        </row>
        <row r="2602">
          <cell r="F2602">
            <v>175706</v>
          </cell>
          <cell r="G2602">
            <v>175706</v>
          </cell>
          <cell r="H2602">
            <v>102107.13</v>
          </cell>
          <cell r="I2602">
            <v>0</v>
          </cell>
          <cell r="AY2602">
            <v>13959.92</v>
          </cell>
          <cell r="CK2602">
            <v>0</v>
          </cell>
          <cell r="CL2602">
            <v>0</v>
          </cell>
          <cell r="CM2602">
            <v>0</v>
          </cell>
        </row>
        <row r="2603">
          <cell r="F2603">
            <v>29740</v>
          </cell>
          <cell r="G2603">
            <v>29740</v>
          </cell>
          <cell r="H2603">
            <v>17789.25</v>
          </cell>
          <cell r="I2603">
            <v>0</v>
          </cell>
          <cell r="AY2603">
            <v>2434.91</v>
          </cell>
          <cell r="CK2603">
            <v>0</v>
          </cell>
          <cell r="CL2603">
            <v>0</v>
          </cell>
          <cell r="CM2603">
            <v>0</v>
          </cell>
        </row>
        <row r="2604">
          <cell r="F2604">
            <v>39600</v>
          </cell>
          <cell r="G2604">
            <v>39600</v>
          </cell>
          <cell r="H2604">
            <v>23335.72</v>
          </cell>
          <cell r="I2604">
            <v>0</v>
          </cell>
          <cell r="AY2604">
            <v>3217.5</v>
          </cell>
          <cell r="CK2604">
            <v>0</v>
          </cell>
          <cell r="CL2604">
            <v>0</v>
          </cell>
          <cell r="CM2604">
            <v>0</v>
          </cell>
        </row>
        <row r="2605">
          <cell r="F2605">
            <v>26150</v>
          </cell>
          <cell r="G2605">
            <v>23200.959999999999</v>
          </cell>
          <cell r="H2605">
            <v>22990.42</v>
          </cell>
          <cell r="I2605">
            <v>0</v>
          </cell>
          <cell r="AY2605">
            <v>0</v>
          </cell>
          <cell r="CK2605">
            <v>0</v>
          </cell>
          <cell r="CL2605">
            <v>0</v>
          </cell>
          <cell r="CM2605">
            <v>0</v>
          </cell>
        </row>
        <row r="2606">
          <cell r="F2606">
            <v>144683</v>
          </cell>
          <cell r="G2606">
            <v>144683</v>
          </cell>
          <cell r="H2606">
            <v>79167.44</v>
          </cell>
          <cell r="I2606">
            <v>0</v>
          </cell>
          <cell r="AY2606">
            <v>12883.57</v>
          </cell>
          <cell r="CK2606">
            <v>0</v>
          </cell>
          <cell r="CL2606">
            <v>0</v>
          </cell>
          <cell r="CM2606">
            <v>0</v>
          </cell>
        </row>
        <row r="2607">
          <cell r="F2607">
            <v>14301</v>
          </cell>
          <cell r="G2607">
            <v>14301</v>
          </cell>
          <cell r="H2607">
            <v>5183.5200000000004</v>
          </cell>
          <cell r="I2607">
            <v>0</v>
          </cell>
          <cell r="AY2607">
            <v>365.77</v>
          </cell>
          <cell r="CK2607">
            <v>0</v>
          </cell>
          <cell r="CL2607">
            <v>0</v>
          </cell>
          <cell r="CM2607">
            <v>0</v>
          </cell>
        </row>
        <row r="2608">
          <cell r="F2608">
            <v>1664</v>
          </cell>
          <cell r="G2608">
            <v>1664</v>
          </cell>
          <cell r="H2608">
            <v>878.59</v>
          </cell>
          <cell r="I2608">
            <v>0</v>
          </cell>
          <cell r="AY2608">
            <v>94.61</v>
          </cell>
          <cell r="CK2608">
            <v>0</v>
          </cell>
          <cell r="CL2608">
            <v>0</v>
          </cell>
          <cell r="CM2608">
            <v>0</v>
          </cell>
        </row>
        <row r="2609">
          <cell r="F2609">
            <v>270000</v>
          </cell>
          <cell r="G2609">
            <v>309311.2</v>
          </cell>
          <cell r="H2609">
            <v>309311.2</v>
          </cell>
          <cell r="I2609">
            <v>0</v>
          </cell>
          <cell r="AY2609">
            <v>0</v>
          </cell>
          <cell r="CK2609">
            <v>0</v>
          </cell>
          <cell r="CL2609">
            <v>0</v>
          </cell>
          <cell r="CM2609">
            <v>0</v>
          </cell>
        </row>
        <row r="2610">
          <cell r="F2610">
            <v>1768</v>
          </cell>
          <cell r="G2610">
            <v>1768</v>
          </cell>
          <cell r="H2610">
            <v>1633</v>
          </cell>
          <cell r="I2610">
            <v>135</v>
          </cell>
          <cell r="AY2610">
            <v>180</v>
          </cell>
          <cell r="CK2610">
            <v>0</v>
          </cell>
          <cell r="CL2610">
            <v>0</v>
          </cell>
          <cell r="CM2610">
            <v>0</v>
          </cell>
        </row>
        <row r="2611">
          <cell r="F2611">
            <v>14713</v>
          </cell>
          <cell r="G2611">
            <v>14713</v>
          </cell>
          <cell r="H2611">
            <v>1204.45</v>
          </cell>
          <cell r="I2611">
            <v>785</v>
          </cell>
          <cell r="AY2611">
            <v>0</v>
          </cell>
          <cell r="CK2611">
            <v>0</v>
          </cell>
          <cell r="CL2611">
            <v>0</v>
          </cell>
          <cell r="CM2611">
            <v>0</v>
          </cell>
        </row>
        <row r="2612">
          <cell r="F2612">
            <v>1968240</v>
          </cell>
          <cell r="G2612">
            <v>1968240</v>
          </cell>
          <cell r="H2612">
            <v>1618198.9</v>
          </cell>
          <cell r="I2612">
            <v>0</v>
          </cell>
          <cell r="AY2612">
            <v>179623</v>
          </cell>
          <cell r="CK2612">
            <v>0</v>
          </cell>
          <cell r="CL2612">
            <v>0</v>
          </cell>
          <cell r="CM2612">
            <v>0</v>
          </cell>
        </row>
        <row r="2613">
          <cell r="F2613">
            <v>27348</v>
          </cell>
          <cell r="G2613">
            <v>27348</v>
          </cell>
          <cell r="H2613">
            <v>21546</v>
          </cell>
          <cell r="I2613">
            <v>0</v>
          </cell>
          <cell r="AY2613">
            <v>2394</v>
          </cell>
          <cell r="CK2613">
            <v>0</v>
          </cell>
          <cell r="CL2613">
            <v>0</v>
          </cell>
          <cell r="CM2613">
            <v>0</v>
          </cell>
        </row>
        <row r="2614">
          <cell r="F2614">
            <v>130419</v>
          </cell>
          <cell r="G2614">
            <v>130419</v>
          </cell>
          <cell r="H2614">
            <v>66834.259999999995</v>
          </cell>
          <cell r="I2614">
            <v>0</v>
          </cell>
          <cell r="AY2614">
            <v>0</v>
          </cell>
          <cell r="CK2614">
            <v>0</v>
          </cell>
          <cell r="CL2614">
            <v>0</v>
          </cell>
          <cell r="CM2614">
            <v>0</v>
          </cell>
        </row>
        <row r="2615">
          <cell r="F2615">
            <v>388031</v>
          </cell>
          <cell r="G2615">
            <v>388031</v>
          </cell>
          <cell r="H2615">
            <v>0</v>
          </cell>
          <cell r="I2615">
            <v>0</v>
          </cell>
          <cell r="AY2615">
            <v>0</v>
          </cell>
          <cell r="CK2615">
            <v>0</v>
          </cell>
          <cell r="CL2615">
            <v>0</v>
          </cell>
          <cell r="CM2615">
            <v>0</v>
          </cell>
        </row>
        <row r="2616">
          <cell r="F2616">
            <v>265738</v>
          </cell>
          <cell r="G2616">
            <v>265738</v>
          </cell>
          <cell r="H2616">
            <v>212341.42</v>
          </cell>
          <cell r="I2616">
            <v>0</v>
          </cell>
          <cell r="AY2616">
            <v>23918.81</v>
          </cell>
          <cell r="CK2616">
            <v>0</v>
          </cell>
          <cell r="CL2616">
            <v>0</v>
          </cell>
          <cell r="CM2616">
            <v>0</v>
          </cell>
        </row>
        <row r="2617">
          <cell r="F2617">
            <v>46195</v>
          </cell>
          <cell r="G2617">
            <v>46195</v>
          </cell>
          <cell r="H2617">
            <v>38057.449999999997</v>
          </cell>
          <cell r="I2617">
            <v>0</v>
          </cell>
          <cell r="AY2617">
            <v>4302.82</v>
          </cell>
          <cell r="CK2617">
            <v>0</v>
          </cell>
          <cell r="CL2617">
            <v>0</v>
          </cell>
          <cell r="CM2617">
            <v>0</v>
          </cell>
        </row>
        <row r="2618">
          <cell r="F2618">
            <v>46200</v>
          </cell>
          <cell r="G2618">
            <v>46200</v>
          </cell>
          <cell r="H2618">
            <v>36852.54</v>
          </cell>
          <cell r="I2618">
            <v>0</v>
          </cell>
          <cell r="AY2618">
            <v>4095</v>
          </cell>
          <cell r="CK2618">
            <v>0</v>
          </cell>
          <cell r="CL2618">
            <v>0</v>
          </cell>
          <cell r="CM2618">
            <v>0</v>
          </cell>
        </row>
        <row r="2619">
          <cell r="F2619">
            <v>44346</v>
          </cell>
          <cell r="G2619">
            <v>48613.43</v>
          </cell>
          <cell r="H2619">
            <v>48613.43</v>
          </cell>
          <cell r="I2619">
            <v>0</v>
          </cell>
          <cell r="AY2619">
            <v>0</v>
          </cell>
          <cell r="CK2619">
            <v>0</v>
          </cell>
          <cell r="CL2619">
            <v>0</v>
          </cell>
          <cell r="CM2619">
            <v>0</v>
          </cell>
        </row>
        <row r="2620">
          <cell r="F2620">
            <v>263489</v>
          </cell>
          <cell r="G2620">
            <v>263489</v>
          </cell>
          <cell r="H2620">
            <v>192151.12</v>
          </cell>
          <cell r="I2620">
            <v>0</v>
          </cell>
          <cell r="AY2620">
            <v>20238.849999999999</v>
          </cell>
          <cell r="CK2620">
            <v>0</v>
          </cell>
          <cell r="CL2620">
            <v>0</v>
          </cell>
          <cell r="CM2620">
            <v>0</v>
          </cell>
        </row>
        <row r="2621">
          <cell r="F2621">
            <v>26251</v>
          </cell>
          <cell r="G2621">
            <v>26251</v>
          </cell>
          <cell r="H2621">
            <v>9781.93</v>
          </cell>
          <cell r="I2621">
            <v>0</v>
          </cell>
          <cell r="AY2621">
            <v>0</v>
          </cell>
          <cell r="CK2621">
            <v>0</v>
          </cell>
          <cell r="CL2621">
            <v>0</v>
          </cell>
          <cell r="CM2621">
            <v>0</v>
          </cell>
        </row>
        <row r="2622">
          <cell r="F2622">
            <v>10874</v>
          </cell>
          <cell r="G2622">
            <v>10874</v>
          </cell>
          <cell r="H2622">
            <v>4110</v>
          </cell>
          <cell r="I2622">
            <v>1012</v>
          </cell>
          <cell r="AY2622">
            <v>0</v>
          </cell>
          <cell r="CK2622">
            <v>0</v>
          </cell>
          <cell r="CL2622">
            <v>0</v>
          </cell>
          <cell r="CM2622">
            <v>0</v>
          </cell>
        </row>
        <row r="2623">
          <cell r="F2623">
            <v>60000</v>
          </cell>
          <cell r="G2623">
            <v>60000</v>
          </cell>
          <cell r="H2623">
            <v>25587.79</v>
          </cell>
          <cell r="I2623">
            <v>0</v>
          </cell>
          <cell r="AY2623">
            <v>0</v>
          </cell>
          <cell r="CK2623">
            <v>0</v>
          </cell>
          <cell r="CL2623">
            <v>0</v>
          </cell>
          <cell r="CM2623">
            <v>0</v>
          </cell>
        </row>
        <row r="2624">
          <cell r="F2624">
            <v>11178</v>
          </cell>
          <cell r="G2624">
            <v>11178</v>
          </cell>
          <cell r="H2624">
            <v>2798.44</v>
          </cell>
          <cell r="I2624">
            <v>365</v>
          </cell>
          <cell r="AY2624">
            <v>0</v>
          </cell>
          <cell r="CK2624">
            <v>0</v>
          </cell>
          <cell r="CL2624">
            <v>0</v>
          </cell>
          <cell r="CM2624">
            <v>0</v>
          </cell>
        </row>
        <row r="2625">
          <cell r="F2625">
            <v>25000</v>
          </cell>
          <cell r="G2625">
            <v>25000</v>
          </cell>
          <cell r="H2625">
            <v>15000</v>
          </cell>
          <cell r="I2625">
            <v>0</v>
          </cell>
          <cell r="AY2625">
            <v>0</v>
          </cell>
          <cell r="CK2625">
            <v>0</v>
          </cell>
          <cell r="CL2625">
            <v>0</v>
          </cell>
          <cell r="CM2625">
            <v>0</v>
          </cell>
        </row>
        <row r="2626">
          <cell r="F2626">
            <v>1629</v>
          </cell>
          <cell r="G2626">
            <v>1629</v>
          </cell>
          <cell r="H2626">
            <v>481</v>
          </cell>
          <cell r="I2626">
            <v>0</v>
          </cell>
          <cell r="AY2626">
            <v>0</v>
          </cell>
          <cell r="CK2626">
            <v>0</v>
          </cell>
          <cell r="CL2626">
            <v>0</v>
          </cell>
          <cell r="CM2626">
            <v>0</v>
          </cell>
        </row>
        <row r="2627">
          <cell r="F2627">
            <v>6244</v>
          </cell>
          <cell r="G2627">
            <v>6244</v>
          </cell>
          <cell r="H2627">
            <v>3615.71</v>
          </cell>
          <cell r="I2627">
            <v>0</v>
          </cell>
          <cell r="AY2627">
            <v>61</v>
          </cell>
          <cell r="CK2627">
            <v>0</v>
          </cell>
          <cell r="CL2627">
            <v>0</v>
          </cell>
          <cell r="CM2627">
            <v>0</v>
          </cell>
        </row>
        <row r="2628"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CK2628">
            <v>0</v>
          </cell>
          <cell r="CL2628">
            <v>0</v>
          </cell>
          <cell r="CM2628">
            <v>0</v>
          </cell>
        </row>
        <row r="2629">
          <cell r="F2629">
            <v>1195380</v>
          </cell>
          <cell r="G2629">
            <v>1195380</v>
          </cell>
          <cell r="H2629">
            <v>951886.78</v>
          </cell>
          <cell r="I2629">
            <v>0</v>
          </cell>
          <cell r="AY2629">
            <v>105485.34</v>
          </cell>
          <cell r="CK2629">
            <v>0</v>
          </cell>
          <cell r="CL2629">
            <v>0</v>
          </cell>
          <cell r="CM2629">
            <v>0</v>
          </cell>
        </row>
        <row r="2630">
          <cell r="F2630">
            <v>4236</v>
          </cell>
          <cell r="G2630">
            <v>5565</v>
          </cell>
          <cell r="H2630">
            <v>5565</v>
          </cell>
          <cell r="I2630">
            <v>0</v>
          </cell>
          <cell r="AY2630">
            <v>371</v>
          </cell>
          <cell r="CK2630">
            <v>0</v>
          </cell>
          <cell r="CL2630">
            <v>0</v>
          </cell>
          <cell r="CM2630">
            <v>0</v>
          </cell>
        </row>
        <row r="2631">
          <cell r="F2631">
            <v>71489</v>
          </cell>
          <cell r="G2631">
            <v>71489</v>
          </cell>
          <cell r="H2631">
            <v>44770.13</v>
          </cell>
          <cell r="I2631">
            <v>0</v>
          </cell>
          <cell r="AY2631">
            <v>0</v>
          </cell>
          <cell r="CK2631">
            <v>0</v>
          </cell>
          <cell r="CL2631">
            <v>0</v>
          </cell>
          <cell r="CM2631">
            <v>0</v>
          </cell>
        </row>
        <row r="2632">
          <cell r="F2632">
            <v>233259</v>
          </cell>
          <cell r="G2632">
            <v>233259</v>
          </cell>
          <cell r="H2632">
            <v>107558.27</v>
          </cell>
          <cell r="I2632">
            <v>0</v>
          </cell>
          <cell r="AY2632">
            <v>0</v>
          </cell>
          <cell r="CK2632">
            <v>0</v>
          </cell>
          <cell r="CL2632">
            <v>0</v>
          </cell>
          <cell r="CM2632">
            <v>0</v>
          </cell>
        </row>
        <row r="2633">
          <cell r="F2633">
            <v>0</v>
          </cell>
          <cell r="G2633">
            <v>186434.04</v>
          </cell>
          <cell r="H2633">
            <v>186434.04</v>
          </cell>
          <cell r="I2633">
            <v>0</v>
          </cell>
          <cell r="AY2633">
            <v>0</v>
          </cell>
          <cell r="CK2633">
            <v>0</v>
          </cell>
          <cell r="CL2633">
            <v>0</v>
          </cell>
          <cell r="CM2633">
            <v>0</v>
          </cell>
        </row>
        <row r="2634">
          <cell r="F2634">
            <v>110305</v>
          </cell>
          <cell r="G2634">
            <v>110305</v>
          </cell>
          <cell r="H2634">
            <v>82382.63</v>
          </cell>
          <cell r="I2634">
            <v>0</v>
          </cell>
          <cell r="AY2634">
            <v>9514.7900000000009</v>
          </cell>
          <cell r="CK2634">
            <v>0</v>
          </cell>
          <cell r="CL2634">
            <v>0</v>
          </cell>
          <cell r="CM2634">
            <v>0</v>
          </cell>
        </row>
        <row r="2635">
          <cell r="F2635">
            <v>19150</v>
          </cell>
          <cell r="G2635">
            <v>19150</v>
          </cell>
          <cell r="H2635">
            <v>14660.61</v>
          </cell>
          <cell r="I2635">
            <v>0</v>
          </cell>
          <cell r="AY2635">
            <v>1699.89</v>
          </cell>
          <cell r="CK2635">
            <v>0</v>
          </cell>
          <cell r="CL2635">
            <v>0</v>
          </cell>
          <cell r="CM2635">
            <v>0</v>
          </cell>
        </row>
        <row r="2636">
          <cell r="F2636">
            <v>19800</v>
          </cell>
          <cell r="G2636">
            <v>19800</v>
          </cell>
          <cell r="H2636">
            <v>15502.5</v>
          </cell>
          <cell r="I2636">
            <v>0</v>
          </cell>
          <cell r="AY2636">
            <v>1755</v>
          </cell>
          <cell r="CK2636">
            <v>0</v>
          </cell>
          <cell r="CL2636">
            <v>0</v>
          </cell>
          <cell r="CM2636">
            <v>0</v>
          </cell>
        </row>
        <row r="2637">
          <cell r="F2637">
            <v>26658</v>
          </cell>
          <cell r="G2637">
            <v>28090.1</v>
          </cell>
          <cell r="H2637">
            <v>28090.07</v>
          </cell>
          <cell r="I2637">
            <v>0</v>
          </cell>
          <cell r="AY2637">
            <v>0</v>
          </cell>
          <cell r="CK2637">
            <v>0</v>
          </cell>
          <cell r="CL2637">
            <v>0</v>
          </cell>
          <cell r="CM2637">
            <v>0</v>
          </cell>
        </row>
        <row r="2638">
          <cell r="F2638">
            <v>169396</v>
          </cell>
          <cell r="G2638">
            <v>169396</v>
          </cell>
          <cell r="H2638">
            <v>121537.21</v>
          </cell>
          <cell r="I2638">
            <v>0</v>
          </cell>
          <cell r="AY2638">
            <v>13445.27</v>
          </cell>
          <cell r="CK2638">
            <v>0</v>
          </cell>
          <cell r="CL2638">
            <v>0</v>
          </cell>
          <cell r="CM2638">
            <v>0</v>
          </cell>
        </row>
        <row r="2639">
          <cell r="F2639">
            <v>5671</v>
          </cell>
          <cell r="G2639">
            <v>5671</v>
          </cell>
          <cell r="H2639">
            <v>0</v>
          </cell>
          <cell r="I2639">
            <v>4206.25</v>
          </cell>
          <cell r="AY2639">
            <v>0</v>
          </cell>
          <cell r="CK2639">
            <v>0</v>
          </cell>
          <cell r="CL2639">
            <v>0</v>
          </cell>
          <cell r="CM2639">
            <v>0</v>
          </cell>
        </row>
        <row r="2640">
          <cell r="F2640">
            <v>5709</v>
          </cell>
          <cell r="G2640">
            <v>5709</v>
          </cell>
          <cell r="H2640">
            <v>2884.27</v>
          </cell>
          <cell r="I2640">
            <v>0</v>
          </cell>
          <cell r="AY2640">
            <v>0</v>
          </cell>
          <cell r="CK2640">
            <v>0</v>
          </cell>
          <cell r="CL2640">
            <v>0</v>
          </cell>
          <cell r="CM2640">
            <v>0</v>
          </cell>
        </row>
        <row r="2641">
          <cell r="F2641">
            <v>5945</v>
          </cell>
          <cell r="G2641">
            <v>6134.99</v>
          </cell>
          <cell r="H2641">
            <v>5183.5200000000004</v>
          </cell>
          <cell r="I2641">
            <v>0</v>
          </cell>
          <cell r="AY2641">
            <v>365.77</v>
          </cell>
          <cell r="CK2641">
            <v>0</v>
          </cell>
          <cell r="CL2641">
            <v>0</v>
          </cell>
          <cell r="CM2641">
            <v>0</v>
          </cell>
        </row>
        <row r="2642">
          <cell r="F2642">
            <v>832</v>
          </cell>
          <cell r="G2642">
            <v>832</v>
          </cell>
          <cell r="H2642">
            <v>439.29</v>
          </cell>
          <cell r="I2642">
            <v>0</v>
          </cell>
          <cell r="AY2642">
            <v>47.3</v>
          </cell>
          <cell r="CK2642">
            <v>0</v>
          </cell>
          <cell r="CL2642">
            <v>0</v>
          </cell>
          <cell r="CM2642">
            <v>0</v>
          </cell>
        </row>
        <row r="2643">
          <cell r="F2643">
            <v>9489</v>
          </cell>
          <cell r="G2643">
            <v>9489</v>
          </cell>
          <cell r="H2643">
            <v>8556.93</v>
          </cell>
          <cell r="I2643">
            <v>1311</v>
          </cell>
          <cell r="AY2643">
            <v>0</v>
          </cell>
          <cell r="CK2643">
            <v>0</v>
          </cell>
          <cell r="CL2643">
            <v>0</v>
          </cell>
          <cell r="CM2643">
            <v>0</v>
          </cell>
        </row>
        <row r="2644">
          <cell r="F2644">
            <v>3927</v>
          </cell>
          <cell r="G2644">
            <v>41927</v>
          </cell>
          <cell r="H2644">
            <v>33411.519999999997</v>
          </cell>
          <cell r="I2644">
            <v>0</v>
          </cell>
          <cell r="AY2644">
            <v>0</v>
          </cell>
          <cell r="CK2644">
            <v>309250</v>
          </cell>
          <cell r="CL2644">
            <v>309250</v>
          </cell>
          <cell r="CM2644">
            <v>309250</v>
          </cell>
        </row>
        <row r="2645">
          <cell r="F2645">
            <v>12718</v>
          </cell>
          <cell r="G2645">
            <v>12718</v>
          </cell>
          <cell r="H2645">
            <v>6260.85</v>
          </cell>
          <cell r="I2645">
            <v>440</v>
          </cell>
          <cell r="AY2645">
            <v>276</v>
          </cell>
          <cell r="CK2645">
            <v>0</v>
          </cell>
          <cell r="CL2645">
            <v>0</v>
          </cell>
          <cell r="CM2645">
            <v>0</v>
          </cell>
        </row>
        <row r="2646">
          <cell r="F2646">
            <v>30000</v>
          </cell>
          <cell r="G2646">
            <v>30000</v>
          </cell>
          <cell r="H2646">
            <v>5983.48</v>
          </cell>
          <cell r="I2646">
            <v>0</v>
          </cell>
          <cell r="AY2646">
            <v>0</v>
          </cell>
          <cell r="CK2646">
            <v>0</v>
          </cell>
          <cell r="CL2646">
            <v>0</v>
          </cell>
          <cell r="CM2646">
            <v>0</v>
          </cell>
        </row>
        <row r="2647">
          <cell r="F2647">
            <v>11118</v>
          </cell>
          <cell r="G2647">
            <v>11118</v>
          </cell>
          <cell r="H2647">
            <v>3038.11</v>
          </cell>
          <cell r="I2647">
            <v>69</v>
          </cell>
          <cell r="AY2647">
            <v>125</v>
          </cell>
          <cell r="CK2647">
            <v>250000</v>
          </cell>
          <cell r="CL2647">
            <v>250000</v>
          </cell>
          <cell r="CM2647">
            <v>250000</v>
          </cell>
        </row>
        <row r="2648">
          <cell r="F2648">
            <v>25000</v>
          </cell>
          <cell r="G2648">
            <v>25000</v>
          </cell>
          <cell r="H2648">
            <v>4385.5600000000004</v>
          </cell>
          <cell r="I2648">
            <v>0</v>
          </cell>
          <cell r="AY2648">
            <v>0</v>
          </cell>
          <cell r="CK2648">
            <v>0</v>
          </cell>
          <cell r="CL2648">
            <v>0</v>
          </cell>
          <cell r="CM2648">
            <v>0</v>
          </cell>
        </row>
        <row r="2649">
          <cell r="F2649">
            <v>5877</v>
          </cell>
          <cell r="G2649">
            <v>5877</v>
          </cell>
          <cell r="H2649">
            <v>3249</v>
          </cell>
          <cell r="I2649">
            <v>0</v>
          </cell>
          <cell r="AY2649">
            <v>205</v>
          </cell>
          <cell r="CK2649">
            <v>0</v>
          </cell>
          <cell r="CL2649">
            <v>0</v>
          </cell>
          <cell r="CM2649">
            <v>0</v>
          </cell>
        </row>
        <row r="2650">
          <cell r="F2650">
            <v>4876</v>
          </cell>
          <cell r="G2650">
            <v>2376</v>
          </cell>
          <cell r="H2650">
            <v>1774.75</v>
          </cell>
          <cell r="I2650">
            <v>270</v>
          </cell>
          <cell r="AY2650">
            <v>0</v>
          </cell>
          <cell r="CK2650">
            <v>0</v>
          </cell>
          <cell r="CL2650">
            <v>0</v>
          </cell>
          <cell r="CM2650">
            <v>0</v>
          </cell>
        </row>
        <row r="2651">
          <cell r="F2651">
            <v>1147</v>
          </cell>
          <cell r="G2651">
            <v>2647</v>
          </cell>
          <cell r="H2651">
            <v>2647</v>
          </cell>
          <cell r="I2651">
            <v>0</v>
          </cell>
          <cell r="AY2651">
            <v>0</v>
          </cell>
          <cell r="CK2651">
            <v>0</v>
          </cell>
          <cell r="CL2651">
            <v>0</v>
          </cell>
          <cell r="CM2651">
            <v>0</v>
          </cell>
        </row>
        <row r="2652">
          <cell r="F2652">
            <v>38628</v>
          </cell>
          <cell r="G2652">
            <v>38628</v>
          </cell>
          <cell r="H2652">
            <v>26737.57</v>
          </cell>
          <cell r="I2652">
            <v>1375.37</v>
          </cell>
          <cell r="AY2652">
            <v>1366.95</v>
          </cell>
          <cell r="CK2652">
            <v>0</v>
          </cell>
          <cell r="CL2652">
            <v>0</v>
          </cell>
          <cell r="CM2652">
            <v>0</v>
          </cell>
        </row>
        <row r="2653">
          <cell r="F2653">
            <v>1096752</v>
          </cell>
          <cell r="G2653">
            <v>1096752</v>
          </cell>
          <cell r="H2653">
            <v>854563.76</v>
          </cell>
          <cell r="I2653">
            <v>0</v>
          </cell>
          <cell r="AY2653">
            <v>95967</v>
          </cell>
          <cell r="CK2653">
            <v>0</v>
          </cell>
          <cell r="CL2653">
            <v>0</v>
          </cell>
          <cell r="CM2653">
            <v>0</v>
          </cell>
        </row>
        <row r="2654">
          <cell r="F2654">
            <v>0</v>
          </cell>
          <cell r="G2654">
            <v>19714.310000000001</v>
          </cell>
          <cell r="H2654">
            <v>19714.310000000001</v>
          </cell>
          <cell r="I2654">
            <v>0</v>
          </cell>
          <cell r="AY2654">
            <v>0</v>
          </cell>
          <cell r="CK2654">
            <v>0</v>
          </cell>
          <cell r="CL2654">
            <v>0</v>
          </cell>
          <cell r="CM2654">
            <v>0</v>
          </cell>
        </row>
        <row r="2655">
          <cell r="F2655">
            <v>31584</v>
          </cell>
          <cell r="G2655">
            <v>31584</v>
          </cell>
          <cell r="H2655">
            <v>24556.5</v>
          </cell>
          <cell r="I2655">
            <v>0</v>
          </cell>
          <cell r="AY2655">
            <v>2764</v>
          </cell>
          <cell r="CK2655">
            <v>0</v>
          </cell>
          <cell r="CL2655">
            <v>0</v>
          </cell>
          <cell r="CM2655">
            <v>0</v>
          </cell>
        </row>
        <row r="2656">
          <cell r="F2656">
            <v>79777</v>
          </cell>
          <cell r="G2656">
            <v>79777</v>
          </cell>
          <cell r="H2656">
            <v>37265</v>
          </cell>
          <cell r="I2656">
            <v>0</v>
          </cell>
          <cell r="AY2656">
            <v>0</v>
          </cell>
          <cell r="CK2656">
            <v>0</v>
          </cell>
          <cell r="CL2656">
            <v>0</v>
          </cell>
          <cell r="CM2656">
            <v>0</v>
          </cell>
        </row>
        <row r="2657">
          <cell r="F2657">
            <v>219399</v>
          </cell>
          <cell r="G2657">
            <v>219399</v>
          </cell>
          <cell r="H2657">
            <v>11062.64</v>
          </cell>
          <cell r="I2657">
            <v>0</v>
          </cell>
          <cell r="AY2657">
            <v>0</v>
          </cell>
          <cell r="CK2657">
            <v>0</v>
          </cell>
          <cell r="CL2657">
            <v>0</v>
          </cell>
          <cell r="CM2657">
            <v>0</v>
          </cell>
        </row>
        <row r="2658">
          <cell r="F2658">
            <v>0</v>
          </cell>
          <cell r="G2658">
            <v>45582.58</v>
          </cell>
          <cell r="H2658">
            <v>45582.58</v>
          </cell>
          <cell r="I2658">
            <v>0</v>
          </cell>
          <cell r="AY2658">
            <v>0</v>
          </cell>
          <cell r="CK2658">
            <v>0</v>
          </cell>
          <cell r="CL2658">
            <v>0</v>
          </cell>
          <cell r="CM2658">
            <v>0</v>
          </cell>
        </row>
        <row r="2659">
          <cell r="F2659">
            <v>161332</v>
          </cell>
          <cell r="G2659">
            <v>161332</v>
          </cell>
          <cell r="H2659">
            <v>122219.67</v>
          </cell>
          <cell r="I2659">
            <v>0</v>
          </cell>
          <cell r="AY2659">
            <v>13987.68</v>
          </cell>
          <cell r="CK2659">
            <v>0</v>
          </cell>
          <cell r="CL2659">
            <v>0</v>
          </cell>
          <cell r="CM2659">
            <v>0</v>
          </cell>
        </row>
        <row r="2660">
          <cell r="F2660">
            <v>27137</v>
          </cell>
          <cell r="G2660">
            <v>27137</v>
          </cell>
          <cell r="H2660">
            <v>21024.04</v>
          </cell>
          <cell r="I2660">
            <v>0</v>
          </cell>
          <cell r="AY2660">
            <v>2412.19</v>
          </cell>
          <cell r="CK2660">
            <v>0</v>
          </cell>
          <cell r="CL2660">
            <v>0</v>
          </cell>
          <cell r="CM2660">
            <v>0</v>
          </cell>
        </row>
        <row r="2661">
          <cell r="F2661">
            <v>39600</v>
          </cell>
          <cell r="G2661">
            <v>39600</v>
          </cell>
          <cell r="H2661">
            <v>30941.54</v>
          </cell>
          <cell r="I2661">
            <v>0</v>
          </cell>
          <cell r="AY2661">
            <v>3510</v>
          </cell>
          <cell r="CK2661">
            <v>0</v>
          </cell>
          <cell r="CL2661">
            <v>0</v>
          </cell>
          <cell r="CM2661">
            <v>0</v>
          </cell>
        </row>
        <row r="2662">
          <cell r="F2662">
            <v>25074</v>
          </cell>
          <cell r="G2662">
            <v>26487.17</v>
          </cell>
          <cell r="H2662">
            <v>26487.17</v>
          </cell>
          <cell r="I2662">
            <v>0</v>
          </cell>
          <cell r="AY2662">
            <v>0</v>
          </cell>
          <cell r="CK2662">
            <v>0</v>
          </cell>
          <cell r="CL2662">
            <v>0</v>
          </cell>
          <cell r="CM2662">
            <v>0</v>
          </cell>
        </row>
        <row r="2663">
          <cell r="F2663">
            <v>149065</v>
          </cell>
          <cell r="G2663">
            <v>149065</v>
          </cell>
          <cell r="H2663">
            <v>99404.83</v>
          </cell>
          <cell r="I2663">
            <v>0</v>
          </cell>
          <cell r="AY2663">
            <v>10552.82</v>
          </cell>
          <cell r="CK2663">
            <v>0</v>
          </cell>
          <cell r="CL2663">
            <v>0</v>
          </cell>
          <cell r="CM2663">
            <v>0</v>
          </cell>
        </row>
        <row r="2664">
          <cell r="F2664">
            <v>35666</v>
          </cell>
          <cell r="G2664">
            <v>35666</v>
          </cell>
          <cell r="H2664">
            <v>31101.119999999999</v>
          </cell>
          <cell r="I2664">
            <v>0</v>
          </cell>
          <cell r="AY2664">
            <v>2194.62</v>
          </cell>
          <cell r="CK2664">
            <v>0</v>
          </cell>
          <cell r="CL2664">
            <v>0</v>
          </cell>
          <cell r="CM2664">
            <v>0</v>
          </cell>
        </row>
        <row r="2665">
          <cell r="F2665">
            <v>4157</v>
          </cell>
          <cell r="G2665">
            <v>4157</v>
          </cell>
          <cell r="H2665">
            <v>2195.0500000000002</v>
          </cell>
          <cell r="I2665">
            <v>0</v>
          </cell>
          <cell r="AY2665">
            <v>236.37</v>
          </cell>
          <cell r="CK2665">
            <v>0</v>
          </cell>
          <cell r="CL2665">
            <v>0</v>
          </cell>
          <cell r="CM2665">
            <v>0</v>
          </cell>
        </row>
        <row r="2666">
          <cell r="F2666">
            <v>2000</v>
          </cell>
          <cell r="G2666">
            <v>2000</v>
          </cell>
          <cell r="H2666">
            <v>1074.73</v>
          </cell>
          <cell r="I2666">
            <v>798.98</v>
          </cell>
          <cell r="AY2666">
            <v>0</v>
          </cell>
          <cell r="CK2666">
            <v>0</v>
          </cell>
          <cell r="CL2666">
            <v>0</v>
          </cell>
          <cell r="CM2666">
            <v>0</v>
          </cell>
        </row>
        <row r="2667">
          <cell r="F2667">
            <v>10000</v>
          </cell>
          <cell r="G2667">
            <v>10000</v>
          </cell>
          <cell r="H2667">
            <v>9900</v>
          </cell>
          <cell r="I2667">
            <v>0</v>
          </cell>
          <cell r="AY2667">
            <v>0</v>
          </cell>
          <cell r="CK2667">
            <v>0</v>
          </cell>
          <cell r="CL2667">
            <v>0</v>
          </cell>
          <cell r="CM2667">
            <v>0</v>
          </cell>
        </row>
        <row r="2668">
          <cell r="F2668">
            <v>42103</v>
          </cell>
          <cell r="G2668">
            <v>42103</v>
          </cell>
          <cell r="H2668">
            <v>29822.83</v>
          </cell>
          <cell r="I2668">
            <v>6591.25</v>
          </cell>
          <cell r="AY2668">
            <v>0</v>
          </cell>
          <cell r="CK2668">
            <v>0</v>
          </cell>
          <cell r="CL2668">
            <v>0</v>
          </cell>
          <cell r="CM2668">
            <v>0</v>
          </cell>
        </row>
        <row r="2669">
          <cell r="F2669">
            <v>1400</v>
          </cell>
          <cell r="G2669">
            <v>575</v>
          </cell>
          <cell r="H2669">
            <v>575</v>
          </cell>
          <cell r="I2669">
            <v>0</v>
          </cell>
          <cell r="AY2669">
            <v>0</v>
          </cell>
          <cell r="CK2669">
            <v>0</v>
          </cell>
          <cell r="CL2669">
            <v>0</v>
          </cell>
          <cell r="CM2669">
            <v>0</v>
          </cell>
        </row>
        <row r="2670">
          <cell r="F2670">
            <v>18822</v>
          </cell>
          <cell r="G2670">
            <v>18822</v>
          </cell>
          <cell r="H2670">
            <v>1724</v>
          </cell>
          <cell r="I2670">
            <v>610</v>
          </cell>
          <cell r="AY2670">
            <v>0</v>
          </cell>
          <cell r="CK2670">
            <v>0</v>
          </cell>
          <cell r="CL2670">
            <v>0</v>
          </cell>
          <cell r="CM2670">
            <v>0</v>
          </cell>
        </row>
        <row r="2672">
          <cell r="F2672">
            <v>11535</v>
          </cell>
          <cell r="G2672">
            <v>11535</v>
          </cell>
          <cell r="H2672">
            <v>6157.95</v>
          </cell>
          <cell r="I2672">
            <v>425</v>
          </cell>
          <cell r="AY2672">
            <v>0</v>
          </cell>
          <cell r="CK2672">
            <v>0</v>
          </cell>
          <cell r="CL2672">
            <v>0</v>
          </cell>
          <cell r="CM2672">
            <v>0</v>
          </cell>
        </row>
        <row r="2673">
          <cell r="F2673">
            <v>16718</v>
          </cell>
          <cell r="G2673">
            <v>16718</v>
          </cell>
          <cell r="H2673">
            <v>1356.1</v>
          </cell>
          <cell r="I2673">
            <v>985.3</v>
          </cell>
          <cell r="AY2673">
            <v>0</v>
          </cell>
          <cell r="CK2673">
            <v>0</v>
          </cell>
          <cell r="CL2673">
            <v>0</v>
          </cell>
          <cell r="CM2673">
            <v>0</v>
          </cell>
        </row>
        <row r="2674">
          <cell r="F2674">
            <v>2565</v>
          </cell>
          <cell r="G2674">
            <v>2565</v>
          </cell>
          <cell r="H2674">
            <v>2014.1</v>
          </cell>
          <cell r="I2674">
            <v>379.52</v>
          </cell>
          <cell r="AY2674">
            <v>0</v>
          </cell>
          <cell r="CK2674">
            <v>0</v>
          </cell>
          <cell r="CL2674">
            <v>0</v>
          </cell>
          <cell r="CM2674">
            <v>0</v>
          </cell>
        </row>
        <row r="2675">
          <cell r="F2675">
            <v>1904</v>
          </cell>
          <cell r="G2675">
            <v>3904</v>
          </cell>
          <cell r="H2675">
            <v>3904</v>
          </cell>
          <cell r="I2675">
            <v>0</v>
          </cell>
          <cell r="AY2675">
            <v>0</v>
          </cell>
          <cell r="CK2675">
            <v>0</v>
          </cell>
          <cell r="CL2675">
            <v>0</v>
          </cell>
          <cell r="CM2675">
            <v>0</v>
          </cell>
        </row>
        <row r="2676">
          <cell r="F2676">
            <v>101288</v>
          </cell>
          <cell r="G2676">
            <v>101288</v>
          </cell>
          <cell r="H2676">
            <v>54626.64</v>
          </cell>
          <cell r="I2676">
            <v>2429.13</v>
          </cell>
          <cell r="AY2676">
            <v>2075.69</v>
          </cell>
          <cell r="CK2676">
            <v>0</v>
          </cell>
          <cell r="CL2676">
            <v>0</v>
          </cell>
          <cell r="CM2676">
            <v>0</v>
          </cell>
        </row>
        <row r="2677">
          <cell r="F2677">
            <v>0</v>
          </cell>
          <cell r="G2677">
            <v>180285.69</v>
          </cell>
          <cell r="H2677">
            <v>5142.46</v>
          </cell>
          <cell r="I2677">
            <v>30300</v>
          </cell>
          <cell r="AY2677">
            <v>0</v>
          </cell>
          <cell r="CK2677">
            <v>0</v>
          </cell>
          <cell r="CL2677">
            <v>0</v>
          </cell>
          <cell r="CM2677">
            <v>0</v>
          </cell>
        </row>
        <row r="2678">
          <cell r="F2678">
            <v>636408</v>
          </cell>
          <cell r="G2678">
            <v>636408</v>
          </cell>
          <cell r="H2678">
            <v>488009.51</v>
          </cell>
          <cell r="I2678">
            <v>0</v>
          </cell>
          <cell r="AY2678">
            <v>55687</v>
          </cell>
          <cell r="CK2678">
            <v>0</v>
          </cell>
          <cell r="CL2678">
            <v>0</v>
          </cell>
          <cell r="CM2678">
            <v>0</v>
          </cell>
        </row>
        <row r="2679">
          <cell r="F2679">
            <v>23112</v>
          </cell>
          <cell r="G2679">
            <v>23112</v>
          </cell>
          <cell r="H2679">
            <v>17279.5</v>
          </cell>
          <cell r="I2679">
            <v>0</v>
          </cell>
          <cell r="AY2679">
            <v>2023</v>
          </cell>
          <cell r="CK2679">
            <v>0</v>
          </cell>
          <cell r="CL2679">
            <v>0</v>
          </cell>
          <cell r="CM2679">
            <v>0</v>
          </cell>
        </row>
        <row r="2680">
          <cell r="F2680">
            <v>48705</v>
          </cell>
          <cell r="G2680">
            <v>48705</v>
          </cell>
          <cell r="H2680">
            <v>21017.69</v>
          </cell>
          <cell r="I2680">
            <v>0</v>
          </cell>
          <cell r="AY2680">
            <v>0</v>
          </cell>
          <cell r="CK2680">
            <v>0</v>
          </cell>
          <cell r="CL2680">
            <v>0</v>
          </cell>
          <cell r="CM2680">
            <v>0</v>
          </cell>
        </row>
        <row r="2681">
          <cell r="F2681">
            <v>128240</v>
          </cell>
          <cell r="G2681">
            <v>128240</v>
          </cell>
          <cell r="H2681">
            <v>21729.66</v>
          </cell>
          <cell r="I2681">
            <v>0</v>
          </cell>
          <cell r="AY2681">
            <v>0</v>
          </cell>
          <cell r="CK2681">
            <v>0</v>
          </cell>
          <cell r="CL2681">
            <v>0</v>
          </cell>
          <cell r="CM2681">
            <v>0</v>
          </cell>
        </row>
        <row r="2682">
          <cell r="F2682">
            <v>0</v>
          </cell>
          <cell r="G2682">
            <v>48615.040000000001</v>
          </cell>
          <cell r="H2682">
            <v>48615.040000000001</v>
          </cell>
          <cell r="I2682">
            <v>0</v>
          </cell>
          <cell r="AY2682">
            <v>0</v>
          </cell>
          <cell r="CK2682">
            <v>0</v>
          </cell>
          <cell r="CL2682">
            <v>0</v>
          </cell>
          <cell r="CM2682">
            <v>0</v>
          </cell>
        </row>
        <row r="2683">
          <cell r="F2683">
            <v>100452</v>
          </cell>
          <cell r="G2683">
            <v>100452</v>
          </cell>
          <cell r="H2683">
            <v>73814.45</v>
          </cell>
          <cell r="I2683">
            <v>0</v>
          </cell>
          <cell r="AY2683">
            <v>8722.1200000000008</v>
          </cell>
          <cell r="CK2683">
            <v>0</v>
          </cell>
          <cell r="CL2683">
            <v>0</v>
          </cell>
          <cell r="CM2683">
            <v>0</v>
          </cell>
        </row>
        <row r="2684">
          <cell r="F2684">
            <v>16708</v>
          </cell>
          <cell r="G2684">
            <v>16708</v>
          </cell>
          <cell r="H2684">
            <v>12589.41</v>
          </cell>
          <cell r="I2684">
            <v>0</v>
          </cell>
          <cell r="AY2684">
            <v>1490</v>
          </cell>
          <cell r="CK2684">
            <v>0</v>
          </cell>
          <cell r="CL2684">
            <v>0</v>
          </cell>
          <cell r="CM2684">
            <v>0</v>
          </cell>
        </row>
        <row r="2685">
          <cell r="F2685">
            <v>26400</v>
          </cell>
          <cell r="G2685">
            <v>26400</v>
          </cell>
          <cell r="H2685">
            <v>19873.59</v>
          </cell>
          <cell r="I2685">
            <v>0</v>
          </cell>
          <cell r="AY2685">
            <v>2340</v>
          </cell>
          <cell r="CK2685">
            <v>0</v>
          </cell>
          <cell r="CL2685">
            <v>0</v>
          </cell>
          <cell r="CM2685">
            <v>0</v>
          </cell>
        </row>
        <row r="2686">
          <cell r="F2686">
            <v>14656</v>
          </cell>
          <cell r="G2686">
            <v>15290.37</v>
          </cell>
          <cell r="H2686">
            <v>15290.37</v>
          </cell>
          <cell r="I2686">
            <v>0</v>
          </cell>
          <cell r="AY2686">
            <v>0</v>
          </cell>
          <cell r="CK2686">
            <v>0</v>
          </cell>
          <cell r="CL2686">
            <v>0</v>
          </cell>
          <cell r="CM2686">
            <v>0</v>
          </cell>
        </row>
        <row r="2687">
          <cell r="F2687">
            <v>82817</v>
          </cell>
          <cell r="G2687">
            <v>82817</v>
          </cell>
          <cell r="H2687">
            <v>53205.37</v>
          </cell>
          <cell r="I2687">
            <v>0</v>
          </cell>
          <cell r="AY2687">
            <v>5995.86</v>
          </cell>
          <cell r="CK2687">
            <v>0</v>
          </cell>
          <cell r="CL2687">
            <v>0</v>
          </cell>
          <cell r="CM2687">
            <v>0</v>
          </cell>
        </row>
        <row r="2688">
          <cell r="F2688">
            <v>11889</v>
          </cell>
          <cell r="G2688">
            <v>12168.98</v>
          </cell>
          <cell r="H2688">
            <v>10367.040000000001</v>
          </cell>
          <cell r="I2688">
            <v>0</v>
          </cell>
          <cell r="AY2688">
            <v>731.54</v>
          </cell>
          <cell r="CK2688">
            <v>0</v>
          </cell>
          <cell r="CL2688">
            <v>0</v>
          </cell>
          <cell r="CM2688">
            <v>0</v>
          </cell>
        </row>
        <row r="2689">
          <cell r="F2689">
            <v>1664</v>
          </cell>
          <cell r="G2689">
            <v>1664</v>
          </cell>
          <cell r="H2689">
            <v>878.59</v>
          </cell>
          <cell r="I2689">
            <v>0</v>
          </cell>
          <cell r="AY2689">
            <v>94.61</v>
          </cell>
          <cell r="CK2689">
            <v>0</v>
          </cell>
          <cell r="CL2689">
            <v>0</v>
          </cell>
          <cell r="CM2689">
            <v>0</v>
          </cell>
        </row>
        <row r="2690">
          <cell r="F2690">
            <v>45500</v>
          </cell>
          <cell r="G2690">
            <v>35750</v>
          </cell>
          <cell r="H2690">
            <v>15094.9</v>
          </cell>
          <cell r="I2690">
            <v>12535</v>
          </cell>
          <cell r="AY2690">
            <v>0</v>
          </cell>
          <cell r="CK2690">
            <v>0</v>
          </cell>
          <cell r="CL2690">
            <v>0</v>
          </cell>
          <cell r="CM2690">
            <v>0</v>
          </cell>
        </row>
        <row r="2691">
          <cell r="F2691">
            <v>196152</v>
          </cell>
          <cell r="G2691">
            <v>173152</v>
          </cell>
          <cell r="H2691">
            <v>123645.9</v>
          </cell>
          <cell r="I2691">
            <v>32253.8</v>
          </cell>
          <cell r="AY2691">
            <v>0</v>
          </cell>
          <cell r="CK2691">
            <v>0</v>
          </cell>
          <cell r="CL2691">
            <v>0</v>
          </cell>
          <cell r="CM2691">
            <v>0</v>
          </cell>
        </row>
        <row r="2692">
          <cell r="F2692">
            <v>2345</v>
          </cell>
          <cell r="G2692">
            <v>0</v>
          </cell>
          <cell r="H2692">
            <v>0</v>
          </cell>
          <cell r="I2692">
            <v>0</v>
          </cell>
          <cell r="AY2692">
            <v>0</v>
          </cell>
          <cell r="CK2692">
            <v>0</v>
          </cell>
          <cell r="CL2692">
            <v>0</v>
          </cell>
          <cell r="CM2692">
            <v>0</v>
          </cell>
        </row>
        <row r="2693">
          <cell r="F2693">
            <v>1000</v>
          </cell>
          <cell r="G2693">
            <v>1000</v>
          </cell>
          <cell r="H2693">
            <v>0</v>
          </cell>
          <cell r="I2693">
            <v>0</v>
          </cell>
          <cell r="AY2693">
            <v>0</v>
          </cell>
          <cell r="CK2693">
            <v>0</v>
          </cell>
          <cell r="CL2693">
            <v>0</v>
          </cell>
          <cell r="CM2693">
            <v>0</v>
          </cell>
        </row>
        <row r="2694">
          <cell r="F2694">
            <v>816660</v>
          </cell>
          <cell r="G2694">
            <v>816660</v>
          </cell>
          <cell r="H2694">
            <v>636533.69999999995</v>
          </cell>
          <cell r="I2694">
            <v>0</v>
          </cell>
          <cell r="AY2694">
            <v>71459</v>
          </cell>
          <cell r="CK2694">
            <v>0</v>
          </cell>
          <cell r="CL2694">
            <v>0</v>
          </cell>
          <cell r="CM2694">
            <v>0</v>
          </cell>
        </row>
        <row r="2695">
          <cell r="F2695">
            <v>0</v>
          </cell>
          <cell r="G2695">
            <v>26978.13</v>
          </cell>
          <cell r="H2695">
            <v>26978.13</v>
          </cell>
          <cell r="I2695">
            <v>0</v>
          </cell>
          <cell r="AY2695">
            <v>0</v>
          </cell>
          <cell r="CK2695">
            <v>0</v>
          </cell>
          <cell r="CL2695">
            <v>0</v>
          </cell>
          <cell r="CM2695">
            <v>0</v>
          </cell>
        </row>
        <row r="2696">
          <cell r="F2696">
            <v>34411</v>
          </cell>
          <cell r="G2696">
            <v>34411</v>
          </cell>
          <cell r="H2696">
            <v>29550.5</v>
          </cell>
          <cell r="I2696">
            <v>0</v>
          </cell>
          <cell r="AY2696">
            <v>3304</v>
          </cell>
          <cell r="CK2696">
            <v>0</v>
          </cell>
          <cell r="CL2696">
            <v>0</v>
          </cell>
          <cell r="CM2696">
            <v>0</v>
          </cell>
        </row>
        <row r="2697">
          <cell r="F2697">
            <v>64848</v>
          </cell>
          <cell r="G2697">
            <v>64848</v>
          </cell>
          <cell r="H2697">
            <v>29408.7</v>
          </cell>
          <cell r="I2697">
            <v>0</v>
          </cell>
          <cell r="AY2697">
            <v>0</v>
          </cell>
          <cell r="CK2697">
            <v>0</v>
          </cell>
          <cell r="CL2697">
            <v>0</v>
          </cell>
          <cell r="CM2697">
            <v>0</v>
          </cell>
        </row>
        <row r="2698">
          <cell r="F2698">
            <v>166136</v>
          </cell>
          <cell r="G2698">
            <v>166136</v>
          </cell>
          <cell r="H2698">
            <v>0</v>
          </cell>
          <cell r="I2698">
            <v>0</v>
          </cell>
          <cell r="AY2698">
            <v>0</v>
          </cell>
          <cell r="CK2698">
            <v>0</v>
          </cell>
          <cell r="CL2698">
            <v>0</v>
          </cell>
          <cell r="CM2698">
            <v>0</v>
          </cell>
        </row>
        <row r="2699">
          <cell r="F2699">
            <v>129184</v>
          </cell>
          <cell r="G2699">
            <v>129184</v>
          </cell>
          <cell r="H2699">
            <v>98837.93</v>
          </cell>
          <cell r="I2699">
            <v>0</v>
          </cell>
          <cell r="AY2699">
            <v>11248.76</v>
          </cell>
          <cell r="CK2699">
            <v>0</v>
          </cell>
          <cell r="CL2699">
            <v>0</v>
          </cell>
          <cell r="CM2699">
            <v>0</v>
          </cell>
        </row>
        <row r="2700">
          <cell r="F2700">
            <v>21561</v>
          </cell>
          <cell r="G2700">
            <v>21561</v>
          </cell>
          <cell r="H2700">
            <v>16903.07</v>
          </cell>
          <cell r="I2700">
            <v>0</v>
          </cell>
          <cell r="AY2700">
            <v>1930.3</v>
          </cell>
          <cell r="CK2700">
            <v>0</v>
          </cell>
          <cell r="CL2700">
            <v>0</v>
          </cell>
          <cell r="CM2700">
            <v>0</v>
          </cell>
        </row>
        <row r="2701">
          <cell r="F2701">
            <v>33000</v>
          </cell>
          <cell r="G2701">
            <v>33000</v>
          </cell>
          <cell r="H2701">
            <v>26030.959999999999</v>
          </cell>
          <cell r="I2701">
            <v>0</v>
          </cell>
          <cell r="AY2701">
            <v>2925</v>
          </cell>
          <cell r="CK2701">
            <v>0</v>
          </cell>
          <cell r="CL2701">
            <v>0</v>
          </cell>
          <cell r="CM2701">
            <v>0</v>
          </cell>
        </row>
        <row r="2702">
          <cell r="F2702">
            <v>18987</v>
          </cell>
          <cell r="G2702">
            <v>19936.740000000002</v>
          </cell>
          <cell r="H2702">
            <v>19936.740000000002</v>
          </cell>
          <cell r="I2702">
            <v>0</v>
          </cell>
          <cell r="AY2702">
            <v>0</v>
          </cell>
          <cell r="CK2702">
            <v>0</v>
          </cell>
          <cell r="CL2702">
            <v>0</v>
          </cell>
          <cell r="CM2702">
            <v>0</v>
          </cell>
        </row>
        <row r="2703">
          <cell r="F2703">
            <v>109685</v>
          </cell>
          <cell r="G2703">
            <v>109685</v>
          </cell>
          <cell r="H2703">
            <v>73364.36</v>
          </cell>
          <cell r="I2703">
            <v>0</v>
          </cell>
          <cell r="AY2703">
            <v>7917.5</v>
          </cell>
          <cell r="CK2703">
            <v>0</v>
          </cell>
          <cell r="CL2703">
            <v>0</v>
          </cell>
          <cell r="CM2703">
            <v>0</v>
          </cell>
        </row>
        <row r="2704">
          <cell r="F2704">
            <v>23777</v>
          </cell>
          <cell r="G2704">
            <v>23811.08</v>
          </cell>
          <cell r="H2704">
            <v>20734.080000000002</v>
          </cell>
          <cell r="I2704">
            <v>0</v>
          </cell>
          <cell r="AY2704">
            <v>1463.08</v>
          </cell>
          <cell r="CK2704">
            <v>0</v>
          </cell>
          <cell r="CL2704">
            <v>0</v>
          </cell>
          <cell r="CM2704">
            <v>0</v>
          </cell>
        </row>
        <row r="2705">
          <cell r="F2705">
            <v>832</v>
          </cell>
          <cell r="G2705">
            <v>832</v>
          </cell>
          <cell r="H2705">
            <v>439.29</v>
          </cell>
          <cell r="I2705">
            <v>0</v>
          </cell>
          <cell r="AY2705">
            <v>47.3</v>
          </cell>
          <cell r="CK2705">
            <v>0</v>
          </cell>
          <cell r="CL2705">
            <v>0</v>
          </cell>
          <cell r="CM2705">
            <v>0</v>
          </cell>
        </row>
        <row r="2706">
          <cell r="F2706">
            <v>5175</v>
          </cell>
          <cell r="G2706">
            <v>5175</v>
          </cell>
          <cell r="H2706">
            <v>2902.5</v>
          </cell>
          <cell r="I2706">
            <v>0</v>
          </cell>
          <cell r="AY2706">
            <v>0</v>
          </cell>
          <cell r="CK2706">
            <v>0</v>
          </cell>
          <cell r="CL2706">
            <v>0</v>
          </cell>
          <cell r="CM2706">
            <v>0</v>
          </cell>
        </row>
        <row r="2707">
          <cell r="F2707">
            <v>1000</v>
          </cell>
          <cell r="G2707">
            <v>1000</v>
          </cell>
          <cell r="H2707">
            <v>705</v>
          </cell>
          <cell r="I2707">
            <v>0</v>
          </cell>
          <cell r="AY2707">
            <v>0</v>
          </cell>
          <cell r="CK2707">
            <v>0</v>
          </cell>
          <cell r="CL2707">
            <v>0</v>
          </cell>
          <cell r="CM2707">
            <v>0</v>
          </cell>
        </row>
        <row r="2708">
          <cell r="F2708">
            <v>10773</v>
          </cell>
          <cell r="G2708">
            <v>10773</v>
          </cell>
          <cell r="H2708">
            <v>8636.2000000000007</v>
          </cell>
          <cell r="I2708">
            <v>1274.2</v>
          </cell>
          <cell r="AY2708">
            <v>608.35</v>
          </cell>
          <cell r="CK2708">
            <v>0</v>
          </cell>
          <cell r="CL2708">
            <v>0</v>
          </cell>
          <cell r="CM2708">
            <v>0</v>
          </cell>
        </row>
        <row r="2709">
          <cell r="F2709">
            <v>81</v>
          </cell>
          <cell r="G2709">
            <v>81</v>
          </cell>
          <cell r="H2709">
            <v>0</v>
          </cell>
          <cell r="I2709">
            <v>0</v>
          </cell>
          <cell r="AY2709">
            <v>0</v>
          </cell>
          <cell r="CK2709">
            <v>0</v>
          </cell>
          <cell r="CL2709">
            <v>0</v>
          </cell>
          <cell r="CM2709">
            <v>0</v>
          </cell>
        </row>
        <row r="2710">
          <cell r="F2710">
            <v>908556</v>
          </cell>
          <cell r="G2710">
            <v>908556</v>
          </cell>
          <cell r="H2710">
            <v>789293.24</v>
          </cell>
          <cell r="I2710">
            <v>0</v>
          </cell>
          <cell r="AY2710">
            <v>79500</v>
          </cell>
          <cell r="CK2710">
            <v>0</v>
          </cell>
          <cell r="CL2710">
            <v>0</v>
          </cell>
          <cell r="CM2710">
            <v>0</v>
          </cell>
        </row>
        <row r="2711">
          <cell r="F2711">
            <v>0</v>
          </cell>
          <cell r="G2711">
            <v>2782.5</v>
          </cell>
          <cell r="H2711">
            <v>2782.5</v>
          </cell>
          <cell r="I2711">
            <v>0</v>
          </cell>
          <cell r="AY2711">
            <v>0</v>
          </cell>
          <cell r="CK2711">
            <v>0</v>
          </cell>
          <cell r="CL2711">
            <v>0</v>
          </cell>
          <cell r="CM2711">
            <v>0</v>
          </cell>
        </row>
        <row r="2712">
          <cell r="F2712">
            <v>52999</v>
          </cell>
          <cell r="G2712">
            <v>52999</v>
          </cell>
          <cell r="H2712">
            <v>33691.22</v>
          </cell>
          <cell r="I2712">
            <v>0</v>
          </cell>
          <cell r="AY2712">
            <v>0</v>
          </cell>
          <cell r="CK2712">
            <v>0</v>
          </cell>
          <cell r="CL2712">
            <v>0</v>
          </cell>
          <cell r="CM2712">
            <v>0</v>
          </cell>
        </row>
        <row r="2713">
          <cell r="F2713">
            <v>176664</v>
          </cell>
          <cell r="G2713">
            <v>176664</v>
          </cell>
          <cell r="H2713">
            <v>0</v>
          </cell>
          <cell r="I2713">
            <v>0</v>
          </cell>
          <cell r="AY2713">
            <v>0</v>
          </cell>
          <cell r="CK2713">
            <v>0</v>
          </cell>
          <cell r="CL2713">
            <v>0</v>
          </cell>
          <cell r="CM2713">
            <v>0</v>
          </cell>
        </row>
        <row r="2714">
          <cell r="F2714">
            <v>106704</v>
          </cell>
          <cell r="G2714">
            <v>106704</v>
          </cell>
          <cell r="H2714">
            <v>94752.33</v>
          </cell>
          <cell r="I2714">
            <v>0</v>
          </cell>
          <cell r="AY2714">
            <v>9208.4599999999991</v>
          </cell>
          <cell r="CK2714">
            <v>0</v>
          </cell>
          <cell r="CL2714">
            <v>0</v>
          </cell>
          <cell r="CM2714">
            <v>0</v>
          </cell>
        </row>
        <row r="2715">
          <cell r="F2715">
            <v>18477</v>
          </cell>
          <cell r="G2715">
            <v>18477</v>
          </cell>
          <cell r="H2715">
            <v>16689.46</v>
          </cell>
          <cell r="I2715">
            <v>0</v>
          </cell>
          <cell r="AY2715">
            <v>1639.89</v>
          </cell>
          <cell r="CK2715">
            <v>0</v>
          </cell>
          <cell r="CL2715">
            <v>0</v>
          </cell>
          <cell r="CM2715">
            <v>0</v>
          </cell>
        </row>
        <row r="2716">
          <cell r="F2716">
            <v>19800</v>
          </cell>
          <cell r="G2716">
            <v>19800</v>
          </cell>
          <cell r="H2716">
            <v>19597.5</v>
          </cell>
          <cell r="I2716">
            <v>0</v>
          </cell>
          <cell r="AY2716">
            <v>1755</v>
          </cell>
          <cell r="CK2716">
            <v>0</v>
          </cell>
          <cell r="CL2716">
            <v>0</v>
          </cell>
          <cell r="CM2716">
            <v>0</v>
          </cell>
        </row>
        <row r="2717">
          <cell r="F2717">
            <v>20190</v>
          </cell>
          <cell r="G2717">
            <v>25390.13</v>
          </cell>
          <cell r="H2717">
            <v>25390.13</v>
          </cell>
          <cell r="I2717">
            <v>0</v>
          </cell>
          <cell r="AY2717">
            <v>0</v>
          </cell>
          <cell r="CK2717">
            <v>0</v>
          </cell>
          <cell r="CL2717">
            <v>0</v>
          </cell>
          <cell r="CM2717">
            <v>0</v>
          </cell>
        </row>
        <row r="2718">
          <cell r="F2718">
            <v>127061</v>
          </cell>
          <cell r="G2718">
            <v>127061</v>
          </cell>
          <cell r="H2718">
            <v>95195.96</v>
          </cell>
          <cell r="I2718">
            <v>0</v>
          </cell>
          <cell r="AY2718">
            <v>9436.43</v>
          </cell>
          <cell r="CK2718">
            <v>0</v>
          </cell>
          <cell r="CL2718">
            <v>0</v>
          </cell>
          <cell r="CM2718">
            <v>0</v>
          </cell>
        </row>
        <row r="2719">
          <cell r="F2719">
            <v>23777</v>
          </cell>
          <cell r="G2719">
            <v>23811.08</v>
          </cell>
          <cell r="H2719">
            <v>20734.080000000002</v>
          </cell>
          <cell r="I2719">
            <v>0</v>
          </cell>
          <cell r="AY2719">
            <v>1463.08</v>
          </cell>
          <cell r="CK2719">
            <v>0</v>
          </cell>
          <cell r="CL2719">
            <v>0</v>
          </cell>
          <cell r="CM2719">
            <v>0</v>
          </cell>
        </row>
        <row r="2720">
          <cell r="F2720">
            <v>646</v>
          </cell>
          <cell r="G2720">
            <v>646</v>
          </cell>
          <cell r="H2720">
            <v>340.89</v>
          </cell>
          <cell r="I2720">
            <v>0</v>
          </cell>
          <cell r="AY2720">
            <v>36.71</v>
          </cell>
          <cell r="CK2720">
            <v>0</v>
          </cell>
          <cell r="CL2720">
            <v>0</v>
          </cell>
          <cell r="CM2720">
            <v>0</v>
          </cell>
        </row>
        <row r="2721">
          <cell r="F2721">
            <v>10000</v>
          </cell>
          <cell r="G2721">
            <v>10000</v>
          </cell>
          <cell r="H2721">
            <v>0</v>
          </cell>
          <cell r="I2721">
            <v>2</v>
          </cell>
          <cell r="AY2721">
            <v>0</v>
          </cell>
          <cell r="CK2721">
            <v>0</v>
          </cell>
          <cell r="CL2721">
            <v>0</v>
          </cell>
          <cell r="CM2721">
            <v>0</v>
          </cell>
        </row>
        <row r="2722">
          <cell r="F2722">
            <v>90520</v>
          </cell>
          <cell r="G2722">
            <v>90520</v>
          </cell>
          <cell r="H2722">
            <v>65333.11</v>
          </cell>
          <cell r="I2722">
            <v>24923.71</v>
          </cell>
          <cell r="AY2722">
            <v>0</v>
          </cell>
          <cell r="CK2722">
            <v>0</v>
          </cell>
          <cell r="CL2722">
            <v>0</v>
          </cell>
          <cell r="CM2722">
            <v>0</v>
          </cell>
        </row>
        <row r="2723">
          <cell r="F2723">
            <v>7168</v>
          </cell>
          <cell r="G2723">
            <v>7168</v>
          </cell>
          <cell r="H2723">
            <v>1498.5</v>
          </cell>
          <cell r="I2723">
            <v>0</v>
          </cell>
          <cell r="AY2723">
            <v>144</v>
          </cell>
          <cell r="CK2723">
            <v>0</v>
          </cell>
          <cell r="CL2723">
            <v>0</v>
          </cell>
          <cell r="CM2723">
            <v>0</v>
          </cell>
        </row>
        <row r="2724">
          <cell r="F2724">
            <v>11323</v>
          </cell>
          <cell r="G2724">
            <v>11323</v>
          </cell>
          <cell r="H2724">
            <v>7066.66</v>
          </cell>
          <cell r="I2724">
            <v>0</v>
          </cell>
          <cell r="AY2724">
            <v>0</v>
          </cell>
          <cell r="CK2724">
            <v>0</v>
          </cell>
          <cell r="CL2724">
            <v>0</v>
          </cell>
          <cell r="CM2724">
            <v>0</v>
          </cell>
        </row>
        <row r="2725">
          <cell r="F2725">
            <v>4543</v>
          </cell>
          <cell r="G2725">
            <v>2543</v>
          </cell>
          <cell r="H2725">
            <v>1439.3</v>
          </cell>
          <cell r="I2725">
            <v>0</v>
          </cell>
          <cell r="AY2725">
            <v>0</v>
          </cell>
          <cell r="CK2725">
            <v>0</v>
          </cell>
          <cell r="CL2725">
            <v>0</v>
          </cell>
          <cell r="CM2725">
            <v>0</v>
          </cell>
        </row>
        <row r="2726">
          <cell r="F2726">
            <v>0</v>
          </cell>
          <cell r="G2726">
            <v>1000</v>
          </cell>
          <cell r="H2726">
            <v>871.65</v>
          </cell>
          <cell r="I2726">
            <v>85.9</v>
          </cell>
          <cell r="AY2726">
            <v>0</v>
          </cell>
          <cell r="CK2726">
            <v>0</v>
          </cell>
          <cell r="CL2726">
            <v>0</v>
          </cell>
          <cell r="CM2726">
            <v>0</v>
          </cell>
        </row>
        <row r="2727">
          <cell r="F2727">
            <v>160825</v>
          </cell>
          <cell r="G2727">
            <v>160825</v>
          </cell>
          <cell r="H2727">
            <v>76983.429999999993</v>
          </cell>
          <cell r="I2727">
            <v>5180.53</v>
          </cell>
          <cell r="AY2727">
            <v>3028.32</v>
          </cell>
          <cell r="CK2727">
            <v>0</v>
          </cell>
          <cell r="CL2727">
            <v>0</v>
          </cell>
          <cell r="CM2727">
            <v>0</v>
          </cell>
        </row>
        <row r="2728">
          <cell r="F2728">
            <v>1730364</v>
          </cell>
          <cell r="G2728">
            <v>1730364</v>
          </cell>
          <cell r="H2728">
            <v>1357650.99</v>
          </cell>
          <cell r="I2728">
            <v>0</v>
          </cell>
          <cell r="AY2728">
            <v>151896.66</v>
          </cell>
          <cell r="CK2728">
            <v>0</v>
          </cell>
          <cell r="CL2728">
            <v>0</v>
          </cell>
          <cell r="CM2728">
            <v>0</v>
          </cell>
        </row>
        <row r="2729">
          <cell r="F2729">
            <v>0</v>
          </cell>
          <cell r="G2729">
            <v>92000</v>
          </cell>
          <cell r="H2729">
            <v>0</v>
          </cell>
          <cell r="I2729">
            <v>0</v>
          </cell>
          <cell r="AY2729">
            <v>0</v>
          </cell>
          <cell r="CK2729">
            <v>0</v>
          </cell>
          <cell r="CL2729">
            <v>0</v>
          </cell>
          <cell r="CM2729">
            <v>0</v>
          </cell>
        </row>
        <row r="2730">
          <cell r="F2730">
            <v>54696</v>
          </cell>
          <cell r="G2730">
            <v>54696</v>
          </cell>
          <cell r="H2730">
            <v>48978</v>
          </cell>
          <cell r="I2730">
            <v>0</v>
          </cell>
          <cell r="AY2730">
            <v>4786</v>
          </cell>
          <cell r="CK2730">
            <v>0</v>
          </cell>
          <cell r="CL2730">
            <v>0</v>
          </cell>
          <cell r="CM2730">
            <v>0</v>
          </cell>
        </row>
        <row r="2731">
          <cell r="F2731">
            <v>124630</v>
          </cell>
          <cell r="G2731">
            <v>124630</v>
          </cell>
          <cell r="H2731">
            <v>58754.23</v>
          </cell>
          <cell r="I2731">
            <v>0</v>
          </cell>
          <cell r="AY2731">
            <v>0</v>
          </cell>
          <cell r="CK2731">
            <v>0</v>
          </cell>
          <cell r="CL2731">
            <v>0</v>
          </cell>
          <cell r="CM2731">
            <v>0</v>
          </cell>
        </row>
        <row r="2732">
          <cell r="F2732">
            <v>347095</v>
          </cell>
          <cell r="G2732">
            <v>347095</v>
          </cell>
          <cell r="H2732">
            <v>0</v>
          </cell>
          <cell r="I2732">
            <v>0</v>
          </cell>
          <cell r="AY2732">
            <v>0</v>
          </cell>
          <cell r="CK2732">
            <v>0</v>
          </cell>
          <cell r="CL2732">
            <v>0</v>
          </cell>
          <cell r="CM2732">
            <v>0</v>
          </cell>
        </row>
        <row r="2733">
          <cell r="F2733">
            <v>269598</v>
          </cell>
          <cell r="G2733">
            <v>269598</v>
          </cell>
          <cell r="H2733">
            <v>205711.49</v>
          </cell>
          <cell r="I2733">
            <v>0</v>
          </cell>
          <cell r="AY2733">
            <v>23376.37</v>
          </cell>
          <cell r="CK2733">
            <v>0</v>
          </cell>
          <cell r="CL2733">
            <v>0</v>
          </cell>
          <cell r="CM2733">
            <v>0</v>
          </cell>
        </row>
        <row r="2734">
          <cell r="F2734">
            <v>45221</v>
          </cell>
          <cell r="G2734">
            <v>45221</v>
          </cell>
          <cell r="H2734">
            <v>35429.760000000002</v>
          </cell>
          <cell r="I2734">
            <v>0</v>
          </cell>
          <cell r="AY2734">
            <v>4032.74</v>
          </cell>
          <cell r="CK2734">
            <v>0</v>
          </cell>
          <cell r="CL2734">
            <v>0</v>
          </cell>
          <cell r="CM2734">
            <v>0</v>
          </cell>
        </row>
        <row r="2735">
          <cell r="F2735">
            <v>66000</v>
          </cell>
          <cell r="G2735">
            <v>66000</v>
          </cell>
          <cell r="H2735">
            <v>51509.3</v>
          </cell>
          <cell r="I2735">
            <v>0</v>
          </cell>
          <cell r="AY2735">
            <v>5850</v>
          </cell>
          <cell r="CK2735">
            <v>0</v>
          </cell>
          <cell r="CL2735">
            <v>0</v>
          </cell>
          <cell r="CM2735">
            <v>0</v>
          </cell>
        </row>
        <row r="2736">
          <cell r="F2736">
            <v>39668</v>
          </cell>
          <cell r="G2736">
            <v>42415.06</v>
          </cell>
          <cell r="H2736">
            <v>42415.06</v>
          </cell>
          <cell r="I2736">
            <v>0</v>
          </cell>
          <cell r="AY2736">
            <v>0</v>
          </cell>
          <cell r="CK2736">
            <v>0</v>
          </cell>
          <cell r="CL2736">
            <v>0</v>
          </cell>
          <cell r="CM2736">
            <v>0</v>
          </cell>
        </row>
        <row r="2737">
          <cell r="F2737">
            <v>224351</v>
          </cell>
          <cell r="G2737">
            <v>224351</v>
          </cell>
          <cell r="H2737">
            <v>156427.37</v>
          </cell>
          <cell r="I2737">
            <v>0</v>
          </cell>
          <cell r="AY2737">
            <v>16129.18</v>
          </cell>
          <cell r="CK2737">
            <v>0</v>
          </cell>
          <cell r="CL2737">
            <v>0</v>
          </cell>
          <cell r="CM2737">
            <v>0</v>
          </cell>
        </row>
        <row r="2738">
          <cell r="F2738">
            <v>23777</v>
          </cell>
          <cell r="G2738">
            <v>23811.08</v>
          </cell>
          <cell r="H2738">
            <v>20734.080000000002</v>
          </cell>
          <cell r="I2738">
            <v>0</v>
          </cell>
          <cell r="AY2738">
            <v>1463.08</v>
          </cell>
          <cell r="CK2738">
            <v>0</v>
          </cell>
          <cell r="CL2738">
            <v>0</v>
          </cell>
          <cell r="CM2738">
            <v>0</v>
          </cell>
        </row>
        <row r="2739">
          <cell r="F2739">
            <v>3225</v>
          </cell>
          <cell r="G2739">
            <v>3225</v>
          </cell>
          <cell r="H2739">
            <v>1702.98</v>
          </cell>
          <cell r="I2739">
            <v>0</v>
          </cell>
          <cell r="AY2739">
            <v>183.38</v>
          </cell>
          <cell r="CK2739">
            <v>0</v>
          </cell>
          <cell r="CL2739">
            <v>0</v>
          </cell>
          <cell r="CM2739">
            <v>0</v>
          </cell>
        </row>
        <row r="2740">
          <cell r="F2740">
            <v>22000</v>
          </cell>
          <cell r="G2740">
            <v>40992</v>
          </cell>
          <cell r="H2740">
            <v>32115.87</v>
          </cell>
          <cell r="I2740">
            <v>0</v>
          </cell>
          <cell r="AY2740">
            <v>0</v>
          </cell>
          <cell r="CK2740">
            <v>0</v>
          </cell>
          <cell r="CL2740">
            <v>0</v>
          </cell>
          <cell r="CM2740">
            <v>0</v>
          </cell>
        </row>
        <row r="2741">
          <cell r="F2741">
            <v>320000</v>
          </cell>
          <cell r="G2741">
            <v>300000</v>
          </cell>
          <cell r="H2741">
            <v>0</v>
          </cell>
          <cell r="I2741">
            <v>0</v>
          </cell>
          <cell r="AY2741">
            <v>0</v>
          </cell>
          <cell r="CK2741">
            <v>148000</v>
          </cell>
          <cell r="CL2741">
            <v>0</v>
          </cell>
          <cell r="CM2741">
            <v>0</v>
          </cell>
        </row>
        <row r="2742">
          <cell r="F2742">
            <v>11525</v>
          </cell>
          <cell r="G2742">
            <v>21275</v>
          </cell>
          <cell r="H2742">
            <v>18968.53</v>
          </cell>
          <cell r="I2742">
            <v>0</v>
          </cell>
          <cell r="AY2742">
            <v>0</v>
          </cell>
          <cell r="CK2742">
            <v>0</v>
          </cell>
          <cell r="CL2742">
            <v>0</v>
          </cell>
          <cell r="CM2742">
            <v>0</v>
          </cell>
        </row>
        <row r="2743">
          <cell r="F2743">
            <v>9000</v>
          </cell>
          <cell r="G2743">
            <v>9000</v>
          </cell>
          <cell r="H2743">
            <v>1399.66</v>
          </cell>
          <cell r="I2743">
            <v>0</v>
          </cell>
          <cell r="AY2743">
            <v>0</v>
          </cell>
          <cell r="CK2743">
            <v>0</v>
          </cell>
          <cell r="CL2743">
            <v>0</v>
          </cell>
          <cell r="CM2743">
            <v>0</v>
          </cell>
        </row>
        <row r="2744">
          <cell r="F2744">
            <v>3169</v>
          </cell>
          <cell r="G2744">
            <v>3169</v>
          </cell>
          <cell r="H2744">
            <v>805</v>
          </cell>
          <cell r="I2744">
            <v>0</v>
          </cell>
          <cell r="AY2744">
            <v>0</v>
          </cell>
          <cell r="CK2744">
            <v>0</v>
          </cell>
          <cell r="CL2744">
            <v>0</v>
          </cell>
          <cell r="CM2744">
            <v>0</v>
          </cell>
        </row>
        <row r="2745">
          <cell r="F2745">
            <v>1314</v>
          </cell>
          <cell r="G2745">
            <v>1314</v>
          </cell>
          <cell r="H2745">
            <v>1239</v>
          </cell>
          <cell r="I2745">
            <v>0</v>
          </cell>
          <cell r="AY2745">
            <v>205</v>
          </cell>
          <cell r="CK2745">
            <v>0</v>
          </cell>
          <cell r="CL2745">
            <v>0</v>
          </cell>
          <cell r="CM2745">
            <v>0</v>
          </cell>
        </row>
        <row r="2746">
          <cell r="F2746">
            <v>4931</v>
          </cell>
          <cell r="G2746">
            <v>4931</v>
          </cell>
          <cell r="H2746">
            <v>56</v>
          </cell>
          <cell r="I2746">
            <v>2599</v>
          </cell>
          <cell r="AY2746">
            <v>0</v>
          </cell>
          <cell r="CK2746">
            <v>0</v>
          </cell>
          <cell r="CL2746">
            <v>0</v>
          </cell>
          <cell r="CM2746">
            <v>0</v>
          </cell>
        </row>
        <row r="2747">
          <cell r="F2747">
            <v>7490</v>
          </cell>
          <cell r="G2747">
            <v>7490</v>
          </cell>
          <cell r="H2747">
            <v>747</v>
          </cell>
          <cell r="I2747">
            <v>0</v>
          </cell>
          <cell r="AY2747">
            <v>200</v>
          </cell>
          <cell r="CK2747">
            <v>0</v>
          </cell>
          <cell r="CL2747">
            <v>0</v>
          </cell>
          <cell r="CM2747">
            <v>0</v>
          </cell>
        </row>
        <row r="2748">
          <cell r="F2748">
            <v>5150</v>
          </cell>
          <cell r="G2748">
            <v>6150</v>
          </cell>
          <cell r="H2748">
            <v>5783.04</v>
          </cell>
          <cell r="I2748">
            <v>208</v>
          </cell>
          <cell r="AY2748">
            <v>0</v>
          </cell>
          <cell r="CK2748">
            <v>0</v>
          </cell>
          <cell r="CL2748">
            <v>0</v>
          </cell>
          <cell r="CM2748">
            <v>0</v>
          </cell>
        </row>
        <row r="2749">
          <cell r="F2749">
            <v>1100000</v>
          </cell>
          <cell r="G2749">
            <v>2479690.5</v>
          </cell>
          <cell r="H2749">
            <v>582187.5</v>
          </cell>
          <cell r="I2749">
            <v>1897500</v>
          </cell>
          <cell r="AY2749">
            <v>0</v>
          </cell>
          <cell r="CK2749">
            <v>0</v>
          </cell>
          <cell r="CL2749">
            <v>0</v>
          </cell>
          <cell r="CM2749">
            <v>0</v>
          </cell>
        </row>
        <row r="2750">
          <cell r="F2750">
            <v>0</v>
          </cell>
          <cell r="G2750">
            <v>1024642.97</v>
          </cell>
          <cell r="H2750">
            <v>414642.97</v>
          </cell>
          <cell r="I2750">
            <v>0</v>
          </cell>
          <cell r="AY2750">
            <v>0</v>
          </cell>
          <cell r="CK2750">
            <v>0</v>
          </cell>
          <cell r="CL2750">
            <v>0</v>
          </cell>
          <cell r="CM2750">
            <v>0</v>
          </cell>
        </row>
        <row r="2751">
          <cell r="F2751">
            <v>0</v>
          </cell>
          <cell r="G2751">
            <v>293155</v>
          </cell>
          <cell r="H2751">
            <v>43155</v>
          </cell>
          <cell r="I2751">
            <v>0</v>
          </cell>
          <cell r="AY2751">
            <v>0</v>
          </cell>
          <cell r="CK2751">
            <v>0</v>
          </cell>
          <cell r="CL2751">
            <v>0</v>
          </cell>
          <cell r="CM2751">
            <v>0</v>
          </cell>
        </row>
        <row r="2752">
          <cell r="F2752">
            <v>0</v>
          </cell>
          <cell r="G2752">
            <v>230000</v>
          </cell>
          <cell r="H2752">
            <v>0</v>
          </cell>
          <cell r="I2752">
            <v>0</v>
          </cell>
          <cell r="AY2752">
            <v>0</v>
          </cell>
          <cell r="CK2752">
            <v>0</v>
          </cell>
          <cell r="CL2752">
            <v>0</v>
          </cell>
          <cell r="CM2752">
            <v>0</v>
          </cell>
        </row>
        <row r="2753">
          <cell r="F2753">
            <v>609324</v>
          </cell>
          <cell r="G2753">
            <v>609324</v>
          </cell>
          <cell r="H2753">
            <v>479712.66</v>
          </cell>
          <cell r="I2753">
            <v>0</v>
          </cell>
          <cell r="AY2753">
            <v>53316</v>
          </cell>
          <cell r="CK2753">
            <v>0</v>
          </cell>
          <cell r="CL2753">
            <v>0</v>
          </cell>
          <cell r="CM2753">
            <v>0</v>
          </cell>
        </row>
        <row r="2754">
          <cell r="F2754">
            <v>32488</v>
          </cell>
          <cell r="G2754">
            <v>32488</v>
          </cell>
          <cell r="H2754">
            <v>26397</v>
          </cell>
          <cell r="I2754">
            <v>0</v>
          </cell>
          <cell r="AY2754">
            <v>2933</v>
          </cell>
          <cell r="CK2754">
            <v>0</v>
          </cell>
          <cell r="CL2754">
            <v>0</v>
          </cell>
          <cell r="CM2754">
            <v>0</v>
          </cell>
        </row>
        <row r="2755">
          <cell r="F2755">
            <v>53168</v>
          </cell>
          <cell r="G2755">
            <v>53168</v>
          </cell>
          <cell r="H2755">
            <v>23066.34</v>
          </cell>
          <cell r="I2755">
            <v>0</v>
          </cell>
          <cell r="AY2755">
            <v>0</v>
          </cell>
          <cell r="CK2755">
            <v>0</v>
          </cell>
          <cell r="CL2755">
            <v>0</v>
          </cell>
          <cell r="CM2755">
            <v>0</v>
          </cell>
        </row>
        <row r="2756">
          <cell r="F2756">
            <v>124997</v>
          </cell>
          <cell r="G2756">
            <v>124997</v>
          </cell>
          <cell r="H2756">
            <v>0</v>
          </cell>
          <cell r="I2756">
            <v>0</v>
          </cell>
          <cell r="AY2756">
            <v>0</v>
          </cell>
          <cell r="CK2756">
            <v>0</v>
          </cell>
          <cell r="CL2756">
            <v>0</v>
          </cell>
          <cell r="CM2756">
            <v>0</v>
          </cell>
        </row>
        <row r="2757">
          <cell r="F2757">
            <v>95232</v>
          </cell>
          <cell r="G2757">
            <v>95232</v>
          </cell>
          <cell r="H2757">
            <v>73166.38</v>
          </cell>
          <cell r="I2757">
            <v>0</v>
          </cell>
          <cell r="AY2757">
            <v>8250.76</v>
          </cell>
          <cell r="CK2757">
            <v>0</v>
          </cell>
          <cell r="CL2757">
            <v>0</v>
          </cell>
          <cell r="CM2757">
            <v>0</v>
          </cell>
        </row>
        <row r="2758">
          <cell r="F2758">
            <v>16260</v>
          </cell>
          <cell r="G2758">
            <v>16260</v>
          </cell>
          <cell r="H2758">
            <v>12833.03</v>
          </cell>
          <cell r="I2758">
            <v>0</v>
          </cell>
          <cell r="AY2758">
            <v>1452.28</v>
          </cell>
          <cell r="CK2758">
            <v>0</v>
          </cell>
          <cell r="CL2758">
            <v>0</v>
          </cell>
          <cell r="CM2758">
            <v>0</v>
          </cell>
        </row>
        <row r="2759">
          <cell r="F2759">
            <v>19800</v>
          </cell>
          <cell r="G2759">
            <v>19800</v>
          </cell>
          <cell r="H2759">
            <v>15788.48</v>
          </cell>
          <cell r="I2759">
            <v>0</v>
          </cell>
          <cell r="AY2759">
            <v>1755</v>
          </cell>
          <cell r="CK2759">
            <v>0</v>
          </cell>
          <cell r="CL2759">
            <v>0</v>
          </cell>
          <cell r="CM2759">
            <v>0</v>
          </cell>
        </row>
        <row r="2760">
          <cell r="F2760">
            <v>14285</v>
          </cell>
          <cell r="G2760">
            <v>14999.73</v>
          </cell>
          <cell r="H2760">
            <v>14999.73</v>
          </cell>
          <cell r="I2760">
            <v>0</v>
          </cell>
          <cell r="AY2760">
            <v>0</v>
          </cell>
          <cell r="CK2760">
            <v>0</v>
          </cell>
          <cell r="CL2760">
            <v>0</v>
          </cell>
          <cell r="CM2760">
            <v>0</v>
          </cell>
        </row>
        <row r="2761">
          <cell r="F2761">
            <v>83401</v>
          </cell>
          <cell r="G2761">
            <v>83401</v>
          </cell>
          <cell r="H2761">
            <v>57153.94</v>
          </cell>
          <cell r="I2761">
            <v>0</v>
          </cell>
          <cell r="AY2761">
            <v>6023.03</v>
          </cell>
          <cell r="CK2761">
            <v>0</v>
          </cell>
          <cell r="CL2761">
            <v>0</v>
          </cell>
          <cell r="CM2761">
            <v>0</v>
          </cell>
        </row>
        <row r="2762">
          <cell r="F2762">
            <v>41610</v>
          </cell>
          <cell r="G2762">
            <v>41894.639999999999</v>
          </cell>
          <cell r="H2762">
            <v>36284.639999999999</v>
          </cell>
          <cell r="I2762">
            <v>0</v>
          </cell>
          <cell r="AY2762">
            <v>2560.39</v>
          </cell>
          <cell r="CK2762">
            <v>0</v>
          </cell>
          <cell r="CL2762">
            <v>0</v>
          </cell>
          <cell r="CM2762">
            <v>0</v>
          </cell>
        </row>
        <row r="2763">
          <cell r="F2763">
            <v>967</v>
          </cell>
          <cell r="G2763">
            <v>967</v>
          </cell>
          <cell r="H2763">
            <v>510.62</v>
          </cell>
          <cell r="I2763">
            <v>0</v>
          </cell>
          <cell r="AY2763">
            <v>54.98</v>
          </cell>
          <cell r="CK2763">
            <v>0</v>
          </cell>
          <cell r="CL2763">
            <v>0</v>
          </cell>
          <cell r="CM2763">
            <v>0</v>
          </cell>
        </row>
        <row r="2764">
          <cell r="F2764">
            <v>10000</v>
          </cell>
          <cell r="G2764">
            <v>10000</v>
          </cell>
          <cell r="H2764">
            <v>2283.1999999999998</v>
          </cell>
          <cell r="I2764">
            <v>0</v>
          </cell>
          <cell r="AY2764">
            <v>0</v>
          </cell>
          <cell r="CK2764">
            <v>0</v>
          </cell>
          <cell r="CL2764">
            <v>0</v>
          </cell>
          <cell r="CM2764">
            <v>0</v>
          </cell>
        </row>
        <row r="2765">
          <cell r="F2765">
            <v>2000</v>
          </cell>
          <cell r="G2765">
            <v>2000</v>
          </cell>
          <cell r="H2765">
            <v>0</v>
          </cell>
          <cell r="I2765">
            <v>1240</v>
          </cell>
          <cell r="AY2765">
            <v>0</v>
          </cell>
          <cell r="CK2765">
            <v>0</v>
          </cell>
          <cell r="CL2765">
            <v>0</v>
          </cell>
          <cell r="CM2765">
            <v>0</v>
          </cell>
        </row>
        <row r="2766">
          <cell r="F2766">
            <v>5000</v>
          </cell>
          <cell r="G2766">
            <v>5000</v>
          </cell>
          <cell r="H2766">
            <v>0</v>
          </cell>
          <cell r="I2766">
            <v>0</v>
          </cell>
          <cell r="AY2766">
            <v>0</v>
          </cell>
          <cell r="CK2766">
            <v>0</v>
          </cell>
          <cell r="CL2766">
            <v>0</v>
          </cell>
          <cell r="CM2766">
            <v>0</v>
          </cell>
        </row>
        <row r="2767">
          <cell r="F2767">
            <v>6102</v>
          </cell>
          <cell r="G2767">
            <v>6102</v>
          </cell>
          <cell r="H2767">
            <v>3114.01</v>
          </cell>
          <cell r="I2767">
            <v>1806.01</v>
          </cell>
          <cell r="AY2767">
            <v>0</v>
          </cell>
          <cell r="CK2767">
            <v>0</v>
          </cell>
          <cell r="CL2767">
            <v>0</v>
          </cell>
          <cell r="CM2767">
            <v>0</v>
          </cell>
        </row>
        <row r="2768">
          <cell r="F2768">
            <v>5612</v>
          </cell>
          <cell r="G2768">
            <v>5612</v>
          </cell>
          <cell r="H2768">
            <v>92</v>
          </cell>
          <cell r="I2768">
            <v>0</v>
          </cell>
          <cell r="AY2768">
            <v>0</v>
          </cell>
          <cell r="CK2768">
            <v>0</v>
          </cell>
          <cell r="CL2768">
            <v>0</v>
          </cell>
          <cell r="CM2768">
            <v>0</v>
          </cell>
        </row>
        <row r="2769">
          <cell r="F2769">
            <v>15000</v>
          </cell>
          <cell r="G2769">
            <v>15000</v>
          </cell>
          <cell r="H2769">
            <v>0</v>
          </cell>
          <cell r="I2769">
            <v>0</v>
          </cell>
          <cell r="AY2769">
            <v>0</v>
          </cell>
          <cell r="CK2769">
            <v>0</v>
          </cell>
          <cell r="CL2769">
            <v>0</v>
          </cell>
          <cell r="CM2769">
            <v>0</v>
          </cell>
        </row>
        <row r="2770">
          <cell r="F2770">
            <v>8716002</v>
          </cell>
          <cell r="G2770">
            <v>8716002</v>
          </cell>
          <cell r="H2770">
            <v>7393127.2999999998</v>
          </cell>
          <cell r="I2770">
            <v>0</v>
          </cell>
          <cell r="AY2770">
            <v>769305.63</v>
          </cell>
          <cell r="CK2770">
            <v>0</v>
          </cell>
          <cell r="CL2770">
            <v>0</v>
          </cell>
          <cell r="CM2770">
            <v>0</v>
          </cell>
        </row>
        <row r="2771">
          <cell r="F2771">
            <v>488840</v>
          </cell>
          <cell r="G2771">
            <v>956544.5</v>
          </cell>
          <cell r="H2771">
            <v>463043.42</v>
          </cell>
          <cell r="I2771">
            <v>393408</v>
          </cell>
          <cell r="AY2771">
            <v>0</v>
          </cell>
          <cell r="CK2771">
            <v>0</v>
          </cell>
          <cell r="CL2771">
            <v>0</v>
          </cell>
          <cell r="CM2771">
            <v>0</v>
          </cell>
        </row>
        <row r="2772">
          <cell r="F2772">
            <v>2038606</v>
          </cell>
          <cell r="G2772">
            <v>2038606</v>
          </cell>
          <cell r="H2772">
            <v>1712626.95</v>
          </cell>
          <cell r="I2772">
            <v>0</v>
          </cell>
          <cell r="AY2772">
            <v>30455.93</v>
          </cell>
          <cell r="CK2772">
            <v>0</v>
          </cell>
          <cell r="CL2772">
            <v>0</v>
          </cell>
          <cell r="CM2772">
            <v>0</v>
          </cell>
        </row>
        <row r="2773">
          <cell r="F2773">
            <v>0</v>
          </cell>
          <cell r="G2773">
            <v>123088.16</v>
          </cell>
          <cell r="H2773">
            <v>123088.16</v>
          </cell>
          <cell r="I2773">
            <v>0</v>
          </cell>
          <cell r="AY2773">
            <v>0</v>
          </cell>
          <cell r="CK2773">
            <v>0</v>
          </cell>
          <cell r="CL2773">
            <v>0</v>
          </cell>
          <cell r="CM2773">
            <v>0</v>
          </cell>
        </row>
        <row r="2774">
          <cell r="F2774">
            <v>154055</v>
          </cell>
          <cell r="G2774">
            <v>154302.67000000001</v>
          </cell>
          <cell r="H2774">
            <v>154302.67000000001</v>
          </cell>
          <cell r="I2774">
            <v>0</v>
          </cell>
          <cell r="AY2774">
            <v>14789.5</v>
          </cell>
          <cell r="CK2774">
            <v>0</v>
          </cell>
          <cell r="CL2774">
            <v>0</v>
          </cell>
          <cell r="CM2774">
            <v>0</v>
          </cell>
        </row>
        <row r="2775">
          <cell r="F2775">
            <v>570375</v>
          </cell>
          <cell r="G2775">
            <v>570375</v>
          </cell>
          <cell r="H2775">
            <v>540666.5</v>
          </cell>
          <cell r="I2775">
            <v>0</v>
          </cell>
          <cell r="AY2775">
            <v>24985.46</v>
          </cell>
          <cell r="CK2775">
            <v>0</v>
          </cell>
          <cell r="CL2775">
            <v>0</v>
          </cell>
          <cell r="CM2775">
            <v>0</v>
          </cell>
        </row>
        <row r="2776">
          <cell r="F2776">
            <v>1734637</v>
          </cell>
          <cell r="G2776">
            <v>1734637</v>
          </cell>
          <cell r="H2776">
            <v>13329.91</v>
          </cell>
          <cell r="I2776">
            <v>0</v>
          </cell>
          <cell r="AY2776">
            <v>3781.25</v>
          </cell>
          <cell r="CK2776">
            <v>0</v>
          </cell>
          <cell r="CL2776">
            <v>0</v>
          </cell>
          <cell r="CM2776">
            <v>0</v>
          </cell>
        </row>
        <row r="2777">
          <cell r="F2777">
            <v>0</v>
          </cell>
          <cell r="G2777">
            <v>905234.94</v>
          </cell>
          <cell r="H2777">
            <v>905234.94</v>
          </cell>
          <cell r="I2777">
            <v>0</v>
          </cell>
          <cell r="AY2777">
            <v>605817.47</v>
          </cell>
          <cell r="CK2777">
            <v>0</v>
          </cell>
          <cell r="CL2777">
            <v>0</v>
          </cell>
          <cell r="CM2777">
            <v>0</v>
          </cell>
        </row>
        <row r="2778">
          <cell r="F2778">
            <v>100000</v>
          </cell>
          <cell r="G2778">
            <v>96963.55</v>
          </cell>
          <cell r="H2778">
            <v>96963.55</v>
          </cell>
          <cell r="I2778">
            <v>0</v>
          </cell>
          <cell r="AY2778">
            <v>6770.9</v>
          </cell>
          <cell r="CK2778">
            <v>0</v>
          </cell>
          <cell r="CL2778">
            <v>0</v>
          </cell>
          <cell r="CM2778">
            <v>0</v>
          </cell>
        </row>
        <row r="2779">
          <cell r="F2779">
            <v>0</v>
          </cell>
          <cell r="G2779">
            <v>1846.73</v>
          </cell>
          <cell r="H2779">
            <v>1846.73</v>
          </cell>
          <cell r="I2779">
            <v>0</v>
          </cell>
          <cell r="AY2779">
            <v>0</v>
          </cell>
          <cell r="CK2779">
            <v>0</v>
          </cell>
          <cell r="CL2779">
            <v>0</v>
          </cell>
          <cell r="CM2779">
            <v>0</v>
          </cell>
        </row>
        <row r="2780">
          <cell r="F2780">
            <v>1275743</v>
          </cell>
          <cell r="G2780">
            <v>1275743</v>
          </cell>
          <cell r="H2780">
            <v>1033251.74</v>
          </cell>
          <cell r="I2780">
            <v>0</v>
          </cell>
          <cell r="AY2780">
            <v>108612.12</v>
          </cell>
          <cell r="CK2780">
            <v>0</v>
          </cell>
          <cell r="CL2780">
            <v>0</v>
          </cell>
          <cell r="CM2780">
            <v>0</v>
          </cell>
        </row>
        <row r="2781">
          <cell r="F2781">
            <v>193338</v>
          </cell>
          <cell r="G2781">
            <v>193338</v>
          </cell>
          <cell r="H2781">
            <v>160559.41</v>
          </cell>
          <cell r="I2781">
            <v>0</v>
          </cell>
          <cell r="AY2781">
            <v>16802.32</v>
          </cell>
          <cell r="CK2781">
            <v>0</v>
          </cell>
          <cell r="CL2781">
            <v>0</v>
          </cell>
          <cell r="CM2781">
            <v>0</v>
          </cell>
        </row>
        <row r="2782">
          <cell r="F2782">
            <v>567600</v>
          </cell>
          <cell r="G2782">
            <v>567600</v>
          </cell>
          <cell r="H2782">
            <v>447416.09</v>
          </cell>
          <cell r="I2782">
            <v>0</v>
          </cell>
          <cell r="AY2782">
            <v>47677.5</v>
          </cell>
          <cell r="CK2782">
            <v>0</v>
          </cell>
          <cell r="CL2782">
            <v>0</v>
          </cell>
          <cell r="CM2782">
            <v>0</v>
          </cell>
        </row>
        <row r="2783">
          <cell r="F2783">
            <v>197938</v>
          </cell>
          <cell r="G2783">
            <v>225794.76</v>
          </cell>
          <cell r="H2783">
            <v>224870.76</v>
          </cell>
          <cell r="I2783">
            <v>0</v>
          </cell>
          <cell r="AY2783">
            <v>0</v>
          </cell>
          <cell r="CK2783">
            <v>0</v>
          </cell>
          <cell r="CL2783">
            <v>0</v>
          </cell>
          <cell r="CM2783">
            <v>0</v>
          </cell>
        </row>
        <row r="2784">
          <cell r="F2784">
            <v>1065657</v>
          </cell>
          <cell r="G2784">
            <v>1065657</v>
          </cell>
          <cell r="H2784">
            <v>747498.43</v>
          </cell>
          <cell r="I2784">
            <v>0</v>
          </cell>
          <cell r="AY2784">
            <v>70007.63</v>
          </cell>
          <cell r="CK2784">
            <v>0</v>
          </cell>
          <cell r="CL2784">
            <v>0</v>
          </cell>
          <cell r="CM2784">
            <v>0</v>
          </cell>
        </row>
        <row r="2785">
          <cell r="F2785">
            <v>2508562</v>
          </cell>
          <cell r="G2785">
            <v>1661868.04</v>
          </cell>
          <cell r="H2785">
            <v>0</v>
          </cell>
          <cell r="I2785">
            <v>0</v>
          </cell>
          <cell r="AY2785">
            <v>0</v>
          </cell>
          <cell r="CK2785">
            <v>0</v>
          </cell>
          <cell r="CL2785">
            <v>0</v>
          </cell>
          <cell r="CM2785">
            <v>0</v>
          </cell>
        </row>
        <row r="2786">
          <cell r="F2786">
            <v>70820</v>
          </cell>
          <cell r="G2786">
            <v>71524.39</v>
          </cell>
          <cell r="H2786">
            <v>60803.28</v>
          </cell>
          <cell r="I2786">
            <v>1136</v>
          </cell>
          <cell r="AY2786">
            <v>0</v>
          </cell>
          <cell r="CK2786">
            <v>0</v>
          </cell>
          <cell r="CL2786">
            <v>0</v>
          </cell>
          <cell r="CM2786">
            <v>0</v>
          </cell>
        </row>
        <row r="2787">
          <cell r="F2787">
            <v>340778</v>
          </cell>
          <cell r="G2787">
            <v>565154.12</v>
          </cell>
          <cell r="H2787">
            <v>340493.24</v>
          </cell>
          <cell r="I2787">
            <v>5470</v>
          </cell>
          <cell r="AY2787">
            <v>14932.92</v>
          </cell>
          <cell r="CK2787">
            <v>0</v>
          </cell>
          <cell r="CL2787">
            <v>0</v>
          </cell>
          <cell r="CM2787">
            <v>0</v>
          </cell>
        </row>
        <row r="2788">
          <cell r="F2788">
            <v>2899</v>
          </cell>
          <cell r="G2788">
            <v>3224.03</v>
          </cell>
          <cell r="H2788">
            <v>3224.03</v>
          </cell>
          <cell r="I2788">
            <v>0</v>
          </cell>
          <cell r="AY2788">
            <v>220.76</v>
          </cell>
          <cell r="CK2788">
            <v>0</v>
          </cell>
          <cell r="CL2788">
            <v>0</v>
          </cell>
          <cell r="CM2788">
            <v>0</v>
          </cell>
        </row>
        <row r="2789">
          <cell r="F2789">
            <v>3076</v>
          </cell>
          <cell r="G2789">
            <v>3076</v>
          </cell>
          <cell r="H2789">
            <v>2200</v>
          </cell>
          <cell r="I2789">
            <v>0</v>
          </cell>
          <cell r="AY2789">
            <v>0</v>
          </cell>
          <cell r="CK2789">
            <v>0</v>
          </cell>
          <cell r="CL2789">
            <v>0</v>
          </cell>
          <cell r="CM2789">
            <v>0</v>
          </cell>
        </row>
        <row r="2790">
          <cell r="F2790">
            <v>328841</v>
          </cell>
          <cell r="G2790">
            <v>328841</v>
          </cell>
          <cell r="H2790">
            <v>183725.3</v>
          </cell>
          <cell r="I2790">
            <v>0</v>
          </cell>
          <cell r="AY2790">
            <v>7845.2</v>
          </cell>
          <cell r="CK2790">
            <v>0</v>
          </cell>
          <cell r="CL2790">
            <v>0</v>
          </cell>
          <cell r="CM2790">
            <v>0</v>
          </cell>
        </row>
        <row r="2791">
          <cell r="F2791">
            <v>4669</v>
          </cell>
          <cell r="G2791">
            <v>4669</v>
          </cell>
          <cell r="H2791">
            <v>800</v>
          </cell>
          <cell r="I2791">
            <v>0</v>
          </cell>
          <cell r="AY2791">
            <v>400</v>
          </cell>
          <cell r="CK2791">
            <v>14528</v>
          </cell>
          <cell r="CL2791">
            <v>0</v>
          </cell>
          <cell r="CM2791">
            <v>0</v>
          </cell>
        </row>
        <row r="2792">
          <cell r="F2792">
            <v>2413620</v>
          </cell>
          <cell r="G2792">
            <v>2413619.9300000002</v>
          </cell>
          <cell r="H2792">
            <v>1810215</v>
          </cell>
          <cell r="I2792">
            <v>0</v>
          </cell>
          <cell r="AY2792">
            <v>201135</v>
          </cell>
          <cell r="CK2792">
            <v>0</v>
          </cell>
          <cell r="CL2792">
            <v>0</v>
          </cell>
          <cell r="CM2792">
            <v>0</v>
          </cell>
        </row>
        <row r="2793">
          <cell r="F2793">
            <v>0</v>
          </cell>
          <cell r="G2793">
            <v>3500</v>
          </cell>
          <cell r="H2793">
            <v>2999.98</v>
          </cell>
          <cell r="I2793">
            <v>0</v>
          </cell>
          <cell r="AY2793">
            <v>0</v>
          </cell>
          <cell r="CK2793">
            <v>0</v>
          </cell>
          <cell r="CL2793">
            <v>0</v>
          </cell>
          <cell r="CM2793">
            <v>0</v>
          </cell>
        </row>
        <row r="2794">
          <cell r="F2794">
            <v>0</v>
          </cell>
          <cell r="G2794">
            <v>67600</v>
          </cell>
          <cell r="H2794">
            <v>20950</v>
          </cell>
          <cell r="I2794">
            <v>0</v>
          </cell>
          <cell r="AY2794">
            <v>0</v>
          </cell>
          <cell r="CK2794">
            <v>0</v>
          </cell>
          <cell r="CL2794">
            <v>0</v>
          </cell>
          <cell r="CM2794">
            <v>0</v>
          </cell>
        </row>
        <row r="2795">
          <cell r="F2795">
            <v>35000</v>
          </cell>
          <cell r="G2795">
            <v>35000</v>
          </cell>
          <cell r="H2795">
            <v>4114</v>
          </cell>
          <cell r="I2795">
            <v>0</v>
          </cell>
          <cell r="AY2795">
            <v>0</v>
          </cell>
          <cell r="CK2795">
            <v>0</v>
          </cell>
          <cell r="CL2795">
            <v>0</v>
          </cell>
          <cell r="CM2795">
            <v>0</v>
          </cell>
        </row>
        <row r="2797">
          <cell r="F2797">
            <v>16000</v>
          </cell>
          <cell r="G2797">
            <v>8000</v>
          </cell>
          <cell r="H2797">
            <v>8000</v>
          </cell>
          <cell r="I2797">
            <v>0</v>
          </cell>
          <cell r="AY2797">
            <v>0</v>
          </cell>
          <cell r="CK2797">
            <v>0</v>
          </cell>
          <cell r="CL2797">
            <v>0</v>
          </cell>
          <cell r="CM2797">
            <v>0</v>
          </cell>
        </row>
        <row r="2798">
          <cell r="F2798">
            <v>0</v>
          </cell>
          <cell r="G2798">
            <v>6500</v>
          </cell>
          <cell r="H2798">
            <v>6210</v>
          </cell>
          <cell r="I2798">
            <v>0</v>
          </cell>
          <cell r="AY2798">
            <v>0</v>
          </cell>
          <cell r="CK2798">
            <v>0</v>
          </cell>
          <cell r="CL2798">
            <v>0</v>
          </cell>
          <cell r="CM2798">
            <v>0</v>
          </cell>
        </row>
        <row r="2799">
          <cell r="F2799">
            <v>204382</v>
          </cell>
          <cell r="G2799">
            <v>204382</v>
          </cell>
          <cell r="H2799">
            <v>124409</v>
          </cell>
          <cell r="I2799">
            <v>0</v>
          </cell>
          <cell r="AY2799">
            <v>0</v>
          </cell>
          <cell r="CK2799">
            <v>0</v>
          </cell>
          <cell r="CL2799">
            <v>0</v>
          </cell>
          <cell r="CM2799">
            <v>0</v>
          </cell>
        </row>
        <row r="2800">
          <cell r="F2800">
            <v>0</v>
          </cell>
          <cell r="G2800">
            <v>15450</v>
          </cell>
          <cell r="H2800">
            <v>0</v>
          </cell>
          <cell r="I2800">
            <v>0</v>
          </cell>
          <cell r="AY2800">
            <v>0</v>
          </cell>
          <cell r="CK2800">
            <v>0</v>
          </cell>
          <cell r="CL2800">
            <v>0</v>
          </cell>
          <cell r="CM2800">
            <v>0</v>
          </cell>
        </row>
        <row r="2801">
          <cell r="F2801">
            <v>127990</v>
          </cell>
          <cell r="G2801">
            <v>127990</v>
          </cell>
          <cell r="H2801">
            <v>91150</v>
          </cell>
          <cell r="I2801">
            <v>0</v>
          </cell>
          <cell r="AY2801">
            <v>0</v>
          </cell>
          <cell r="CK2801">
            <v>0</v>
          </cell>
          <cell r="CL2801">
            <v>0</v>
          </cell>
          <cell r="CM2801">
            <v>0</v>
          </cell>
        </row>
        <row r="2802">
          <cell r="F2802">
            <v>345000</v>
          </cell>
          <cell r="G2802">
            <v>322529</v>
          </cell>
          <cell r="H2802">
            <v>213785</v>
          </cell>
          <cell r="I2802">
            <v>108744</v>
          </cell>
          <cell r="AY2802">
            <v>0</v>
          </cell>
          <cell r="CK2802">
            <v>0</v>
          </cell>
          <cell r="CL2802">
            <v>0</v>
          </cell>
          <cell r="CM2802">
            <v>0</v>
          </cell>
        </row>
        <row r="2803">
          <cell r="F2803">
            <v>13130</v>
          </cell>
          <cell r="G2803">
            <v>23130</v>
          </cell>
          <cell r="H2803">
            <v>10508.59</v>
          </cell>
          <cell r="I2803">
            <v>0</v>
          </cell>
          <cell r="AY2803">
            <v>0</v>
          </cell>
          <cell r="CK2803">
            <v>100000</v>
          </cell>
          <cell r="CL2803">
            <v>100000</v>
          </cell>
          <cell r="CM2803">
            <v>100000</v>
          </cell>
        </row>
        <row r="2804">
          <cell r="F2804">
            <v>0</v>
          </cell>
          <cell r="G2804">
            <v>93000</v>
          </cell>
          <cell r="H2804">
            <v>51050.89</v>
          </cell>
          <cell r="I2804">
            <v>6616.27</v>
          </cell>
          <cell r="AY2804">
            <v>1603.87</v>
          </cell>
          <cell r="CK2804">
            <v>0</v>
          </cell>
          <cell r="CL2804">
            <v>0</v>
          </cell>
          <cell r="CM2804">
            <v>0</v>
          </cell>
        </row>
        <row r="2805">
          <cell r="F2805">
            <v>38400</v>
          </cell>
          <cell r="G2805">
            <v>38400</v>
          </cell>
          <cell r="H2805">
            <v>9598.36</v>
          </cell>
          <cell r="I2805">
            <v>3113.85</v>
          </cell>
          <cell r="AY2805">
            <v>0</v>
          </cell>
          <cell r="CK2805">
            <v>0</v>
          </cell>
          <cell r="CL2805">
            <v>0</v>
          </cell>
          <cell r="CM2805">
            <v>0</v>
          </cell>
        </row>
        <row r="2806">
          <cell r="F2806">
            <v>7300</v>
          </cell>
          <cell r="G2806">
            <v>112040</v>
          </cell>
          <cell r="H2806">
            <v>56999.68</v>
          </cell>
          <cell r="I2806">
            <v>20237.68</v>
          </cell>
          <cell r="AY2806">
            <v>0</v>
          </cell>
          <cell r="CK2806">
            <v>0</v>
          </cell>
          <cell r="CL2806">
            <v>0</v>
          </cell>
          <cell r="CM2806">
            <v>0</v>
          </cell>
        </row>
        <row r="2807">
          <cell r="F2807">
            <v>15000</v>
          </cell>
          <cell r="G2807">
            <v>132113.10999999999</v>
          </cell>
          <cell r="H2807">
            <v>104135.67</v>
          </cell>
          <cell r="I2807">
            <v>27976.5</v>
          </cell>
          <cell r="AY2807">
            <v>0</v>
          </cell>
          <cell r="CK2807">
            <v>0</v>
          </cell>
          <cell r="CL2807">
            <v>0</v>
          </cell>
          <cell r="CM2807">
            <v>0</v>
          </cell>
        </row>
        <row r="2808">
          <cell r="F2808">
            <v>1695</v>
          </cell>
          <cell r="G2808">
            <v>42239</v>
          </cell>
          <cell r="H2808">
            <v>40564.04</v>
          </cell>
          <cell r="I2808">
            <v>0</v>
          </cell>
          <cell r="AY2808">
            <v>251.04</v>
          </cell>
          <cell r="CK2808">
            <v>0</v>
          </cell>
          <cell r="CL2808">
            <v>0</v>
          </cell>
          <cell r="CM2808">
            <v>0</v>
          </cell>
        </row>
        <row r="2809">
          <cell r="F2809">
            <v>414692</v>
          </cell>
          <cell r="G2809">
            <v>482992</v>
          </cell>
          <cell r="H2809">
            <v>288944.78999999998</v>
          </cell>
          <cell r="I2809">
            <v>69943.570000000007</v>
          </cell>
          <cell r="AY2809">
            <v>0</v>
          </cell>
          <cell r="CK2809">
            <v>0</v>
          </cell>
          <cell r="CL2809">
            <v>0</v>
          </cell>
          <cell r="CM2809">
            <v>0</v>
          </cell>
        </row>
        <row r="2810">
          <cell r="F2810">
            <v>70000</v>
          </cell>
          <cell r="G2810">
            <v>128500</v>
          </cell>
          <cell r="H2810">
            <v>83135.34</v>
          </cell>
          <cell r="I2810">
            <v>11244</v>
          </cell>
          <cell r="AY2810">
            <v>0</v>
          </cell>
          <cell r="CK2810">
            <v>0</v>
          </cell>
          <cell r="CL2810">
            <v>0</v>
          </cell>
          <cell r="CM2810">
            <v>0</v>
          </cell>
        </row>
        <row r="2811">
          <cell r="F2811">
            <v>10000</v>
          </cell>
          <cell r="G2811">
            <v>28500</v>
          </cell>
          <cell r="H2811">
            <v>25196.94</v>
          </cell>
          <cell r="I2811">
            <v>0</v>
          </cell>
          <cell r="AY2811">
            <v>571.70000000000005</v>
          </cell>
          <cell r="CK2811">
            <v>0</v>
          </cell>
          <cell r="CL2811">
            <v>0</v>
          </cell>
          <cell r="CM2811">
            <v>0</v>
          </cell>
        </row>
        <row r="2812">
          <cell r="F2812">
            <v>58000</v>
          </cell>
          <cell r="G2812">
            <v>88000</v>
          </cell>
          <cell r="H2812">
            <v>37240.25</v>
          </cell>
          <cell r="I2812">
            <v>12282</v>
          </cell>
          <cell r="AY2812">
            <v>0</v>
          </cell>
          <cell r="CK2812">
            <v>0</v>
          </cell>
          <cell r="CL2812">
            <v>0</v>
          </cell>
          <cell r="CM2812">
            <v>0</v>
          </cell>
        </row>
        <row r="2813">
          <cell r="F2813">
            <v>5009000</v>
          </cell>
          <cell r="G2813">
            <v>6509000</v>
          </cell>
          <cell r="H2813">
            <v>4902526.0199999996</v>
          </cell>
          <cell r="I2813">
            <v>0</v>
          </cell>
          <cell r="AY2813">
            <v>0</v>
          </cell>
          <cell r="CK2813">
            <v>0</v>
          </cell>
          <cell r="CL2813">
            <v>0</v>
          </cell>
          <cell r="CM2813">
            <v>0</v>
          </cell>
        </row>
        <row r="2814">
          <cell r="F2814">
            <v>7500</v>
          </cell>
          <cell r="G2814">
            <v>7500</v>
          </cell>
          <cell r="H2814">
            <v>0</v>
          </cell>
          <cell r="I2814">
            <v>0</v>
          </cell>
          <cell r="AY2814">
            <v>0</v>
          </cell>
          <cell r="CK2814">
            <v>0</v>
          </cell>
          <cell r="CL2814">
            <v>0</v>
          </cell>
          <cell r="CM2814">
            <v>0</v>
          </cell>
        </row>
        <row r="2815">
          <cell r="F2815">
            <v>0</v>
          </cell>
          <cell r="G2815">
            <v>7500</v>
          </cell>
          <cell r="H2815">
            <v>0</v>
          </cell>
          <cell r="I2815">
            <v>0</v>
          </cell>
          <cell r="AY2815">
            <v>0</v>
          </cell>
          <cell r="CK2815">
            <v>0</v>
          </cell>
          <cell r="CL2815">
            <v>0</v>
          </cell>
          <cell r="CM2815">
            <v>0</v>
          </cell>
        </row>
        <row r="2816">
          <cell r="F2816">
            <v>40000</v>
          </cell>
          <cell r="G2816">
            <v>55449.24</v>
          </cell>
          <cell r="H2816">
            <v>44662.31</v>
          </cell>
          <cell r="I2816">
            <v>5922.47</v>
          </cell>
          <cell r="AY2816">
            <v>0</v>
          </cell>
          <cell r="CK2816">
            <v>0</v>
          </cell>
          <cell r="CL2816">
            <v>0</v>
          </cell>
          <cell r="CM2816">
            <v>0</v>
          </cell>
        </row>
        <row r="2817">
          <cell r="F2817">
            <v>306900</v>
          </cell>
          <cell r="G2817">
            <v>232067</v>
          </cell>
          <cell r="H2817">
            <v>77083.7</v>
          </cell>
          <cell r="I2817">
            <v>26205.73</v>
          </cell>
          <cell r="AY2817">
            <v>0</v>
          </cell>
          <cell r="CK2817">
            <v>0</v>
          </cell>
          <cell r="CL2817">
            <v>0</v>
          </cell>
          <cell r="CM2817">
            <v>0</v>
          </cell>
        </row>
        <row r="2818">
          <cell r="F2818">
            <v>0</v>
          </cell>
          <cell r="G2818">
            <v>127612</v>
          </cell>
          <cell r="H2818">
            <v>64465.4</v>
          </cell>
          <cell r="I2818">
            <v>3407.51</v>
          </cell>
          <cell r="AY2818">
            <v>0</v>
          </cell>
          <cell r="CK2818">
            <v>0</v>
          </cell>
          <cell r="CL2818">
            <v>0</v>
          </cell>
          <cell r="CM2818">
            <v>0</v>
          </cell>
        </row>
        <row r="2819">
          <cell r="F2819">
            <v>32500</v>
          </cell>
          <cell r="G2819">
            <v>32500</v>
          </cell>
          <cell r="H2819">
            <v>16559.099999999999</v>
          </cell>
          <cell r="I2819">
            <v>10619.05</v>
          </cell>
          <cell r="AY2819">
            <v>848</v>
          </cell>
          <cell r="CK2819">
            <v>0</v>
          </cell>
          <cell r="CL2819">
            <v>0</v>
          </cell>
          <cell r="CM2819">
            <v>0</v>
          </cell>
        </row>
        <row r="2820">
          <cell r="F2820">
            <v>36558</v>
          </cell>
          <cell r="G2820">
            <v>42558</v>
          </cell>
          <cell r="H2820">
            <v>38446.35</v>
          </cell>
          <cell r="I2820">
            <v>3965</v>
          </cell>
          <cell r="AY2820">
            <v>1132</v>
          </cell>
          <cell r="CK2820">
            <v>0</v>
          </cell>
          <cell r="CL2820">
            <v>0</v>
          </cell>
          <cell r="CM2820">
            <v>0</v>
          </cell>
        </row>
        <row r="2821">
          <cell r="F2821">
            <v>54413</v>
          </cell>
          <cell r="G2821">
            <v>54413</v>
          </cell>
          <cell r="H2821">
            <v>49415.7</v>
          </cell>
          <cell r="I2821">
            <v>4728.93</v>
          </cell>
          <cell r="AY2821">
            <v>6012.8</v>
          </cell>
          <cell r="CK2821">
            <v>0</v>
          </cell>
          <cell r="CL2821">
            <v>0</v>
          </cell>
          <cell r="CM2821">
            <v>0</v>
          </cell>
        </row>
        <row r="2822">
          <cell r="F2822">
            <v>0</v>
          </cell>
          <cell r="G2822">
            <v>8888</v>
          </cell>
          <cell r="H2822">
            <v>8597.15</v>
          </cell>
          <cell r="I2822">
            <v>0</v>
          </cell>
          <cell r="AY2822">
            <v>0</v>
          </cell>
          <cell r="CK2822">
            <v>0</v>
          </cell>
          <cell r="CL2822">
            <v>0</v>
          </cell>
          <cell r="CM2822">
            <v>0</v>
          </cell>
        </row>
        <row r="2823">
          <cell r="F2823">
            <v>1065</v>
          </cell>
          <cell r="G2823">
            <v>1065</v>
          </cell>
          <cell r="H2823">
            <v>0</v>
          </cell>
          <cell r="I2823">
            <v>0</v>
          </cell>
          <cell r="AY2823">
            <v>0</v>
          </cell>
          <cell r="CK2823">
            <v>0</v>
          </cell>
          <cell r="CL2823">
            <v>0</v>
          </cell>
          <cell r="CM2823">
            <v>0</v>
          </cell>
        </row>
        <row r="2824">
          <cell r="F2824">
            <v>62402</v>
          </cell>
          <cell r="G2824">
            <v>67880</v>
          </cell>
          <cell r="H2824">
            <v>36650.339999999997</v>
          </cell>
          <cell r="I2824">
            <v>4051.88</v>
          </cell>
          <cell r="AY2824">
            <v>350.53</v>
          </cell>
          <cell r="CK2824">
            <v>0</v>
          </cell>
          <cell r="CL2824">
            <v>0</v>
          </cell>
          <cell r="CM2824">
            <v>0</v>
          </cell>
        </row>
        <row r="2825">
          <cell r="F2825">
            <v>5042</v>
          </cell>
          <cell r="G2825">
            <v>93659</v>
          </cell>
          <cell r="H2825">
            <v>90821.02</v>
          </cell>
          <cell r="I2825">
            <v>2527.5</v>
          </cell>
          <cell r="AY2825">
            <v>0</v>
          </cell>
          <cell r="CK2825">
            <v>0</v>
          </cell>
          <cell r="CL2825">
            <v>0</v>
          </cell>
          <cell r="CM2825">
            <v>0</v>
          </cell>
        </row>
        <row r="2826">
          <cell r="F2826">
            <v>68723</v>
          </cell>
          <cell r="G2826">
            <v>77081</v>
          </cell>
          <cell r="H2826">
            <v>33771.19</v>
          </cell>
          <cell r="I2826">
            <v>14114.44</v>
          </cell>
          <cell r="AY2826">
            <v>0</v>
          </cell>
          <cell r="CK2826">
            <v>0</v>
          </cell>
          <cell r="CL2826">
            <v>0</v>
          </cell>
          <cell r="CM2826">
            <v>0</v>
          </cell>
        </row>
        <row r="2827">
          <cell r="F2827">
            <v>11367</v>
          </cell>
          <cell r="G2827">
            <v>26991</v>
          </cell>
          <cell r="H2827">
            <v>16982</v>
          </cell>
          <cell r="I2827">
            <v>10005</v>
          </cell>
          <cell r="AY2827">
            <v>0</v>
          </cell>
          <cell r="CK2827">
            <v>0</v>
          </cell>
          <cell r="CL2827">
            <v>0</v>
          </cell>
          <cell r="CM2827">
            <v>0</v>
          </cell>
        </row>
        <row r="2828">
          <cell r="F2828">
            <v>0</v>
          </cell>
          <cell r="G2828">
            <v>10000</v>
          </cell>
          <cell r="H2828">
            <v>6976.23</v>
          </cell>
          <cell r="I2828">
            <v>0</v>
          </cell>
          <cell r="AY2828">
            <v>0</v>
          </cell>
          <cell r="CK2828">
            <v>0</v>
          </cell>
          <cell r="CL2828">
            <v>0</v>
          </cell>
          <cell r="CM2828">
            <v>0</v>
          </cell>
        </row>
        <row r="2829">
          <cell r="F2829">
            <v>23542</v>
          </cell>
          <cell r="G2829">
            <v>20050</v>
          </cell>
          <cell r="H2829">
            <v>14299.07</v>
          </cell>
          <cell r="I2829">
            <v>240</v>
          </cell>
          <cell r="AY2829">
            <v>2019.82</v>
          </cell>
          <cell r="CK2829">
            <v>0</v>
          </cell>
          <cell r="CL2829">
            <v>0</v>
          </cell>
          <cell r="CM2829">
            <v>0</v>
          </cell>
        </row>
        <row r="2830">
          <cell r="F2830">
            <v>16210</v>
          </cell>
          <cell r="G2830">
            <v>31210</v>
          </cell>
          <cell r="H2830">
            <v>27259.22</v>
          </cell>
          <cell r="I2830">
            <v>2142.04</v>
          </cell>
          <cell r="AY2830">
            <v>1033</v>
          </cell>
          <cell r="CK2830">
            <v>0</v>
          </cell>
          <cell r="CL2830">
            <v>0</v>
          </cell>
          <cell r="CM2830">
            <v>0</v>
          </cell>
        </row>
        <row r="2831">
          <cell r="F2831">
            <v>375000</v>
          </cell>
          <cell r="G2831">
            <v>377750</v>
          </cell>
          <cell r="H2831">
            <v>298202.90000000002</v>
          </cell>
          <cell r="I2831">
            <v>44599.7</v>
          </cell>
          <cell r="AY2831">
            <v>0</v>
          </cell>
          <cell r="CK2831">
            <v>0</v>
          </cell>
          <cell r="CL2831">
            <v>0</v>
          </cell>
          <cell r="CM2831">
            <v>0</v>
          </cell>
        </row>
        <row r="2832">
          <cell r="F2832">
            <v>42244</v>
          </cell>
          <cell r="G2832">
            <v>41231</v>
          </cell>
          <cell r="H2832">
            <v>37372.480000000003</v>
          </cell>
          <cell r="I2832">
            <v>0</v>
          </cell>
          <cell r="AY2832">
            <v>1940.51</v>
          </cell>
          <cell r="CK2832">
            <v>0</v>
          </cell>
          <cell r="CL2832">
            <v>0</v>
          </cell>
          <cell r="CM2832">
            <v>0</v>
          </cell>
        </row>
        <row r="2833">
          <cell r="F2833">
            <v>6600</v>
          </cell>
          <cell r="G2833">
            <v>8396</v>
          </cell>
          <cell r="H2833">
            <v>2535.5</v>
          </cell>
          <cell r="I2833">
            <v>0</v>
          </cell>
          <cell r="AY2833">
            <v>0</v>
          </cell>
          <cell r="CK2833">
            <v>0</v>
          </cell>
          <cell r="CL2833">
            <v>0</v>
          </cell>
          <cell r="CM2833">
            <v>0</v>
          </cell>
        </row>
        <row r="2834">
          <cell r="F2834">
            <v>1000</v>
          </cell>
          <cell r="G2834">
            <v>1000</v>
          </cell>
          <cell r="H2834">
            <v>844.39</v>
          </cell>
          <cell r="I2834">
            <v>0</v>
          </cell>
          <cell r="AY2834">
            <v>0</v>
          </cell>
          <cell r="CK2834">
            <v>0</v>
          </cell>
          <cell r="CL2834">
            <v>0</v>
          </cell>
          <cell r="CM2834">
            <v>0</v>
          </cell>
        </row>
        <row r="2835">
          <cell r="F2835">
            <v>55176</v>
          </cell>
          <cell r="G2835">
            <v>85176</v>
          </cell>
          <cell r="H2835">
            <v>31106.34</v>
          </cell>
          <cell r="I2835">
            <v>2156.91</v>
          </cell>
          <cell r="AY2835">
            <v>0</v>
          </cell>
          <cell r="CK2835">
            <v>0</v>
          </cell>
          <cell r="CL2835">
            <v>0</v>
          </cell>
          <cell r="CM2835">
            <v>0</v>
          </cell>
        </row>
        <row r="2836">
          <cell r="F2836">
            <v>0</v>
          </cell>
          <cell r="G2836">
            <v>10000</v>
          </cell>
          <cell r="H2836">
            <v>4884.37</v>
          </cell>
          <cell r="I2836">
            <v>0</v>
          </cell>
          <cell r="AY2836">
            <v>0</v>
          </cell>
          <cell r="CK2836">
            <v>0</v>
          </cell>
          <cell r="CL2836">
            <v>0</v>
          </cell>
          <cell r="CM2836">
            <v>0</v>
          </cell>
        </row>
        <row r="2837">
          <cell r="F2837">
            <v>10000</v>
          </cell>
          <cell r="G2837">
            <v>10000</v>
          </cell>
          <cell r="H2837">
            <v>0</v>
          </cell>
          <cell r="I2837">
            <v>0</v>
          </cell>
          <cell r="AY2837">
            <v>0</v>
          </cell>
          <cell r="CK2837">
            <v>0</v>
          </cell>
          <cell r="CL2837">
            <v>0</v>
          </cell>
          <cell r="CM2837">
            <v>0</v>
          </cell>
        </row>
        <row r="2838">
          <cell r="F2838">
            <v>12700</v>
          </cell>
          <cell r="G2838">
            <v>23200</v>
          </cell>
          <cell r="H2838">
            <v>4711.5</v>
          </cell>
          <cell r="I2838">
            <v>0</v>
          </cell>
          <cell r="AY2838">
            <v>65.599999999999994</v>
          </cell>
          <cell r="CK2838">
            <v>0</v>
          </cell>
          <cell r="CL2838">
            <v>0</v>
          </cell>
          <cell r="CM2838">
            <v>0</v>
          </cell>
        </row>
        <row r="2839">
          <cell r="F2839">
            <v>250000</v>
          </cell>
          <cell r="G2839">
            <v>230000</v>
          </cell>
          <cell r="H2839">
            <v>204664.12</v>
          </cell>
          <cell r="I2839">
            <v>0</v>
          </cell>
          <cell r="AY2839">
            <v>0</v>
          </cell>
          <cell r="CK2839">
            <v>0</v>
          </cell>
          <cell r="CL2839">
            <v>0</v>
          </cell>
          <cell r="CM2839">
            <v>0</v>
          </cell>
        </row>
        <row r="2840">
          <cell r="F2840">
            <v>35000</v>
          </cell>
          <cell r="G2840">
            <v>45000</v>
          </cell>
          <cell r="H2840">
            <v>16015.83</v>
          </cell>
          <cell r="I2840">
            <v>0</v>
          </cell>
          <cell r="AY2840">
            <v>0</v>
          </cell>
          <cell r="CK2840">
            <v>0</v>
          </cell>
          <cell r="CL2840">
            <v>0</v>
          </cell>
          <cell r="CM2840">
            <v>0</v>
          </cell>
        </row>
        <row r="2841">
          <cell r="F2841">
            <v>73000</v>
          </cell>
          <cell r="G2841">
            <v>78500</v>
          </cell>
          <cell r="H2841">
            <v>45147.7</v>
          </cell>
          <cell r="I2841">
            <v>2724.16</v>
          </cell>
          <cell r="AY2841">
            <v>0</v>
          </cell>
          <cell r="CK2841">
            <v>0</v>
          </cell>
          <cell r="CL2841">
            <v>0</v>
          </cell>
          <cell r="CM2841">
            <v>0</v>
          </cell>
        </row>
        <row r="2842">
          <cell r="F2842">
            <v>31600</v>
          </cell>
          <cell r="G2842">
            <v>64850</v>
          </cell>
          <cell r="H2842">
            <v>19758.59</v>
          </cell>
          <cell r="I2842">
            <v>7430.08</v>
          </cell>
          <cell r="AY2842">
            <v>0</v>
          </cell>
          <cell r="CK2842">
            <v>0</v>
          </cell>
          <cell r="CL2842">
            <v>0</v>
          </cell>
          <cell r="CM2842">
            <v>0</v>
          </cell>
        </row>
        <row r="2844">
          <cell r="F2844">
            <v>69989</v>
          </cell>
          <cell r="G2844">
            <v>109989</v>
          </cell>
          <cell r="H2844">
            <v>70055.210000000006</v>
          </cell>
          <cell r="I2844">
            <v>1827.5</v>
          </cell>
          <cell r="AY2844">
            <v>0</v>
          </cell>
          <cell r="CK2844">
            <v>0</v>
          </cell>
          <cell r="CL2844">
            <v>0</v>
          </cell>
          <cell r="CM2844">
            <v>0</v>
          </cell>
        </row>
        <row r="2845">
          <cell r="F2845">
            <v>744037</v>
          </cell>
          <cell r="G2845">
            <v>744037</v>
          </cell>
          <cell r="H2845">
            <v>455375.06</v>
          </cell>
          <cell r="I2845">
            <v>8647.1299999999992</v>
          </cell>
          <cell r="AY2845">
            <v>0</v>
          </cell>
          <cell r="CK2845">
            <v>0</v>
          </cell>
          <cell r="CL2845">
            <v>0</v>
          </cell>
          <cell r="CM2845">
            <v>0</v>
          </cell>
        </row>
        <row r="2846">
          <cell r="F2846">
            <v>0</v>
          </cell>
          <cell r="G2846">
            <v>4120</v>
          </cell>
          <cell r="H2846">
            <v>2695.06</v>
          </cell>
          <cell r="I2846">
            <v>0</v>
          </cell>
          <cell r="AY2846">
            <v>0</v>
          </cell>
          <cell r="CK2846">
            <v>0</v>
          </cell>
          <cell r="CL2846">
            <v>0</v>
          </cell>
          <cell r="CM2846">
            <v>0</v>
          </cell>
        </row>
        <row r="2847">
          <cell r="F2847">
            <v>172000</v>
          </cell>
          <cell r="G2847">
            <v>193085</v>
          </cell>
          <cell r="H2847">
            <v>152148.1</v>
          </cell>
          <cell r="I2847">
            <v>31280</v>
          </cell>
          <cell r="AY2847">
            <v>0</v>
          </cell>
          <cell r="CK2847">
            <v>0</v>
          </cell>
          <cell r="CL2847">
            <v>0</v>
          </cell>
          <cell r="CM2847">
            <v>0</v>
          </cell>
        </row>
        <row r="2848">
          <cell r="F2848">
            <v>74000</v>
          </cell>
          <cell r="G2848">
            <v>52915</v>
          </cell>
          <cell r="H2848">
            <v>49417.38</v>
          </cell>
          <cell r="I2848">
            <v>0</v>
          </cell>
          <cell r="AY2848">
            <v>0</v>
          </cell>
          <cell r="CK2848">
            <v>0</v>
          </cell>
          <cell r="CL2848">
            <v>0</v>
          </cell>
          <cell r="CM2848">
            <v>0</v>
          </cell>
        </row>
        <row r="2849">
          <cell r="F2849">
            <v>0</v>
          </cell>
          <cell r="G2849">
            <v>15000</v>
          </cell>
          <cell r="H2849">
            <v>0</v>
          </cell>
          <cell r="I2849">
            <v>4470</v>
          </cell>
          <cell r="AY2849">
            <v>0</v>
          </cell>
          <cell r="CK2849">
            <v>0</v>
          </cell>
          <cell r="CL2849">
            <v>0</v>
          </cell>
          <cell r="CM2849">
            <v>0</v>
          </cell>
        </row>
        <row r="2850">
          <cell r="F2850">
            <v>0</v>
          </cell>
          <cell r="G2850">
            <v>36754</v>
          </cell>
          <cell r="H2850">
            <v>21160</v>
          </cell>
          <cell r="I2850">
            <v>1</v>
          </cell>
          <cell r="AY2850">
            <v>0</v>
          </cell>
          <cell r="CK2850">
            <v>0</v>
          </cell>
          <cell r="CL2850">
            <v>0</v>
          </cell>
          <cell r="CM2850">
            <v>0</v>
          </cell>
        </row>
        <row r="2851">
          <cell r="F2851">
            <v>0</v>
          </cell>
          <cell r="G2851">
            <v>33605</v>
          </cell>
          <cell r="H2851">
            <v>27295.25</v>
          </cell>
          <cell r="I2851">
            <v>6095</v>
          </cell>
          <cell r="AY2851">
            <v>0</v>
          </cell>
          <cell r="CK2851">
            <v>0</v>
          </cell>
          <cell r="CL2851">
            <v>0</v>
          </cell>
          <cell r="CM2851">
            <v>0</v>
          </cell>
        </row>
        <row r="2852">
          <cell r="F2852">
            <v>0</v>
          </cell>
          <cell r="G2852">
            <v>381541.1</v>
          </cell>
          <cell r="H2852">
            <v>378795.5</v>
          </cell>
          <cell r="I2852">
            <v>0</v>
          </cell>
          <cell r="AY2852">
            <v>0</v>
          </cell>
          <cell r="CK2852">
            <v>0</v>
          </cell>
          <cell r="CL2852">
            <v>0</v>
          </cell>
          <cell r="CM2852">
            <v>0</v>
          </cell>
        </row>
        <row r="2853">
          <cell r="F2853">
            <v>0</v>
          </cell>
          <cell r="G2853">
            <v>3558.66</v>
          </cell>
          <cell r="H2853">
            <v>0</v>
          </cell>
          <cell r="I2853">
            <v>0</v>
          </cell>
          <cell r="AY2853">
            <v>0</v>
          </cell>
          <cell r="CK2853">
            <v>0</v>
          </cell>
          <cell r="CL2853">
            <v>0</v>
          </cell>
          <cell r="CM2853">
            <v>0</v>
          </cell>
        </row>
        <row r="2854">
          <cell r="F2854">
            <v>0</v>
          </cell>
          <cell r="G2854">
            <v>36.89</v>
          </cell>
          <cell r="H2854">
            <v>0</v>
          </cell>
          <cell r="I2854">
            <v>0</v>
          </cell>
          <cell r="AY2854">
            <v>0</v>
          </cell>
          <cell r="CK2854">
            <v>0</v>
          </cell>
          <cell r="CL2854">
            <v>0</v>
          </cell>
          <cell r="CM2854">
            <v>0</v>
          </cell>
        </row>
        <row r="2855">
          <cell r="F2855">
            <v>420996</v>
          </cell>
          <cell r="G2855">
            <v>420996</v>
          </cell>
          <cell r="H2855">
            <v>339649.6</v>
          </cell>
          <cell r="I2855">
            <v>0</v>
          </cell>
          <cell r="AY2855">
            <v>37617.46</v>
          </cell>
          <cell r="CK2855">
            <v>0</v>
          </cell>
          <cell r="CL2855">
            <v>0</v>
          </cell>
          <cell r="CM2855">
            <v>0</v>
          </cell>
        </row>
        <row r="2856">
          <cell r="F2856">
            <v>12708</v>
          </cell>
          <cell r="G2856">
            <v>12708</v>
          </cell>
          <cell r="H2856">
            <v>10008</v>
          </cell>
          <cell r="I2856">
            <v>0</v>
          </cell>
          <cell r="AY2856">
            <v>1112</v>
          </cell>
          <cell r="CK2856">
            <v>0</v>
          </cell>
          <cell r="CL2856">
            <v>0</v>
          </cell>
          <cell r="CM2856">
            <v>0</v>
          </cell>
        </row>
        <row r="2857">
          <cell r="F2857">
            <v>30722</v>
          </cell>
          <cell r="G2857">
            <v>30722</v>
          </cell>
          <cell r="H2857">
            <v>15309.71</v>
          </cell>
          <cell r="I2857">
            <v>0</v>
          </cell>
          <cell r="AY2857">
            <v>0</v>
          </cell>
          <cell r="CK2857">
            <v>0</v>
          </cell>
          <cell r="CL2857">
            <v>0</v>
          </cell>
          <cell r="CM2857">
            <v>0</v>
          </cell>
        </row>
        <row r="2858">
          <cell r="F2858">
            <v>84331</v>
          </cell>
          <cell r="G2858">
            <v>84331</v>
          </cell>
          <cell r="H2858">
            <v>0</v>
          </cell>
          <cell r="I2858">
            <v>0</v>
          </cell>
          <cell r="AY2858">
            <v>0</v>
          </cell>
          <cell r="CK2858">
            <v>0</v>
          </cell>
          <cell r="CL2858">
            <v>0</v>
          </cell>
          <cell r="CM2858">
            <v>0</v>
          </cell>
        </row>
        <row r="2859">
          <cell r="F2859">
            <v>64314</v>
          </cell>
          <cell r="G2859">
            <v>64314</v>
          </cell>
          <cell r="H2859">
            <v>49317.38</v>
          </cell>
          <cell r="I2859">
            <v>0</v>
          </cell>
          <cell r="AY2859">
            <v>5559.79</v>
          </cell>
          <cell r="CK2859">
            <v>0</v>
          </cell>
          <cell r="CL2859">
            <v>0</v>
          </cell>
          <cell r="CM2859">
            <v>0</v>
          </cell>
        </row>
        <row r="2860">
          <cell r="F2860">
            <v>10987</v>
          </cell>
          <cell r="G2860">
            <v>10987</v>
          </cell>
          <cell r="H2860">
            <v>8660.07</v>
          </cell>
          <cell r="I2860">
            <v>0</v>
          </cell>
          <cell r="AY2860">
            <v>979.79</v>
          </cell>
          <cell r="CK2860">
            <v>0</v>
          </cell>
          <cell r="CL2860">
            <v>0</v>
          </cell>
          <cell r="CM2860">
            <v>0</v>
          </cell>
        </row>
        <row r="2861">
          <cell r="F2861">
            <v>13200</v>
          </cell>
          <cell r="G2861">
            <v>13200</v>
          </cell>
          <cell r="H2861">
            <v>10530</v>
          </cell>
          <cell r="I2861">
            <v>0</v>
          </cell>
          <cell r="AY2861">
            <v>1170</v>
          </cell>
          <cell r="CK2861">
            <v>0</v>
          </cell>
          <cell r="CL2861">
            <v>0</v>
          </cell>
          <cell r="CM2861">
            <v>0</v>
          </cell>
        </row>
        <row r="2862">
          <cell r="F2862">
            <v>9638</v>
          </cell>
          <cell r="G2862">
            <v>10119.73</v>
          </cell>
          <cell r="H2862">
            <v>10119.73</v>
          </cell>
          <cell r="I2862">
            <v>0</v>
          </cell>
          <cell r="AY2862">
            <v>0</v>
          </cell>
          <cell r="CK2862">
            <v>0</v>
          </cell>
          <cell r="CL2862">
            <v>0</v>
          </cell>
          <cell r="CM2862">
            <v>0</v>
          </cell>
        </row>
        <row r="2863">
          <cell r="F2863">
            <v>54317</v>
          </cell>
          <cell r="G2863">
            <v>54317</v>
          </cell>
          <cell r="H2863">
            <v>38423.980000000003</v>
          </cell>
          <cell r="I2863">
            <v>0</v>
          </cell>
          <cell r="AY2863">
            <v>4064.93</v>
          </cell>
          <cell r="CK2863">
            <v>0</v>
          </cell>
          <cell r="CL2863">
            <v>0</v>
          </cell>
          <cell r="CM2863">
            <v>0</v>
          </cell>
        </row>
        <row r="2864"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CK2864">
            <v>0</v>
          </cell>
          <cell r="CL2864">
            <v>0</v>
          </cell>
          <cell r="CM2864">
            <v>0</v>
          </cell>
        </row>
        <row r="2865">
          <cell r="F2865">
            <v>109922</v>
          </cell>
          <cell r="G2865">
            <v>0</v>
          </cell>
          <cell r="H2865">
            <v>0</v>
          </cell>
          <cell r="I2865">
            <v>0</v>
          </cell>
          <cell r="AY2865">
            <v>0</v>
          </cell>
          <cell r="CK2865">
            <v>0</v>
          </cell>
          <cell r="CL2865">
            <v>0</v>
          </cell>
          <cell r="CM2865">
            <v>0</v>
          </cell>
        </row>
        <row r="2866">
          <cell r="F2866">
            <v>227809</v>
          </cell>
          <cell r="G2866">
            <v>0</v>
          </cell>
          <cell r="H2866">
            <v>0</v>
          </cell>
          <cell r="I2866">
            <v>0</v>
          </cell>
          <cell r="AY2866">
            <v>0</v>
          </cell>
          <cell r="CK2866">
            <v>0</v>
          </cell>
          <cell r="CL2866">
            <v>0</v>
          </cell>
          <cell r="CM2866">
            <v>0</v>
          </cell>
        </row>
        <row r="2867">
          <cell r="F2867">
            <v>14100</v>
          </cell>
          <cell r="G2867">
            <v>0</v>
          </cell>
          <cell r="H2867">
            <v>0</v>
          </cell>
          <cell r="I2867">
            <v>0</v>
          </cell>
          <cell r="AY2867">
            <v>0</v>
          </cell>
          <cell r="CK2867">
            <v>0</v>
          </cell>
          <cell r="CL2867">
            <v>0</v>
          </cell>
          <cell r="CM2867">
            <v>0</v>
          </cell>
        </row>
        <row r="2868">
          <cell r="F2868">
            <v>15450</v>
          </cell>
          <cell r="G2868">
            <v>0</v>
          </cell>
          <cell r="H2868">
            <v>0</v>
          </cell>
          <cell r="I2868">
            <v>0</v>
          </cell>
          <cell r="AY2868">
            <v>0</v>
          </cell>
          <cell r="CK2868">
            <v>0</v>
          </cell>
          <cell r="CL2868">
            <v>0</v>
          </cell>
          <cell r="CM2868">
            <v>0</v>
          </cell>
        </row>
        <row r="2869">
          <cell r="F2869">
            <v>10000</v>
          </cell>
          <cell r="G2869">
            <v>0</v>
          </cell>
          <cell r="H2869">
            <v>0</v>
          </cell>
          <cell r="I2869">
            <v>0</v>
          </cell>
          <cell r="AY2869">
            <v>0</v>
          </cell>
          <cell r="CK2869">
            <v>0</v>
          </cell>
          <cell r="CL2869">
            <v>0</v>
          </cell>
          <cell r="CM2869">
            <v>0</v>
          </cell>
        </row>
        <row r="2870">
          <cell r="F2870">
            <v>93000</v>
          </cell>
          <cell r="G2870">
            <v>0</v>
          </cell>
          <cell r="H2870">
            <v>0</v>
          </cell>
          <cell r="I2870">
            <v>0</v>
          </cell>
          <cell r="AY2870">
            <v>0</v>
          </cell>
          <cell r="CK2870">
            <v>0</v>
          </cell>
          <cell r="CL2870">
            <v>0</v>
          </cell>
          <cell r="CM2870">
            <v>0</v>
          </cell>
        </row>
        <row r="2871">
          <cell r="F2871">
            <v>89740</v>
          </cell>
          <cell r="G2871">
            <v>0</v>
          </cell>
          <cell r="H2871">
            <v>0</v>
          </cell>
          <cell r="I2871">
            <v>-8102.75</v>
          </cell>
          <cell r="AY2871">
            <v>0</v>
          </cell>
          <cell r="CK2871">
            <v>0</v>
          </cell>
          <cell r="CL2871">
            <v>0</v>
          </cell>
          <cell r="CM2871">
            <v>0</v>
          </cell>
        </row>
        <row r="2872">
          <cell r="F2872">
            <v>115750</v>
          </cell>
          <cell r="G2872">
            <v>0</v>
          </cell>
          <cell r="H2872">
            <v>0</v>
          </cell>
          <cell r="I2872">
            <v>0</v>
          </cell>
          <cell r="AY2872">
            <v>0</v>
          </cell>
          <cell r="CK2872">
            <v>0</v>
          </cell>
          <cell r="CL2872">
            <v>0</v>
          </cell>
          <cell r="CM2872">
            <v>0</v>
          </cell>
        </row>
        <row r="2873">
          <cell r="F2873">
            <v>40544</v>
          </cell>
          <cell r="G2873">
            <v>0</v>
          </cell>
          <cell r="H2873">
            <v>0</v>
          </cell>
          <cell r="I2873">
            <v>0</v>
          </cell>
          <cell r="AY2873">
            <v>0</v>
          </cell>
          <cell r="CK2873">
            <v>0</v>
          </cell>
          <cell r="CL2873">
            <v>0</v>
          </cell>
          <cell r="CM2873">
            <v>0</v>
          </cell>
        </row>
        <row r="2874">
          <cell r="F2874">
            <v>113300</v>
          </cell>
          <cell r="G2874">
            <v>0</v>
          </cell>
          <cell r="H2874">
            <v>0</v>
          </cell>
          <cell r="I2874">
            <v>0</v>
          </cell>
          <cell r="AY2874">
            <v>0</v>
          </cell>
          <cell r="CK2874">
            <v>0</v>
          </cell>
          <cell r="CL2874">
            <v>0</v>
          </cell>
          <cell r="CM2874">
            <v>0</v>
          </cell>
        </row>
        <row r="2875">
          <cell r="F2875">
            <v>30000</v>
          </cell>
          <cell r="G2875">
            <v>0</v>
          </cell>
          <cell r="H2875">
            <v>0</v>
          </cell>
          <cell r="I2875">
            <v>0</v>
          </cell>
          <cell r="AY2875">
            <v>0</v>
          </cell>
          <cell r="CK2875">
            <v>0</v>
          </cell>
          <cell r="CL2875">
            <v>0</v>
          </cell>
          <cell r="CM2875">
            <v>0</v>
          </cell>
        </row>
        <row r="2876">
          <cell r="F2876">
            <v>7500</v>
          </cell>
          <cell r="G2876">
            <v>0</v>
          </cell>
          <cell r="H2876">
            <v>0</v>
          </cell>
          <cell r="I2876">
            <v>0</v>
          </cell>
          <cell r="AY2876">
            <v>0</v>
          </cell>
          <cell r="CK2876">
            <v>0</v>
          </cell>
          <cell r="CL2876">
            <v>0</v>
          </cell>
          <cell r="CM2876">
            <v>0</v>
          </cell>
        </row>
        <row r="2877">
          <cell r="F2877">
            <v>160000</v>
          </cell>
          <cell r="G2877">
            <v>0</v>
          </cell>
          <cell r="H2877">
            <v>0</v>
          </cell>
          <cell r="I2877">
            <v>0</v>
          </cell>
          <cell r="AY2877">
            <v>0</v>
          </cell>
          <cell r="CK2877">
            <v>0</v>
          </cell>
          <cell r="CL2877">
            <v>0</v>
          </cell>
          <cell r="CM2877">
            <v>0</v>
          </cell>
        </row>
        <row r="2878">
          <cell r="F2878">
            <v>5478</v>
          </cell>
          <cell r="G2878">
            <v>0</v>
          </cell>
          <cell r="H2878">
            <v>0</v>
          </cell>
          <cell r="I2878">
            <v>0</v>
          </cell>
          <cell r="AY2878">
            <v>0</v>
          </cell>
          <cell r="CK2878">
            <v>0</v>
          </cell>
          <cell r="CL2878">
            <v>0</v>
          </cell>
          <cell r="CM2878">
            <v>0</v>
          </cell>
        </row>
        <row r="2879">
          <cell r="F2879">
            <v>119777</v>
          </cell>
          <cell r="G2879">
            <v>0</v>
          </cell>
          <cell r="H2879">
            <v>0</v>
          </cell>
          <cell r="I2879">
            <v>0</v>
          </cell>
          <cell r="AY2879">
            <v>0</v>
          </cell>
          <cell r="CK2879">
            <v>0</v>
          </cell>
          <cell r="CL2879">
            <v>0</v>
          </cell>
          <cell r="CM2879">
            <v>0</v>
          </cell>
        </row>
        <row r="2880">
          <cell r="F2880">
            <v>8358</v>
          </cell>
          <cell r="G2880">
            <v>0</v>
          </cell>
          <cell r="H2880">
            <v>0</v>
          </cell>
          <cell r="I2880">
            <v>0</v>
          </cell>
          <cell r="AY2880">
            <v>0</v>
          </cell>
          <cell r="CK2880">
            <v>0</v>
          </cell>
          <cell r="CL2880">
            <v>0</v>
          </cell>
          <cell r="CM2880">
            <v>0</v>
          </cell>
        </row>
        <row r="2881">
          <cell r="F2881">
            <v>3508</v>
          </cell>
          <cell r="G2881">
            <v>0</v>
          </cell>
          <cell r="H2881">
            <v>0</v>
          </cell>
          <cell r="I2881">
            <v>0</v>
          </cell>
          <cell r="AY2881">
            <v>0</v>
          </cell>
          <cell r="CK2881">
            <v>0</v>
          </cell>
          <cell r="CL2881">
            <v>0</v>
          </cell>
          <cell r="CM2881">
            <v>0</v>
          </cell>
        </row>
        <row r="2882">
          <cell r="F2882">
            <v>34000</v>
          </cell>
          <cell r="G2882">
            <v>0</v>
          </cell>
          <cell r="H2882">
            <v>0</v>
          </cell>
          <cell r="I2882">
            <v>0</v>
          </cell>
          <cell r="AY2882">
            <v>0</v>
          </cell>
          <cell r="CK2882">
            <v>0</v>
          </cell>
          <cell r="CL2882">
            <v>0</v>
          </cell>
          <cell r="CM2882">
            <v>0</v>
          </cell>
        </row>
        <row r="2883">
          <cell r="F2883">
            <v>31492</v>
          </cell>
          <cell r="G2883">
            <v>0</v>
          </cell>
          <cell r="H2883">
            <v>0</v>
          </cell>
          <cell r="I2883">
            <v>-544.48</v>
          </cell>
          <cell r="AY2883">
            <v>0</v>
          </cell>
          <cell r="CK2883">
            <v>0</v>
          </cell>
          <cell r="CL2883">
            <v>0</v>
          </cell>
          <cell r="CM2883">
            <v>0</v>
          </cell>
        </row>
        <row r="2884">
          <cell r="F2884">
            <v>35000</v>
          </cell>
          <cell r="G2884">
            <v>0</v>
          </cell>
          <cell r="H2884">
            <v>0</v>
          </cell>
          <cell r="I2884">
            <v>-1185.9000000000001</v>
          </cell>
          <cell r="AY2884">
            <v>0</v>
          </cell>
          <cell r="CK2884">
            <v>0</v>
          </cell>
          <cell r="CL2884">
            <v>0</v>
          </cell>
          <cell r="CM2884">
            <v>0</v>
          </cell>
        </row>
        <row r="2885">
          <cell r="F2885">
            <v>10000</v>
          </cell>
          <cell r="G2885">
            <v>0</v>
          </cell>
          <cell r="H2885">
            <v>0</v>
          </cell>
          <cell r="I2885">
            <v>0</v>
          </cell>
          <cell r="AY2885">
            <v>0</v>
          </cell>
          <cell r="CK2885">
            <v>0</v>
          </cell>
          <cell r="CL2885">
            <v>0</v>
          </cell>
          <cell r="CM2885">
            <v>0</v>
          </cell>
        </row>
        <row r="2886">
          <cell r="F2886">
            <v>10500</v>
          </cell>
          <cell r="G2886">
            <v>0</v>
          </cell>
          <cell r="H2886">
            <v>0</v>
          </cell>
          <cell r="I2886">
            <v>0</v>
          </cell>
          <cell r="AY2886">
            <v>0</v>
          </cell>
          <cell r="CK2886">
            <v>0</v>
          </cell>
          <cell r="CL2886">
            <v>0</v>
          </cell>
          <cell r="CM2886">
            <v>0</v>
          </cell>
        </row>
        <row r="2887">
          <cell r="F2887">
            <v>10000</v>
          </cell>
          <cell r="G2887">
            <v>0</v>
          </cell>
          <cell r="H2887">
            <v>0</v>
          </cell>
          <cell r="I2887">
            <v>0</v>
          </cell>
          <cell r="AY2887">
            <v>0</v>
          </cell>
          <cell r="CK2887">
            <v>0</v>
          </cell>
          <cell r="CL2887">
            <v>0</v>
          </cell>
          <cell r="CM2887">
            <v>0</v>
          </cell>
        </row>
        <row r="2888">
          <cell r="F2888">
            <v>7500</v>
          </cell>
          <cell r="G2888">
            <v>0</v>
          </cell>
          <cell r="H2888">
            <v>0</v>
          </cell>
          <cell r="I2888">
            <v>0</v>
          </cell>
          <cell r="AY2888">
            <v>0</v>
          </cell>
          <cell r="CK2888">
            <v>0</v>
          </cell>
          <cell r="CL2888">
            <v>0</v>
          </cell>
          <cell r="CM2888">
            <v>0</v>
          </cell>
        </row>
        <row r="2889">
          <cell r="F2889">
            <v>4120</v>
          </cell>
          <cell r="G2889">
            <v>0</v>
          </cell>
          <cell r="H2889">
            <v>0</v>
          </cell>
          <cell r="I2889">
            <v>0</v>
          </cell>
          <cell r="AY2889">
            <v>0</v>
          </cell>
          <cell r="CK2889">
            <v>0</v>
          </cell>
          <cell r="CL2889">
            <v>0</v>
          </cell>
          <cell r="CM2889">
            <v>0</v>
          </cell>
        </row>
        <row r="2890">
          <cell r="F2890">
            <v>15000</v>
          </cell>
          <cell r="G2890">
            <v>0</v>
          </cell>
          <cell r="H2890">
            <v>0</v>
          </cell>
          <cell r="I2890">
            <v>0</v>
          </cell>
          <cell r="AY2890">
            <v>0</v>
          </cell>
          <cell r="CK2890">
            <v>0</v>
          </cell>
          <cell r="CL2890">
            <v>0</v>
          </cell>
          <cell r="CM2890">
            <v>0</v>
          </cell>
        </row>
        <row r="2891">
          <cell r="F2891">
            <v>2344800</v>
          </cell>
          <cell r="G2891">
            <v>2344800</v>
          </cell>
          <cell r="H2891">
            <v>1916871.05</v>
          </cell>
          <cell r="I2891">
            <v>0</v>
          </cell>
          <cell r="AY2891">
            <v>205872.6</v>
          </cell>
          <cell r="CK2891">
            <v>0</v>
          </cell>
          <cell r="CL2891">
            <v>0</v>
          </cell>
          <cell r="CM2891">
            <v>0</v>
          </cell>
        </row>
        <row r="2892">
          <cell r="F2892">
            <v>0</v>
          </cell>
          <cell r="G2892">
            <v>1267.17</v>
          </cell>
          <cell r="H2892">
            <v>1267.17</v>
          </cell>
          <cell r="I2892">
            <v>0</v>
          </cell>
          <cell r="AY2892">
            <v>0</v>
          </cell>
          <cell r="CK2892">
            <v>0</v>
          </cell>
          <cell r="CL2892">
            <v>0</v>
          </cell>
          <cell r="CM2892">
            <v>0</v>
          </cell>
        </row>
        <row r="2893">
          <cell r="F2893">
            <v>0</v>
          </cell>
          <cell r="G2893">
            <v>7533.64</v>
          </cell>
          <cell r="H2893">
            <v>7533.64</v>
          </cell>
          <cell r="I2893">
            <v>0</v>
          </cell>
          <cell r="AY2893">
            <v>0</v>
          </cell>
          <cell r="CK2893">
            <v>0</v>
          </cell>
          <cell r="CL2893">
            <v>0</v>
          </cell>
          <cell r="CM2893">
            <v>0</v>
          </cell>
        </row>
        <row r="2894">
          <cell r="F2894">
            <v>71817</v>
          </cell>
          <cell r="G2894">
            <v>71817</v>
          </cell>
          <cell r="H2894">
            <v>63777.67</v>
          </cell>
          <cell r="I2894">
            <v>0</v>
          </cell>
          <cell r="AY2894">
            <v>6639</v>
          </cell>
          <cell r="CK2894">
            <v>0</v>
          </cell>
          <cell r="CL2894">
            <v>0</v>
          </cell>
          <cell r="CM2894">
            <v>0</v>
          </cell>
        </row>
        <row r="2895">
          <cell r="F2895">
            <v>167133</v>
          </cell>
          <cell r="G2895">
            <v>167133</v>
          </cell>
          <cell r="H2895">
            <v>86821.07</v>
          </cell>
          <cell r="I2895">
            <v>0</v>
          </cell>
          <cell r="AY2895">
            <v>0</v>
          </cell>
          <cell r="CK2895">
            <v>0</v>
          </cell>
          <cell r="CL2895">
            <v>0</v>
          </cell>
          <cell r="CM2895">
            <v>0</v>
          </cell>
        </row>
        <row r="2896">
          <cell r="F2896">
            <v>469863</v>
          </cell>
          <cell r="G2896">
            <v>469863</v>
          </cell>
          <cell r="H2896">
            <v>1375.59</v>
          </cell>
          <cell r="I2896">
            <v>0</v>
          </cell>
          <cell r="AY2896">
            <v>0</v>
          </cell>
          <cell r="CK2896">
            <v>0</v>
          </cell>
          <cell r="CL2896">
            <v>0</v>
          </cell>
          <cell r="CM2896">
            <v>0</v>
          </cell>
        </row>
        <row r="2897">
          <cell r="F2897">
            <v>0</v>
          </cell>
          <cell r="G2897">
            <v>112103.17</v>
          </cell>
          <cell r="H2897">
            <v>112103.17</v>
          </cell>
          <cell r="I2897">
            <v>0</v>
          </cell>
          <cell r="AY2897">
            <v>6595.18</v>
          </cell>
          <cell r="CK2897">
            <v>0</v>
          </cell>
          <cell r="CL2897">
            <v>0</v>
          </cell>
          <cell r="CM2897">
            <v>0</v>
          </cell>
        </row>
        <row r="2898">
          <cell r="F2898">
            <v>243181</v>
          </cell>
          <cell r="G2898">
            <v>243181</v>
          </cell>
          <cell r="H2898">
            <v>149310.85999999999</v>
          </cell>
          <cell r="I2898">
            <v>0</v>
          </cell>
          <cell r="AY2898">
            <v>0</v>
          </cell>
          <cell r="CK2898">
            <v>0</v>
          </cell>
          <cell r="CL2898">
            <v>0</v>
          </cell>
          <cell r="CM2898">
            <v>0</v>
          </cell>
        </row>
        <row r="2899">
          <cell r="F2899">
            <v>355434</v>
          </cell>
          <cell r="G2899">
            <v>355434</v>
          </cell>
          <cell r="H2899">
            <v>275899.19</v>
          </cell>
          <cell r="I2899">
            <v>0</v>
          </cell>
          <cell r="AY2899">
            <v>30155.67</v>
          </cell>
          <cell r="CK2899">
            <v>0</v>
          </cell>
          <cell r="CL2899">
            <v>0</v>
          </cell>
          <cell r="CM2899">
            <v>0</v>
          </cell>
        </row>
        <row r="2900">
          <cell r="F2900">
            <v>57730</v>
          </cell>
          <cell r="G2900">
            <v>57730</v>
          </cell>
          <cell r="H2900">
            <v>45658.99</v>
          </cell>
          <cell r="I2900">
            <v>0</v>
          </cell>
          <cell r="AY2900">
            <v>5013.63</v>
          </cell>
          <cell r="CK2900">
            <v>0</v>
          </cell>
          <cell r="CL2900">
            <v>0</v>
          </cell>
          <cell r="CM2900">
            <v>0</v>
          </cell>
        </row>
        <row r="2901">
          <cell r="F2901">
            <v>112200</v>
          </cell>
          <cell r="G2901">
            <v>112200</v>
          </cell>
          <cell r="H2901">
            <v>89477.7</v>
          </cell>
          <cell r="I2901">
            <v>0</v>
          </cell>
          <cell r="AY2901">
            <v>9555</v>
          </cell>
          <cell r="CK2901">
            <v>0</v>
          </cell>
          <cell r="CL2901">
            <v>0</v>
          </cell>
          <cell r="CM2901">
            <v>0</v>
          </cell>
        </row>
        <row r="2902">
          <cell r="F2902">
            <v>53699</v>
          </cell>
          <cell r="G2902">
            <v>59094.36</v>
          </cell>
          <cell r="H2902">
            <v>59094.36</v>
          </cell>
          <cell r="I2902">
            <v>0</v>
          </cell>
          <cell r="AY2902">
            <v>0</v>
          </cell>
          <cell r="CK2902">
            <v>0</v>
          </cell>
          <cell r="CL2902">
            <v>0</v>
          </cell>
          <cell r="CM2902">
            <v>0</v>
          </cell>
        </row>
        <row r="2903">
          <cell r="F2903">
            <v>284899</v>
          </cell>
          <cell r="G2903">
            <v>284899</v>
          </cell>
          <cell r="H2903">
            <v>209802.59</v>
          </cell>
          <cell r="I2903">
            <v>0</v>
          </cell>
          <cell r="AY2903">
            <v>21064.95</v>
          </cell>
          <cell r="CK2903">
            <v>0</v>
          </cell>
          <cell r="CL2903">
            <v>0</v>
          </cell>
          <cell r="CM2903">
            <v>0</v>
          </cell>
        </row>
        <row r="2904">
          <cell r="F2904">
            <v>7264</v>
          </cell>
          <cell r="G2904">
            <v>7264</v>
          </cell>
          <cell r="H2904">
            <v>3685.1</v>
          </cell>
          <cell r="I2904">
            <v>154.1</v>
          </cell>
          <cell r="AY2904">
            <v>472.4</v>
          </cell>
          <cell r="CK2904">
            <v>0</v>
          </cell>
          <cell r="CL2904">
            <v>0</v>
          </cell>
          <cell r="CM2904">
            <v>0</v>
          </cell>
        </row>
        <row r="2905">
          <cell r="F2905">
            <v>120299</v>
          </cell>
          <cell r="G2905">
            <v>125328.83</v>
          </cell>
          <cell r="H2905">
            <v>116074.4</v>
          </cell>
          <cell r="I2905">
            <v>0</v>
          </cell>
          <cell r="AY2905">
            <v>9957.51</v>
          </cell>
          <cell r="CK2905">
            <v>0</v>
          </cell>
          <cell r="CL2905">
            <v>0</v>
          </cell>
          <cell r="CM2905">
            <v>0</v>
          </cell>
        </row>
        <row r="2906">
          <cell r="F2906">
            <v>32600</v>
          </cell>
          <cell r="G2906">
            <v>32600</v>
          </cell>
          <cell r="H2906">
            <v>22862.12</v>
          </cell>
          <cell r="I2906">
            <v>0</v>
          </cell>
          <cell r="AY2906">
            <v>39.96</v>
          </cell>
          <cell r="CK2906">
            <v>0</v>
          </cell>
          <cell r="CL2906">
            <v>0</v>
          </cell>
          <cell r="CM2906">
            <v>0</v>
          </cell>
        </row>
        <row r="2907">
          <cell r="F2907">
            <v>853</v>
          </cell>
          <cell r="G2907">
            <v>3216.55</v>
          </cell>
          <cell r="H2907">
            <v>3216.08</v>
          </cell>
          <cell r="I2907">
            <v>0</v>
          </cell>
          <cell r="AY2907">
            <v>64.930000000000007</v>
          </cell>
          <cell r="CK2907">
            <v>0</v>
          </cell>
          <cell r="CL2907">
            <v>0</v>
          </cell>
          <cell r="CM2907">
            <v>0</v>
          </cell>
        </row>
        <row r="2908">
          <cell r="F2908">
            <v>8863</v>
          </cell>
          <cell r="G2908">
            <v>8863</v>
          </cell>
          <cell r="H2908">
            <v>5649.52</v>
          </cell>
          <cell r="I2908">
            <v>0</v>
          </cell>
          <cell r="AY2908">
            <v>0</v>
          </cell>
          <cell r="CK2908">
            <v>0</v>
          </cell>
          <cell r="CL2908">
            <v>0</v>
          </cell>
          <cell r="CM2908">
            <v>0</v>
          </cell>
        </row>
        <row r="2909">
          <cell r="F2909">
            <v>38619</v>
          </cell>
          <cell r="G2909">
            <v>38619</v>
          </cell>
          <cell r="H2909">
            <v>28415.71</v>
          </cell>
          <cell r="I2909">
            <v>3969.49</v>
          </cell>
          <cell r="AY2909">
            <v>0</v>
          </cell>
          <cell r="CK2909">
            <v>0</v>
          </cell>
          <cell r="CL2909">
            <v>0</v>
          </cell>
          <cell r="CM2909">
            <v>0</v>
          </cell>
        </row>
        <row r="2910">
          <cell r="F2910">
            <v>23761</v>
          </cell>
          <cell r="G2910">
            <v>23761</v>
          </cell>
          <cell r="H2910">
            <v>15867</v>
          </cell>
          <cell r="I2910">
            <v>0</v>
          </cell>
          <cell r="AY2910">
            <v>0</v>
          </cell>
          <cell r="CK2910">
            <v>0</v>
          </cell>
          <cell r="CL2910">
            <v>0</v>
          </cell>
          <cell r="CM2910">
            <v>0</v>
          </cell>
        </row>
        <row r="2911">
          <cell r="F2911">
            <v>1432</v>
          </cell>
          <cell r="G2911">
            <v>1432</v>
          </cell>
          <cell r="H2911">
            <v>1275.46</v>
          </cell>
          <cell r="I2911">
            <v>0</v>
          </cell>
          <cell r="AY2911">
            <v>0</v>
          </cell>
          <cell r="CK2911">
            <v>0</v>
          </cell>
          <cell r="CL2911">
            <v>0</v>
          </cell>
          <cell r="CM2911">
            <v>0</v>
          </cell>
        </row>
        <row r="2912">
          <cell r="F2912">
            <v>33907</v>
          </cell>
          <cell r="G2912">
            <v>33907</v>
          </cell>
          <cell r="H2912">
            <v>8212.1</v>
          </cell>
          <cell r="I2912">
            <v>1553</v>
          </cell>
          <cell r="AY2912">
            <v>0</v>
          </cell>
          <cell r="CK2912">
            <v>0</v>
          </cell>
          <cell r="CL2912">
            <v>0</v>
          </cell>
          <cell r="CM2912">
            <v>0</v>
          </cell>
        </row>
        <row r="2913">
          <cell r="F2913">
            <v>1780</v>
          </cell>
          <cell r="G2913">
            <v>1780</v>
          </cell>
          <cell r="H2913">
            <v>0</v>
          </cell>
          <cell r="I2913">
            <v>460</v>
          </cell>
          <cell r="AY2913">
            <v>0</v>
          </cell>
          <cell r="CK2913">
            <v>0</v>
          </cell>
          <cell r="CL2913">
            <v>0</v>
          </cell>
          <cell r="CM2913">
            <v>0</v>
          </cell>
        </row>
        <row r="2914">
          <cell r="F2914">
            <v>120000</v>
          </cell>
          <cell r="G2914">
            <v>120000</v>
          </cell>
          <cell r="H2914">
            <v>119988.16</v>
          </cell>
          <cell r="I2914">
            <v>10.1</v>
          </cell>
          <cell r="AY2914">
            <v>310.5</v>
          </cell>
          <cell r="CK2914">
            <v>0</v>
          </cell>
          <cell r="CL2914">
            <v>0</v>
          </cell>
          <cell r="CM2914">
            <v>0</v>
          </cell>
        </row>
        <row r="2915">
          <cell r="F2915">
            <v>24533</v>
          </cell>
          <cell r="G2915">
            <v>24533</v>
          </cell>
          <cell r="H2915">
            <v>13902.01</v>
          </cell>
          <cell r="I2915">
            <v>125</v>
          </cell>
          <cell r="AY2915">
            <v>1200</v>
          </cell>
          <cell r="CK2915">
            <v>0</v>
          </cell>
          <cell r="CL2915">
            <v>0</v>
          </cell>
          <cell r="CM2915">
            <v>0</v>
          </cell>
        </row>
        <row r="2916">
          <cell r="F2916">
            <v>26638</v>
          </cell>
          <cell r="G2916">
            <v>26638</v>
          </cell>
          <cell r="H2916">
            <v>20230.52</v>
          </cell>
          <cell r="I2916">
            <v>1</v>
          </cell>
          <cell r="AY2916">
            <v>50</v>
          </cell>
          <cell r="CK2916">
            <v>0</v>
          </cell>
          <cell r="CL2916">
            <v>0</v>
          </cell>
          <cell r="CM2916">
            <v>0</v>
          </cell>
        </row>
        <row r="2917">
          <cell r="F2917">
            <v>3000</v>
          </cell>
          <cell r="G2917">
            <v>3000</v>
          </cell>
          <cell r="H2917">
            <v>896.68</v>
          </cell>
          <cell r="I2917">
            <v>0</v>
          </cell>
          <cell r="AY2917">
            <v>212.2</v>
          </cell>
          <cell r="CK2917">
            <v>0</v>
          </cell>
          <cell r="CL2917">
            <v>0</v>
          </cell>
          <cell r="CM2917">
            <v>0</v>
          </cell>
        </row>
        <row r="2918">
          <cell r="F2918">
            <v>15000</v>
          </cell>
          <cell r="G2918">
            <v>12590</v>
          </cell>
          <cell r="H2918">
            <v>3727.5</v>
          </cell>
          <cell r="I2918">
            <v>535</v>
          </cell>
          <cell r="AY2918">
            <v>60</v>
          </cell>
          <cell r="CK2918">
            <v>0</v>
          </cell>
          <cell r="CL2918">
            <v>0</v>
          </cell>
          <cell r="CM2918">
            <v>0</v>
          </cell>
        </row>
        <row r="2919">
          <cell r="F2919">
            <v>7547</v>
          </cell>
          <cell r="G2919">
            <v>7547</v>
          </cell>
          <cell r="H2919">
            <v>5837.08</v>
          </cell>
          <cell r="I2919">
            <v>0</v>
          </cell>
          <cell r="AY2919">
            <v>0</v>
          </cell>
          <cell r="CK2919">
            <v>0</v>
          </cell>
          <cell r="CL2919">
            <v>0</v>
          </cell>
          <cell r="CM2919">
            <v>0</v>
          </cell>
        </row>
        <row r="2920">
          <cell r="F2920">
            <v>53798</v>
          </cell>
          <cell r="G2920">
            <v>53798</v>
          </cell>
          <cell r="H2920">
            <v>37347.019999999997</v>
          </cell>
          <cell r="I2920">
            <v>3134.59</v>
          </cell>
          <cell r="AY2920">
            <v>1194.5899999999999</v>
          </cell>
          <cell r="CK2920">
            <v>0</v>
          </cell>
          <cell r="CL2920">
            <v>0</v>
          </cell>
          <cell r="CM2920">
            <v>0</v>
          </cell>
        </row>
        <row r="2921">
          <cell r="F2921">
            <v>67924</v>
          </cell>
          <cell r="G2921">
            <v>67924</v>
          </cell>
          <cell r="H2921">
            <v>28751.4</v>
          </cell>
          <cell r="I2921">
            <v>3708.3</v>
          </cell>
          <cell r="AY2921">
            <v>0</v>
          </cell>
          <cell r="CK2921">
            <v>0</v>
          </cell>
          <cell r="CL2921">
            <v>0</v>
          </cell>
          <cell r="CM2921">
            <v>0</v>
          </cell>
        </row>
        <row r="2922">
          <cell r="F2922">
            <v>24161</v>
          </cell>
          <cell r="G2922">
            <v>24161</v>
          </cell>
          <cell r="H2922">
            <v>11588.04</v>
          </cell>
          <cell r="I2922">
            <v>4878.17</v>
          </cell>
          <cell r="AY2922">
            <v>0</v>
          </cell>
          <cell r="CK2922">
            <v>0</v>
          </cell>
          <cell r="CL2922">
            <v>0</v>
          </cell>
          <cell r="CM2922">
            <v>0</v>
          </cell>
        </row>
        <row r="2923">
          <cell r="F2923">
            <v>19841</v>
          </cell>
          <cell r="G2923">
            <v>14841</v>
          </cell>
          <cell r="H2923">
            <v>9230.7000000000007</v>
          </cell>
          <cell r="I2923">
            <v>0</v>
          </cell>
          <cell r="AY2923">
            <v>589</v>
          </cell>
          <cell r="CK2923">
            <v>0</v>
          </cell>
          <cell r="CL2923">
            <v>0</v>
          </cell>
          <cell r="CM2923">
            <v>0</v>
          </cell>
        </row>
        <row r="2924">
          <cell r="F2924">
            <v>12000</v>
          </cell>
          <cell r="G2924">
            <v>17000</v>
          </cell>
          <cell r="H2924">
            <v>16985.98</v>
          </cell>
          <cell r="I2924">
            <v>0</v>
          </cell>
          <cell r="AY2924">
            <v>552</v>
          </cell>
          <cell r="CK2924">
            <v>0</v>
          </cell>
          <cell r="CL2924">
            <v>0</v>
          </cell>
          <cell r="CM2924">
            <v>0</v>
          </cell>
        </row>
        <row r="2925">
          <cell r="F2925">
            <v>1069</v>
          </cell>
          <cell r="G2925">
            <v>14869</v>
          </cell>
          <cell r="H2925">
            <v>14604.77</v>
          </cell>
          <cell r="I2925">
            <v>0</v>
          </cell>
          <cell r="AY2925">
            <v>299</v>
          </cell>
          <cell r="CK2925">
            <v>0</v>
          </cell>
          <cell r="CL2925">
            <v>0</v>
          </cell>
          <cell r="CM2925">
            <v>0</v>
          </cell>
        </row>
        <row r="2926">
          <cell r="F2926">
            <v>13000</v>
          </cell>
          <cell r="G2926">
            <v>13000</v>
          </cell>
          <cell r="H2926">
            <v>2042.91</v>
          </cell>
          <cell r="I2926">
            <v>0</v>
          </cell>
          <cell r="AY2926">
            <v>0</v>
          </cell>
          <cell r="CK2926">
            <v>0</v>
          </cell>
          <cell r="CL2926">
            <v>0</v>
          </cell>
          <cell r="CM2926">
            <v>0</v>
          </cell>
        </row>
        <row r="2927">
          <cell r="F2927">
            <v>0</v>
          </cell>
          <cell r="G2927">
            <v>3000</v>
          </cell>
          <cell r="H2927">
            <v>1156.98</v>
          </cell>
          <cell r="I2927">
            <v>0</v>
          </cell>
          <cell r="AY2927">
            <v>0</v>
          </cell>
          <cell r="CK2927">
            <v>0</v>
          </cell>
          <cell r="CL2927">
            <v>0</v>
          </cell>
          <cell r="CM2927">
            <v>0</v>
          </cell>
        </row>
        <row r="2928">
          <cell r="F2928">
            <v>14000</v>
          </cell>
          <cell r="G2928">
            <v>14000</v>
          </cell>
          <cell r="H2928">
            <v>3022</v>
          </cell>
          <cell r="I2928">
            <v>0</v>
          </cell>
          <cell r="AY2928">
            <v>0</v>
          </cell>
          <cell r="CK2928">
            <v>0</v>
          </cell>
          <cell r="CL2928">
            <v>0</v>
          </cell>
          <cell r="CM2928">
            <v>0</v>
          </cell>
        </row>
        <row r="2929">
          <cell r="F2929">
            <v>12000</v>
          </cell>
          <cell r="G2929">
            <v>12000</v>
          </cell>
          <cell r="H2929">
            <v>1228.58</v>
          </cell>
          <cell r="I2929">
            <v>0</v>
          </cell>
          <cell r="AY2929">
            <v>290.42</v>
          </cell>
          <cell r="CK2929">
            <v>0</v>
          </cell>
          <cell r="CL2929">
            <v>0</v>
          </cell>
          <cell r="CM2929">
            <v>0</v>
          </cell>
        </row>
        <row r="2930">
          <cell r="F2930">
            <v>2500</v>
          </cell>
          <cell r="G2930">
            <v>2500</v>
          </cell>
          <cell r="H2930">
            <v>2088.16</v>
          </cell>
          <cell r="I2930">
            <v>0</v>
          </cell>
          <cell r="AY2930">
            <v>60</v>
          </cell>
          <cell r="CK2930">
            <v>0</v>
          </cell>
          <cell r="CL2930">
            <v>0</v>
          </cell>
          <cell r="CM2930">
            <v>0</v>
          </cell>
        </row>
        <row r="2931">
          <cell r="F2931">
            <v>52862</v>
          </cell>
          <cell r="G2931">
            <v>52862</v>
          </cell>
          <cell r="H2931">
            <v>6915.53</v>
          </cell>
          <cell r="I2931">
            <v>0</v>
          </cell>
          <cell r="AY2931">
            <v>0</v>
          </cell>
          <cell r="CK2931">
            <v>0</v>
          </cell>
          <cell r="CL2931">
            <v>0</v>
          </cell>
          <cell r="CM2931">
            <v>0</v>
          </cell>
        </row>
        <row r="2933">
          <cell r="F2933">
            <v>5251968</v>
          </cell>
          <cell r="G2933">
            <v>5251968</v>
          </cell>
          <cell r="H2933">
            <v>3846705.56</v>
          </cell>
          <cell r="I2933">
            <v>0</v>
          </cell>
          <cell r="AY2933">
            <v>457533.54</v>
          </cell>
          <cell r="CK2933">
            <v>0</v>
          </cell>
          <cell r="CL2933">
            <v>0</v>
          </cell>
          <cell r="CM2933">
            <v>0</v>
          </cell>
        </row>
        <row r="2934">
          <cell r="F2934">
            <v>144729</v>
          </cell>
          <cell r="G2934">
            <v>144729</v>
          </cell>
          <cell r="H2934">
            <v>134179.67000000001</v>
          </cell>
          <cell r="I2934">
            <v>0</v>
          </cell>
          <cell r="AY2934">
            <v>15868</v>
          </cell>
          <cell r="CK2934">
            <v>0</v>
          </cell>
          <cell r="CL2934">
            <v>0</v>
          </cell>
          <cell r="CM2934">
            <v>0</v>
          </cell>
        </row>
        <row r="2935">
          <cell r="F2935">
            <v>392282</v>
          </cell>
          <cell r="G2935">
            <v>392282</v>
          </cell>
          <cell r="H2935">
            <v>167490.10999999999</v>
          </cell>
          <cell r="I2935">
            <v>0</v>
          </cell>
          <cell r="AY2935">
            <v>0</v>
          </cell>
          <cell r="CK2935">
            <v>0</v>
          </cell>
          <cell r="CL2935">
            <v>0</v>
          </cell>
          <cell r="CM2935">
            <v>0</v>
          </cell>
        </row>
        <row r="2936">
          <cell r="F2936">
            <v>1055266</v>
          </cell>
          <cell r="G2936">
            <v>1055266</v>
          </cell>
          <cell r="H2936">
            <v>0</v>
          </cell>
          <cell r="I2936">
            <v>0</v>
          </cell>
          <cell r="AY2936">
            <v>0</v>
          </cell>
          <cell r="CK2936">
            <v>0</v>
          </cell>
          <cell r="CL2936">
            <v>0</v>
          </cell>
          <cell r="CM2936">
            <v>0</v>
          </cell>
        </row>
        <row r="2937">
          <cell r="F2937">
            <v>0</v>
          </cell>
          <cell r="G2937">
            <v>0</v>
          </cell>
          <cell r="H2937">
            <v>-34000</v>
          </cell>
          <cell r="I2937">
            <v>0</v>
          </cell>
          <cell r="AY2937">
            <v>-2000</v>
          </cell>
          <cell r="CK2937">
            <v>0</v>
          </cell>
          <cell r="CL2937">
            <v>0</v>
          </cell>
          <cell r="CM2937">
            <v>0</v>
          </cell>
        </row>
        <row r="2938">
          <cell r="F2938">
            <v>796435</v>
          </cell>
          <cell r="G2938">
            <v>796435</v>
          </cell>
          <cell r="H2938">
            <v>570445.05000000005</v>
          </cell>
          <cell r="I2938">
            <v>0</v>
          </cell>
          <cell r="AY2938">
            <v>68909.36</v>
          </cell>
          <cell r="CK2938">
            <v>0</v>
          </cell>
          <cell r="CL2938">
            <v>0</v>
          </cell>
          <cell r="CM2938">
            <v>0</v>
          </cell>
        </row>
        <row r="2939">
          <cell r="F2939">
            <v>132463</v>
          </cell>
          <cell r="G2939">
            <v>132463</v>
          </cell>
          <cell r="H2939">
            <v>96884.33</v>
          </cell>
          <cell r="I2939">
            <v>0</v>
          </cell>
          <cell r="AY2939">
            <v>11760.67</v>
          </cell>
          <cell r="CK2939">
            <v>0</v>
          </cell>
          <cell r="CL2939">
            <v>0</v>
          </cell>
          <cell r="CM2939">
            <v>0</v>
          </cell>
        </row>
        <row r="2940">
          <cell r="F2940">
            <v>211200</v>
          </cell>
          <cell r="G2940">
            <v>211200</v>
          </cell>
          <cell r="H2940">
            <v>158710.5</v>
          </cell>
          <cell r="I2940">
            <v>0</v>
          </cell>
          <cell r="AY2940">
            <v>18603</v>
          </cell>
          <cell r="CK2940">
            <v>0</v>
          </cell>
          <cell r="CL2940">
            <v>0</v>
          </cell>
          <cell r="CM2940">
            <v>0</v>
          </cell>
        </row>
        <row r="2941">
          <cell r="F2941">
            <v>120602</v>
          </cell>
          <cell r="G2941">
            <v>99187.28</v>
          </cell>
          <cell r="H2941">
            <v>99130.880000000005</v>
          </cell>
          <cell r="I2941">
            <v>0</v>
          </cell>
          <cell r="AY2941">
            <v>0</v>
          </cell>
          <cell r="CK2941">
            <v>0</v>
          </cell>
          <cell r="CL2941">
            <v>0</v>
          </cell>
          <cell r="CM2941">
            <v>0</v>
          </cell>
        </row>
        <row r="2942">
          <cell r="F2942">
            <v>693732</v>
          </cell>
          <cell r="G2942">
            <v>693732</v>
          </cell>
          <cell r="H2942">
            <v>439709.75</v>
          </cell>
          <cell r="I2942">
            <v>0</v>
          </cell>
          <cell r="AY2942">
            <v>53486.080000000002</v>
          </cell>
          <cell r="CK2942">
            <v>0</v>
          </cell>
          <cell r="CL2942">
            <v>0</v>
          </cell>
          <cell r="CM2942">
            <v>0</v>
          </cell>
        </row>
        <row r="2943">
          <cell r="F2943">
            <v>14489</v>
          </cell>
          <cell r="G2943">
            <v>14489</v>
          </cell>
          <cell r="H2943">
            <v>8642.7199999999993</v>
          </cell>
          <cell r="I2943">
            <v>0</v>
          </cell>
          <cell r="AY2943">
            <v>17.760000000000002</v>
          </cell>
          <cell r="CK2943">
            <v>0</v>
          </cell>
          <cell r="CL2943">
            <v>0</v>
          </cell>
          <cell r="CM2943">
            <v>0</v>
          </cell>
        </row>
        <row r="2944">
          <cell r="F2944">
            <v>8185</v>
          </cell>
          <cell r="G2944">
            <v>9452.25</v>
          </cell>
          <cell r="H2944">
            <v>9452.25</v>
          </cell>
          <cell r="I2944">
            <v>0</v>
          </cell>
          <cell r="AY2944">
            <v>623.32000000000005</v>
          </cell>
          <cell r="CK2944">
            <v>0</v>
          </cell>
          <cell r="CL2944">
            <v>0</v>
          </cell>
          <cell r="CM2944">
            <v>0</v>
          </cell>
        </row>
        <row r="2945">
          <cell r="F2945">
            <v>6024</v>
          </cell>
          <cell r="G2945">
            <v>6024</v>
          </cell>
          <cell r="H2945">
            <v>3827.92</v>
          </cell>
          <cell r="I2945">
            <v>0</v>
          </cell>
          <cell r="AY2945">
            <v>0</v>
          </cell>
          <cell r="CK2945">
            <v>0</v>
          </cell>
          <cell r="CL2945">
            <v>0</v>
          </cell>
          <cell r="CM2945">
            <v>0</v>
          </cell>
        </row>
        <row r="2946">
          <cell r="F2946">
            <v>100000</v>
          </cell>
          <cell r="G2946">
            <v>100000</v>
          </cell>
          <cell r="H2946">
            <v>15525</v>
          </cell>
          <cell r="I2946">
            <v>0</v>
          </cell>
          <cell r="AY2946">
            <v>0</v>
          </cell>
          <cell r="CK2946">
            <v>0</v>
          </cell>
          <cell r="CL2946">
            <v>0</v>
          </cell>
          <cell r="CM2946">
            <v>0</v>
          </cell>
        </row>
        <row r="2947">
          <cell r="F2947">
            <v>15503</v>
          </cell>
          <cell r="G2947">
            <v>15503</v>
          </cell>
          <cell r="H2947">
            <v>1461.73</v>
          </cell>
          <cell r="I2947">
            <v>377.78</v>
          </cell>
          <cell r="AY2947">
            <v>0</v>
          </cell>
          <cell r="CK2947">
            <v>0</v>
          </cell>
          <cell r="CL2947">
            <v>0</v>
          </cell>
          <cell r="CM2947">
            <v>0</v>
          </cell>
        </row>
        <row r="2948">
          <cell r="F2948">
            <v>1825</v>
          </cell>
          <cell r="G2948">
            <v>1825</v>
          </cell>
          <cell r="H2948">
            <v>1152</v>
          </cell>
          <cell r="I2948">
            <v>460</v>
          </cell>
          <cell r="AY2948">
            <v>0</v>
          </cell>
          <cell r="CK2948">
            <v>0</v>
          </cell>
          <cell r="CL2948">
            <v>0</v>
          </cell>
          <cell r="CM2948">
            <v>0</v>
          </cell>
        </row>
        <row r="2949">
          <cell r="F2949">
            <v>900000</v>
          </cell>
          <cell r="G2949">
            <v>900000</v>
          </cell>
          <cell r="H2949">
            <v>699798.89</v>
          </cell>
          <cell r="I2949">
            <v>65209.5</v>
          </cell>
          <cell r="AY2949">
            <v>785</v>
          </cell>
          <cell r="CK2949">
            <v>0</v>
          </cell>
          <cell r="CL2949">
            <v>0</v>
          </cell>
          <cell r="CM2949">
            <v>0</v>
          </cell>
        </row>
        <row r="2950">
          <cell r="F2950">
            <v>10000</v>
          </cell>
          <cell r="G2950">
            <v>10000</v>
          </cell>
          <cell r="H2950">
            <v>9997.07</v>
          </cell>
          <cell r="I2950">
            <v>1</v>
          </cell>
          <cell r="AY2950">
            <v>0</v>
          </cell>
          <cell r="CK2950">
            <v>0</v>
          </cell>
          <cell r="CL2950">
            <v>0</v>
          </cell>
          <cell r="CM2950">
            <v>0</v>
          </cell>
        </row>
        <row r="2951">
          <cell r="F2951">
            <v>517898</v>
          </cell>
          <cell r="G2951">
            <v>517898</v>
          </cell>
          <cell r="H2951">
            <v>252085.95</v>
          </cell>
          <cell r="I2951">
            <v>34633.82</v>
          </cell>
          <cell r="AY2951">
            <v>0</v>
          </cell>
          <cell r="CK2951">
            <v>0</v>
          </cell>
          <cell r="CL2951">
            <v>0</v>
          </cell>
          <cell r="CM2951">
            <v>0</v>
          </cell>
        </row>
        <row r="2952">
          <cell r="F2952">
            <v>10000</v>
          </cell>
          <cell r="G2952">
            <v>10000</v>
          </cell>
          <cell r="H2952">
            <v>552</v>
          </cell>
          <cell r="I2952">
            <v>6939.72</v>
          </cell>
          <cell r="AY2952">
            <v>0</v>
          </cell>
          <cell r="CK2952">
            <v>0</v>
          </cell>
          <cell r="CL2952">
            <v>0</v>
          </cell>
          <cell r="CM2952">
            <v>0</v>
          </cell>
        </row>
        <row r="2953">
          <cell r="F2953">
            <v>7231</v>
          </cell>
          <cell r="G2953">
            <v>7231</v>
          </cell>
          <cell r="H2953">
            <v>1650</v>
          </cell>
          <cell r="I2953">
            <v>2750</v>
          </cell>
          <cell r="AY2953">
            <v>0</v>
          </cell>
          <cell r="CK2953">
            <v>0</v>
          </cell>
          <cell r="CL2953">
            <v>0</v>
          </cell>
          <cell r="CM2953">
            <v>0</v>
          </cell>
        </row>
        <row r="2954">
          <cell r="F2954">
            <v>5040</v>
          </cell>
          <cell r="G2954">
            <v>5040</v>
          </cell>
          <cell r="H2954">
            <v>1436</v>
          </cell>
          <cell r="I2954">
            <v>2799.52</v>
          </cell>
          <cell r="AY2954">
            <v>0</v>
          </cell>
          <cell r="CK2954">
            <v>0</v>
          </cell>
          <cell r="CL2954">
            <v>0</v>
          </cell>
          <cell r="CM2954">
            <v>0</v>
          </cell>
        </row>
        <row r="2955">
          <cell r="F2955">
            <v>12285</v>
          </cell>
          <cell r="G2955">
            <v>12285</v>
          </cell>
          <cell r="H2955">
            <v>11108.52</v>
          </cell>
          <cell r="I2955">
            <v>1328.17</v>
          </cell>
          <cell r="AY2955">
            <v>0</v>
          </cell>
          <cell r="CK2955">
            <v>0</v>
          </cell>
          <cell r="CL2955">
            <v>0</v>
          </cell>
          <cell r="CM2955">
            <v>0</v>
          </cell>
        </row>
        <row r="2956">
          <cell r="F2956">
            <v>1000</v>
          </cell>
          <cell r="G2956">
            <v>1000</v>
          </cell>
          <cell r="H2956">
            <v>379.5</v>
          </cell>
          <cell r="I2956">
            <v>0</v>
          </cell>
          <cell r="AY2956">
            <v>230</v>
          </cell>
          <cell r="CK2956">
            <v>0</v>
          </cell>
          <cell r="CL2956">
            <v>0</v>
          </cell>
          <cell r="CM2956">
            <v>0</v>
          </cell>
        </row>
        <row r="2957">
          <cell r="F2957">
            <v>17927</v>
          </cell>
          <cell r="G2957">
            <v>17927</v>
          </cell>
          <cell r="H2957">
            <v>6075.45</v>
          </cell>
          <cell r="I2957">
            <v>9770.7999999999993</v>
          </cell>
          <cell r="AY2957">
            <v>0</v>
          </cell>
          <cell r="CK2957">
            <v>0</v>
          </cell>
          <cell r="CL2957">
            <v>0</v>
          </cell>
          <cell r="CM2957">
            <v>0</v>
          </cell>
        </row>
        <row r="2958">
          <cell r="F2958">
            <v>3603</v>
          </cell>
          <cell r="G2958">
            <v>3603</v>
          </cell>
          <cell r="H2958">
            <v>896</v>
          </cell>
          <cell r="I2958">
            <v>0</v>
          </cell>
          <cell r="AY2958">
            <v>0</v>
          </cell>
          <cell r="CK2958">
            <v>0</v>
          </cell>
          <cell r="CL2958">
            <v>0</v>
          </cell>
          <cell r="CM2958">
            <v>0</v>
          </cell>
        </row>
        <row r="2959">
          <cell r="F2959">
            <v>4180</v>
          </cell>
          <cell r="G2959">
            <v>4180</v>
          </cell>
          <cell r="H2959">
            <v>2810.09</v>
          </cell>
          <cell r="I2959">
            <v>799.24</v>
          </cell>
          <cell r="AY2959">
            <v>0</v>
          </cell>
          <cell r="CK2959">
            <v>0</v>
          </cell>
          <cell r="CL2959">
            <v>0</v>
          </cell>
          <cell r="CM2959">
            <v>0</v>
          </cell>
        </row>
        <row r="2960">
          <cell r="F2960">
            <v>2386</v>
          </cell>
          <cell r="G2960">
            <v>2386</v>
          </cell>
          <cell r="H2960">
            <v>1846.56</v>
          </cell>
          <cell r="I2960">
            <v>0</v>
          </cell>
          <cell r="AY2960">
            <v>0</v>
          </cell>
          <cell r="CK2960">
            <v>0</v>
          </cell>
          <cell r="CL2960">
            <v>0</v>
          </cell>
          <cell r="CM2960">
            <v>0</v>
          </cell>
        </row>
        <row r="2961">
          <cell r="F2961">
            <v>600767</v>
          </cell>
          <cell r="G2961">
            <v>600767</v>
          </cell>
          <cell r="H2961">
            <v>484482.07</v>
          </cell>
          <cell r="I2961">
            <v>12279.46</v>
          </cell>
          <cell r="AY2961">
            <v>0</v>
          </cell>
          <cell r="CK2961">
            <v>0</v>
          </cell>
          <cell r="CL2961">
            <v>0</v>
          </cell>
          <cell r="CM2961">
            <v>0</v>
          </cell>
        </row>
        <row r="2962">
          <cell r="F2962">
            <v>607719</v>
          </cell>
          <cell r="G2962">
            <v>607719</v>
          </cell>
          <cell r="H2962">
            <v>410254.31</v>
          </cell>
          <cell r="I2962">
            <v>5732.52</v>
          </cell>
          <cell r="AY2962">
            <v>1752.5</v>
          </cell>
          <cell r="CK2962">
            <v>0</v>
          </cell>
          <cell r="CL2962">
            <v>0</v>
          </cell>
          <cell r="CM2962">
            <v>0</v>
          </cell>
        </row>
        <row r="2963">
          <cell r="F2963">
            <v>17000</v>
          </cell>
          <cell r="G2963">
            <v>17000</v>
          </cell>
          <cell r="H2963">
            <v>0</v>
          </cell>
          <cell r="I2963">
            <v>8680</v>
          </cell>
          <cell r="AY2963">
            <v>0</v>
          </cell>
          <cell r="CK2963">
            <v>0</v>
          </cell>
          <cell r="CL2963">
            <v>0</v>
          </cell>
          <cell r="CM2963">
            <v>0</v>
          </cell>
        </row>
        <row r="2964">
          <cell r="F2964">
            <v>37000</v>
          </cell>
          <cell r="G2964">
            <v>37000</v>
          </cell>
          <cell r="H2964">
            <v>27603.279999999999</v>
          </cell>
          <cell r="I2964">
            <v>8690.1200000000008</v>
          </cell>
          <cell r="AY2964">
            <v>0</v>
          </cell>
          <cell r="CK2964">
            <v>0</v>
          </cell>
          <cell r="CL2964">
            <v>0</v>
          </cell>
          <cell r="CM2964">
            <v>0</v>
          </cell>
        </row>
        <row r="2965">
          <cell r="F2965">
            <v>1914144</v>
          </cell>
          <cell r="G2965">
            <v>1914144</v>
          </cell>
          <cell r="H2965">
            <v>1504537.78</v>
          </cell>
          <cell r="I2965">
            <v>0</v>
          </cell>
          <cell r="AY2965">
            <v>168519.74</v>
          </cell>
          <cell r="CK2965">
            <v>0</v>
          </cell>
          <cell r="CL2965">
            <v>0</v>
          </cell>
          <cell r="CM2965">
            <v>0</v>
          </cell>
        </row>
        <row r="2966">
          <cell r="F2966">
            <v>41690</v>
          </cell>
          <cell r="G2966">
            <v>128506</v>
          </cell>
          <cell r="H2966">
            <v>81675</v>
          </cell>
          <cell r="I2966">
            <v>46200</v>
          </cell>
          <cell r="AY2966">
            <v>0</v>
          </cell>
          <cell r="CK2966">
            <v>0</v>
          </cell>
          <cell r="CL2966">
            <v>0</v>
          </cell>
          <cell r="CM2966">
            <v>0</v>
          </cell>
        </row>
        <row r="2967">
          <cell r="F2967">
            <v>121521</v>
          </cell>
          <cell r="G2967">
            <v>121521</v>
          </cell>
          <cell r="H2967">
            <v>99126</v>
          </cell>
          <cell r="I2967">
            <v>0</v>
          </cell>
          <cell r="AY2967">
            <v>11680</v>
          </cell>
          <cell r="CK2967">
            <v>0</v>
          </cell>
          <cell r="CL2967">
            <v>0</v>
          </cell>
          <cell r="CM2967">
            <v>0</v>
          </cell>
        </row>
        <row r="2968">
          <cell r="F2968">
            <v>167704</v>
          </cell>
          <cell r="G2968">
            <v>167704</v>
          </cell>
          <cell r="H2968">
            <v>71567.210000000006</v>
          </cell>
          <cell r="I2968">
            <v>0</v>
          </cell>
          <cell r="AY2968">
            <v>0</v>
          </cell>
          <cell r="CK2968">
            <v>0</v>
          </cell>
          <cell r="CL2968">
            <v>0</v>
          </cell>
          <cell r="CM2968">
            <v>0</v>
          </cell>
        </row>
        <row r="2969">
          <cell r="F2969">
            <v>395232</v>
          </cell>
          <cell r="G2969">
            <v>395232</v>
          </cell>
          <cell r="H2969">
            <v>0</v>
          </cell>
          <cell r="I2969">
            <v>0</v>
          </cell>
          <cell r="AY2969">
            <v>0</v>
          </cell>
          <cell r="CK2969">
            <v>0</v>
          </cell>
          <cell r="CL2969">
            <v>0</v>
          </cell>
          <cell r="CM2969">
            <v>0</v>
          </cell>
        </row>
        <row r="2971">
          <cell r="F2971">
            <v>304309</v>
          </cell>
          <cell r="G2971">
            <v>304309</v>
          </cell>
          <cell r="H2971">
            <v>232144.49</v>
          </cell>
          <cell r="I2971">
            <v>0</v>
          </cell>
          <cell r="AY2971">
            <v>26510.33</v>
          </cell>
          <cell r="CK2971">
            <v>0</v>
          </cell>
          <cell r="CL2971">
            <v>0</v>
          </cell>
          <cell r="CM2971">
            <v>0</v>
          </cell>
        </row>
        <row r="2972">
          <cell r="F2972">
            <v>51191</v>
          </cell>
          <cell r="G2972">
            <v>51191</v>
          </cell>
          <cell r="H2972">
            <v>40220.379999999997</v>
          </cell>
          <cell r="I2972">
            <v>0</v>
          </cell>
          <cell r="AY2972">
            <v>4591.9799999999996</v>
          </cell>
          <cell r="CK2972">
            <v>0</v>
          </cell>
          <cell r="CL2972">
            <v>0</v>
          </cell>
          <cell r="CM2972">
            <v>0</v>
          </cell>
        </row>
        <row r="2973">
          <cell r="F2973">
            <v>72600</v>
          </cell>
          <cell r="G2973">
            <v>72600</v>
          </cell>
          <cell r="H2973">
            <v>55575</v>
          </cell>
          <cell r="I2973">
            <v>0</v>
          </cell>
          <cell r="AY2973">
            <v>6435</v>
          </cell>
          <cell r="CK2973">
            <v>0</v>
          </cell>
          <cell r="CL2973">
            <v>0</v>
          </cell>
          <cell r="CM2973">
            <v>0</v>
          </cell>
        </row>
        <row r="2974">
          <cell r="F2974">
            <v>44957</v>
          </cell>
          <cell r="G2974">
            <v>53227.46</v>
          </cell>
          <cell r="H2974">
            <v>53227.46</v>
          </cell>
          <cell r="I2974">
            <v>0</v>
          </cell>
          <cell r="AY2974">
            <v>0</v>
          </cell>
          <cell r="CK2974">
            <v>0</v>
          </cell>
          <cell r="CL2974">
            <v>0</v>
          </cell>
          <cell r="CM2974">
            <v>0</v>
          </cell>
        </row>
        <row r="2975">
          <cell r="F2975">
            <v>255248</v>
          </cell>
          <cell r="G2975">
            <v>255248</v>
          </cell>
          <cell r="H2975">
            <v>168489</v>
          </cell>
          <cell r="I2975">
            <v>0</v>
          </cell>
          <cell r="AY2975">
            <v>18135.41</v>
          </cell>
          <cell r="CK2975">
            <v>0</v>
          </cell>
          <cell r="CL2975">
            <v>0</v>
          </cell>
          <cell r="CM2975">
            <v>0</v>
          </cell>
        </row>
        <row r="2976">
          <cell r="F2976">
            <v>3623</v>
          </cell>
          <cell r="G2976">
            <v>3623</v>
          </cell>
          <cell r="H2976">
            <v>2160.6799999999998</v>
          </cell>
          <cell r="I2976">
            <v>0</v>
          </cell>
          <cell r="AY2976">
            <v>4.4400000000000004</v>
          </cell>
          <cell r="CK2976">
            <v>0</v>
          </cell>
          <cell r="CL2976">
            <v>0</v>
          </cell>
          <cell r="CM2976">
            <v>0</v>
          </cell>
        </row>
        <row r="2977">
          <cell r="F2977">
            <v>0</v>
          </cell>
          <cell r="G2977">
            <v>17828.060000000001</v>
          </cell>
          <cell r="H2977">
            <v>3266.47</v>
          </cell>
          <cell r="I2977">
            <v>14004.6</v>
          </cell>
          <cell r="AY2977">
            <v>0</v>
          </cell>
          <cell r="CK2977">
            <v>0</v>
          </cell>
          <cell r="CL2977">
            <v>0</v>
          </cell>
          <cell r="CM2977">
            <v>0</v>
          </cell>
        </row>
        <row r="2978">
          <cell r="F2978">
            <v>10000</v>
          </cell>
          <cell r="G2978">
            <v>10000</v>
          </cell>
          <cell r="H2978">
            <v>9967.2800000000007</v>
          </cell>
          <cell r="I2978">
            <v>1</v>
          </cell>
          <cell r="AY2978">
            <v>0</v>
          </cell>
          <cell r="CK2978">
            <v>0</v>
          </cell>
          <cell r="CL2978">
            <v>0</v>
          </cell>
          <cell r="CM2978">
            <v>0</v>
          </cell>
        </row>
        <row r="2979">
          <cell r="F2979">
            <v>1510</v>
          </cell>
          <cell r="G2979">
            <v>1510</v>
          </cell>
          <cell r="H2979">
            <v>0</v>
          </cell>
          <cell r="I2979">
            <v>0</v>
          </cell>
          <cell r="AY2979">
            <v>0</v>
          </cell>
          <cell r="CK2979">
            <v>0</v>
          </cell>
          <cell r="CL2979">
            <v>0</v>
          </cell>
          <cell r="CM2979">
            <v>0</v>
          </cell>
        </row>
        <row r="2980">
          <cell r="F2980">
            <v>6532</v>
          </cell>
          <cell r="G2980">
            <v>9514.24</v>
          </cell>
          <cell r="H2980">
            <v>368</v>
          </cell>
          <cell r="I2980">
            <v>92.98</v>
          </cell>
          <cell r="AY2980">
            <v>0</v>
          </cell>
          <cell r="CK2980">
            <v>0</v>
          </cell>
          <cell r="CL2980">
            <v>0</v>
          </cell>
          <cell r="CM2980">
            <v>0</v>
          </cell>
        </row>
        <row r="2981">
          <cell r="F2981">
            <v>140000</v>
          </cell>
          <cell r="G2981">
            <v>200005.39</v>
          </cell>
          <cell r="H2981">
            <v>83154.97</v>
          </cell>
          <cell r="I2981">
            <v>13569.34</v>
          </cell>
          <cell r="AY2981">
            <v>2048.23</v>
          </cell>
          <cell r="CK2981">
            <v>0</v>
          </cell>
          <cell r="CL2981">
            <v>0</v>
          </cell>
          <cell r="CM2981">
            <v>0</v>
          </cell>
        </row>
        <row r="2982">
          <cell r="F2982">
            <v>271740</v>
          </cell>
          <cell r="G2982">
            <v>271740</v>
          </cell>
          <cell r="H2982">
            <v>88556.35</v>
          </cell>
          <cell r="I2982">
            <v>2135.29</v>
          </cell>
          <cell r="AY2982">
            <v>455.65</v>
          </cell>
          <cell r="CK2982">
            <v>0</v>
          </cell>
          <cell r="CL2982">
            <v>0</v>
          </cell>
          <cell r="CM2982">
            <v>0</v>
          </cell>
        </row>
        <row r="2983">
          <cell r="F2983">
            <v>6000</v>
          </cell>
          <cell r="G2983">
            <v>6000</v>
          </cell>
          <cell r="H2983">
            <v>1769.85</v>
          </cell>
          <cell r="I2983">
            <v>1204.44</v>
          </cell>
          <cell r="AY2983">
            <v>0</v>
          </cell>
          <cell r="CK2983">
            <v>0</v>
          </cell>
          <cell r="CL2983">
            <v>0</v>
          </cell>
          <cell r="CM2983">
            <v>0</v>
          </cell>
        </row>
        <row r="2984">
          <cell r="F2984">
            <v>3043812</v>
          </cell>
          <cell r="G2984">
            <v>3043812</v>
          </cell>
          <cell r="H2984">
            <v>2343123.85</v>
          </cell>
          <cell r="I2984">
            <v>0</v>
          </cell>
          <cell r="AY2984">
            <v>220607.41</v>
          </cell>
          <cell r="CK2984">
            <v>0</v>
          </cell>
          <cell r="CL2984">
            <v>0</v>
          </cell>
          <cell r="CM2984">
            <v>0</v>
          </cell>
        </row>
        <row r="2985">
          <cell r="F2985">
            <v>0</v>
          </cell>
          <cell r="G2985">
            <v>3977.04</v>
          </cell>
          <cell r="H2985">
            <v>3977.04</v>
          </cell>
          <cell r="I2985">
            <v>0</v>
          </cell>
          <cell r="AY2985">
            <v>0</v>
          </cell>
          <cell r="CK2985">
            <v>0</v>
          </cell>
          <cell r="CL2985">
            <v>0</v>
          </cell>
          <cell r="CM2985">
            <v>0</v>
          </cell>
        </row>
        <row r="2986">
          <cell r="F2986">
            <v>123241</v>
          </cell>
          <cell r="G2986">
            <v>123241</v>
          </cell>
          <cell r="H2986">
            <v>96289.5</v>
          </cell>
          <cell r="I2986">
            <v>0</v>
          </cell>
          <cell r="AY2986">
            <v>11213.5</v>
          </cell>
          <cell r="CK2986">
            <v>0</v>
          </cell>
          <cell r="CL2986">
            <v>0</v>
          </cell>
          <cell r="CM2986">
            <v>0</v>
          </cell>
        </row>
        <row r="2987">
          <cell r="F2987">
            <v>231520</v>
          </cell>
          <cell r="G2987">
            <v>231520</v>
          </cell>
          <cell r="H2987">
            <v>118633.46</v>
          </cell>
          <cell r="I2987">
            <v>0</v>
          </cell>
          <cell r="AY2987">
            <v>1694.81</v>
          </cell>
          <cell r="CK2987">
            <v>0</v>
          </cell>
          <cell r="CL2987">
            <v>0</v>
          </cell>
          <cell r="CM2987">
            <v>0</v>
          </cell>
        </row>
        <row r="2988">
          <cell r="F2988">
            <v>617594</v>
          </cell>
          <cell r="G2988">
            <v>617594</v>
          </cell>
          <cell r="H2988">
            <v>4420.42</v>
          </cell>
          <cell r="I2988">
            <v>0</v>
          </cell>
          <cell r="AY2988">
            <v>4420.42</v>
          </cell>
          <cell r="CK2988">
            <v>0</v>
          </cell>
          <cell r="CL2988">
            <v>0</v>
          </cell>
          <cell r="CM2988">
            <v>0</v>
          </cell>
        </row>
        <row r="2989">
          <cell r="F2989">
            <v>0</v>
          </cell>
          <cell r="G2989">
            <v>706723.89</v>
          </cell>
          <cell r="H2989">
            <v>706723.89</v>
          </cell>
          <cell r="I2989">
            <v>0</v>
          </cell>
          <cell r="AY2989">
            <v>706723.89</v>
          </cell>
          <cell r="CK2989">
            <v>0</v>
          </cell>
          <cell r="CL2989">
            <v>0</v>
          </cell>
          <cell r="CM2989">
            <v>0</v>
          </cell>
        </row>
        <row r="2990">
          <cell r="F2990">
            <v>0</v>
          </cell>
          <cell r="G2990">
            <v>16106.07</v>
          </cell>
          <cell r="H2990">
            <v>16106.07</v>
          </cell>
          <cell r="I2990">
            <v>0</v>
          </cell>
          <cell r="AY2990">
            <v>718.34</v>
          </cell>
          <cell r="CK2990">
            <v>0</v>
          </cell>
          <cell r="CL2990">
            <v>0</v>
          </cell>
          <cell r="CM2990">
            <v>0</v>
          </cell>
        </row>
        <row r="2991">
          <cell r="F2991">
            <v>428087</v>
          </cell>
          <cell r="G2991">
            <v>428087</v>
          </cell>
          <cell r="H2991">
            <v>321424.53000000003</v>
          </cell>
          <cell r="I2991">
            <v>0</v>
          </cell>
          <cell r="AY2991">
            <v>30368.68</v>
          </cell>
          <cell r="CK2991">
            <v>0</v>
          </cell>
          <cell r="CL2991">
            <v>0</v>
          </cell>
          <cell r="CM2991">
            <v>0</v>
          </cell>
        </row>
        <row r="2992">
          <cell r="F2992">
            <v>73028</v>
          </cell>
          <cell r="G2992">
            <v>73028</v>
          </cell>
          <cell r="H2992">
            <v>56186.84</v>
          </cell>
          <cell r="I2992">
            <v>0</v>
          </cell>
          <cell r="AY2992">
            <v>5266.74</v>
          </cell>
          <cell r="CK2992">
            <v>0</v>
          </cell>
          <cell r="CL2992">
            <v>0</v>
          </cell>
          <cell r="CM2992">
            <v>0</v>
          </cell>
        </row>
        <row r="2993">
          <cell r="F2993">
            <v>92400</v>
          </cell>
          <cell r="G2993">
            <v>92400</v>
          </cell>
          <cell r="H2993">
            <v>71565</v>
          </cell>
          <cell r="I2993">
            <v>0</v>
          </cell>
          <cell r="AY2993">
            <v>7312.5</v>
          </cell>
          <cell r="CK2993">
            <v>0</v>
          </cell>
          <cell r="CL2993">
            <v>0</v>
          </cell>
          <cell r="CM2993">
            <v>0</v>
          </cell>
        </row>
        <row r="2994">
          <cell r="F2994">
            <v>70394</v>
          </cell>
          <cell r="G2994">
            <v>70394</v>
          </cell>
          <cell r="H2994">
            <v>68098.850000000006</v>
          </cell>
          <cell r="I2994">
            <v>0</v>
          </cell>
          <cell r="AY2994">
            <v>0</v>
          </cell>
          <cell r="CK2994">
            <v>0</v>
          </cell>
          <cell r="CL2994">
            <v>0</v>
          </cell>
          <cell r="CM2994">
            <v>0</v>
          </cell>
        </row>
        <row r="2995">
          <cell r="F2995">
            <v>423163</v>
          </cell>
          <cell r="G2995">
            <v>423163</v>
          </cell>
          <cell r="H2995">
            <v>280548.53000000003</v>
          </cell>
          <cell r="I2995">
            <v>0</v>
          </cell>
          <cell r="AY2995">
            <v>22933.47</v>
          </cell>
          <cell r="CK2995">
            <v>0</v>
          </cell>
          <cell r="CL2995">
            <v>0</v>
          </cell>
          <cell r="CM2995">
            <v>0</v>
          </cell>
        </row>
        <row r="2996">
          <cell r="F2996">
            <v>25356</v>
          </cell>
          <cell r="G2996">
            <v>25356</v>
          </cell>
          <cell r="H2996">
            <v>15124.76</v>
          </cell>
          <cell r="I2996">
            <v>0</v>
          </cell>
          <cell r="AY2996">
            <v>31.08</v>
          </cell>
          <cell r="CK2996">
            <v>0</v>
          </cell>
          <cell r="CL2996">
            <v>0</v>
          </cell>
          <cell r="CM2996">
            <v>0</v>
          </cell>
        </row>
        <row r="2997">
          <cell r="F2997">
            <v>2558</v>
          </cell>
          <cell r="G2997">
            <v>2695.19</v>
          </cell>
          <cell r="H2997">
            <v>2695.19</v>
          </cell>
          <cell r="I2997">
            <v>0</v>
          </cell>
          <cell r="AY2997">
            <v>194.79</v>
          </cell>
          <cell r="CK2997">
            <v>0</v>
          </cell>
          <cell r="CL2997">
            <v>0</v>
          </cell>
          <cell r="CM2997">
            <v>0</v>
          </cell>
        </row>
        <row r="2998">
          <cell r="F2998">
            <v>38964</v>
          </cell>
          <cell r="G2998">
            <v>38964</v>
          </cell>
          <cell r="H2998">
            <v>24788.959999999999</v>
          </cell>
          <cell r="I2998">
            <v>0</v>
          </cell>
          <cell r="AY2998">
            <v>0</v>
          </cell>
          <cell r="CK2998">
            <v>0</v>
          </cell>
          <cell r="CL2998">
            <v>0</v>
          </cell>
          <cell r="CM2998">
            <v>0</v>
          </cell>
        </row>
        <row r="2999">
          <cell r="F2999">
            <v>1099</v>
          </cell>
          <cell r="G2999">
            <v>1099</v>
          </cell>
          <cell r="H2999">
            <v>400</v>
          </cell>
          <cell r="I2999">
            <v>0</v>
          </cell>
          <cell r="AY2999">
            <v>0</v>
          </cell>
          <cell r="CK2999">
            <v>0</v>
          </cell>
          <cell r="CL2999">
            <v>0</v>
          </cell>
          <cell r="CM2999">
            <v>0</v>
          </cell>
        </row>
        <row r="3000">
          <cell r="F3000">
            <v>41300</v>
          </cell>
          <cell r="G3000">
            <v>33680</v>
          </cell>
          <cell r="H3000">
            <v>15770</v>
          </cell>
          <cell r="I3000">
            <v>0</v>
          </cell>
          <cell r="AY3000">
            <v>0</v>
          </cell>
          <cell r="CK3000">
            <v>0</v>
          </cell>
          <cell r="CL3000">
            <v>0</v>
          </cell>
          <cell r="CM3000">
            <v>0</v>
          </cell>
        </row>
        <row r="3001">
          <cell r="F3001">
            <v>10000</v>
          </cell>
          <cell r="G3001">
            <v>10000</v>
          </cell>
          <cell r="H3001">
            <v>7216.64</v>
          </cell>
          <cell r="I3001">
            <v>2500</v>
          </cell>
          <cell r="AY3001">
            <v>0</v>
          </cell>
          <cell r="CK3001">
            <v>0</v>
          </cell>
          <cell r="CL3001">
            <v>0</v>
          </cell>
          <cell r="CM3001">
            <v>0</v>
          </cell>
        </row>
        <row r="3002">
          <cell r="F3002">
            <v>29384</v>
          </cell>
          <cell r="G3002">
            <v>29384</v>
          </cell>
          <cell r="H3002">
            <v>20491.95</v>
          </cell>
          <cell r="I3002">
            <v>0</v>
          </cell>
          <cell r="AY3002">
            <v>0</v>
          </cell>
          <cell r="CK3002">
            <v>0</v>
          </cell>
          <cell r="CL3002">
            <v>0</v>
          </cell>
          <cell r="CM3002">
            <v>0</v>
          </cell>
        </row>
        <row r="3003">
          <cell r="F3003">
            <v>22775</v>
          </cell>
          <cell r="G3003">
            <v>22775</v>
          </cell>
          <cell r="H3003">
            <v>7511.25</v>
          </cell>
          <cell r="I3003">
            <v>0</v>
          </cell>
          <cell r="AY3003">
            <v>0</v>
          </cell>
          <cell r="CK3003">
            <v>0</v>
          </cell>
          <cell r="CL3003">
            <v>0</v>
          </cell>
          <cell r="CM3003">
            <v>0</v>
          </cell>
        </row>
        <row r="3004">
          <cell r="F3004">
            <v>3173</v>
          </cell>
          <cell r="G3004">
            <v>3173</v>
          </cell>
          <cell r="H3004">
            <v>2364.92</v>
          </cell>
          <cell r="I3004">
            <v>0</v>
          </cell>
          <cell r="AY3004">
            <v>0</v>
          </cell>
          <cell r="CK3004">
            <v>0</v>
          </cell>
          <cell r="CL3004">
            <v>0</v>
          </cell>
          <cell r="CM3004">
            <v>0</v>
          </cell>
        </row>
        <row r="3005">
          <cell r="F3005">
            <v>28000</v>
          </cell>
          <cell r="G3005">
            <v>28000</v>
          </cell>
          <cell r="H3005">
            <v>22278.83</v>
          </cell>
          <cell r="I3005">
            <v>0</v>
          </cell>
          <cell r="AY3005">
            <v>138</v>
          </cell>
          <cell r="CK3005">
            <v>0</v>
          </cell>
          <cell r="CL3005">
            <v>0</v>
          </cell>
          <cell r="CM3005">
            <v>0</v>
          </cell>
        </row>
        <row r="3006">
          <cell r="F3006">
            <v>24241</v>
          </cell>
          <cell r="G3006">
            <v>24241</v>
          </cell>
          <cell r="H3006">
            <v>15628.28</v>
          </cell>
          <cell r="I3006">
            <v>6057.85</v>
          </cell>
          <cell r="AY3006">
            <v>109.25</v>
          </cell>
          <cell r="CK3006">
            <v>0</v>
          </cell>
          <cell r="CL3006">
            <v>0</v>
          </cell>
          <cell r="CM3006">
            <v>0</v>
          </cell>
        </row>
        <row r="3007">
          <cell r="F3007">
            <v>19900</v>
          </cell>
          <cell r="G3007">
            <v>19900</v>
          </cell>
          <cell r="H3007">
            <v>17506.47</v>
          </cell>
          <cell r="I3007">
            <v>0</v>
          </cell>
          <cell r="AY3007">
            <v>0</v>
          </cell>
          <cell r="CK3007">
            <v>0</v>
          </cell>
          <cell r="CL3007">
            <v>0</v>
          </cell>
          <cell r="CM3007">
            <v>0</v>
          </cell>
        </row>
        <row r="3008">
          <cell r="F3008">
            <v>1416</v>
          </cell>
          <cell r="G3008">
            <v>1416</v>
          </cell>
          <cell r="H3008">
            <v>471.5</v>
          </cell>
          <cell r="I3008">
            <v>0</v>
          </cell>
          <cell r="AY3008">
            <v>0</v>
          </cell>
          <cell r="CK3008">
            <v>0</v>
          </cell>
          <cell r="CL3008">
            <v>0</v>
          </cell>
          <cell r="CM3008">
            <v>0</v>
          </cell>
        </row>
        <row r="3009">
          <cell r="F3009">
            <v>1000</v>
          </cell>
          <cell r="G3009">
            <v>1000</v>
          </cell>
          <cell r="H3009">
            <v>963</v>
          </cell>
          <cell r="I3009">
            <v>0</v>
          </cell>
          <cell r="AY3009">
            <v>0</v>
          </cell>
          <cell r="CK3009">
            <v>0</v>
          </cell>
          <cell r="CL3009">
            <v>0</v>
          </cell>
          <cell r="CM3009">
            <v>0</v>
          </cell>
        </row>
        <row r="3010">
          <cell r="F3010">
            <v>159782</v>
          </cell>
          <cell r="G3010">
            <v>159782</v>
          </cell>
          <cell r="H3010">
            <v>133680.53</v>
          </cell>
          <cell r="I3010">
            <v>1601.96</v>
          </cell>
          <cell r="AY3010">
            <v>799.14</v>
          </cell>
          <cell r="CK3010">
            <v>0</v>
          </cell>
          <cell r="CL3010">
            <v>0</v>
          </cell>
          <cell r="CM3010">
            <v>0</v>
          </cell>
        </row>
        <row r="3011">
          <cell r="F3011">
            <v>1374312</v>
          </cell>
          <cell r="G3011">
            <v>1374312</v>
          </cell>
          <cell r="H3011">
            <v>1108500.24</v>
          </cell>
          <cell r="I3011">
            <v>0</v>
          </cell>
          <cell r="AY3011">
            <v>120958.34</v>
          </cell>
          <cell r="CK3011">
            <v>0</v>
          </cell>
          <cell r="CL3011">
            <v>0</v>
          </cell>
          <cell r="CM3011">
            <v>0</v>
          </cell>
        </row>
        <row r="3012">
          <cell r="F3012">
            <v>90642</v>
          </cell>
          <cell r="G3012">
            <v>90642</v>
          </cell>
          <cell r="H3012">
            <v>76593.5</v>
          </cell>
          <cell r="I3012">
            <v>0</v>
          </cell>
          <cell r="AY3012">
            <v>8354</v>
          </cell>
          <cell r="CK3012">
            <v>0</v>
          </cell>
          <cell r="CL3012">
            <v>0</v>
          </cell>
          <cell r="CM3012">
            <v>0</v>
          </cell>
        </row>
        <row r="3013">
          <cell r="F3013">
            <v>120896</v>
          </cell>
          <cell r="G3013">
            <v>120896</v>
          </cell>
          <cell r="H3013">
            <v>61461.68</v>
          </cell>
          <cell r="I3013">
            <v>0</v>
          </cell>
          <cell r="AY3013">
            <v>0</v>
          </cell>
          <cell r="CK3013">
            <v>0</v>
          </cell>
          <cell r="CL3013">
            <v>0</v>
          </cell>
          <cell r="CM3013">
            <v>0</v>
          </cell>
        </row>
        <row r="3014">
          <cell r="F3014">
            <v>284968</v>
          </cell>
          <cell r="G3014">
            <v>284968</v>
          </cell>
          <cell r="H3014">
            <v>0</v>
          </cell>
          <cell r="I3014">
            <v>0</v>
          </cell>
          <cell r="AY3014">
            <v>0</v>
          </cell>
          <cell r="CK3014">
            <v>0</v>
          </cell>
          <cell r="CL3014">
            <v>0</v>
          </cell>
          <cell r="CM3014">
            <v>0</v>
          </cell>
        </row>
        <row r="3015">
          <cell r="F3015">
            <v>217916</v>
          </cell>
          <cell r="G3015">
            <v>217916</v>
          </cell>
          <cell r="H3015">
            <v>170759.18</v>
          </cell>
          <cell r="I3015">
            <v>0</v>
          </cell>
          <cell r="AY3015">
            <v>18903.53</v>
          </cell>
          <cell r="CK3015">
            <v>0</v>
          </cell>
          <cell r="CL3015">
            <v>0</v>
          </cell>
          <cell r="CM3015">
            <v>0</v>
          </cell>
        </row>
        <row r="3016">
          <cell r="F3016">
            <v>37112</v>
          </cell>
          <cell r="G3016">
            <v>37112</v>
          </cell>
          <cell r="H3016">
            <v>29867.23</v>
          </cell>
          <cell r="I3016">
            <v>0</v>
          </cell>
          <cell r="AY3016">
            <v>3320.46</v>
          </cell>
          <cell r="CK3016">
            <v>0</v>
          </cell>
          <cell r="CL3016">
            <v>0</v>
          </cell>
          <cell r="CM3016">
            <v>0</v>
          </cell>
        </row>
        <row r="3017">
          <cell r="F3017">
            <v>46200</v>
          </cell>
          <cell r="G3017">
            <v>46200</v>
          </cell>
          <cell r="H3017">
            <v>37705.199999999997</v>
          </cell>
          <cell r="I3017">
            <v>0</v>
          </cell>
          <cell r="AY3017">
            <v>4095</v>
          </cell>
          <cell r="CK3017">
            <v>0</v>
          </cell>
          <cell r="CL3017">
            <v>0</v>
          </cell>
          <cell r="CM3017">
            <v>0</v>
          </cell>
        </row>
        <row r="3018">
          <cell r="F3018">
            <v>32568</v>
          </cell>
          <cell r="G3018">
            <v>37990.93</v>
          </cell>
          <cell r="H3018">
            <v>37990.93</v>
          </cell>
          <cell r="I3018">
            <v>0</v>
          </cell>
          <cell r="AY3018">
            <v>0</v>
          </cell>
          <cell r="CK3018">
            <v>0</v>
          </cell>
          <cell r="CL3018">
            <v>0</v>
          </cell>
          <cell r="CM3018">
            <v>0</v>
          </cell>
        </row>
        <row r="3019">
          <cell r="F3019">
            <v>184451</v>
          </cell>
          <cell r="G3019">
            <v>184451</v>
          </cell>
          <cell r="H3019">
            <v>128417.15</v>
          </cell>
          <cell r="I3019">
            <v>0</v>
          </cell>
          <cell r="AY3019">
            <v>13170.79</v>
          </cell>
          <cell r="CK3019">
            <v>0</v>
          </cell>
          <cell r="CL3019">
            <v>0</v>
          </cell>
          <cell r="CM3019">
            <v>0</v>
          </cell>
        </row>
        <row r="3020">
          <cell r="F3020">
            <v>21733</v>
          </cell>
          <cell r="G3020">
            <v>21733</v>
          </cell>
          <cell r="H3020">
            <v>12964.08</v>
          </cell>
          <cell r="I3020">
            <v>0</v>
          </cell>
          <cell r="AY3020">
            <v>26.64</v>
          </cell>
          <cell r="CK3020">
            <v>0</v>
          </cell>
          <cell r="CL3020">
            <v>0</v>
          </cell>
          <cell r="CM3020">
            <v>0</v>
          </cell>
        </row>
        <row r="3021">
          <cell r="F3021">
            <v>10000</v>
          </cell>
          <cell r="G3021">
            <v>10000</v>
          </cell>
          <cell r="H3021">
            <v>9953.51</v>
          </cell>
          <cell r="I3021">
            <v>0</v>
          </cell>
          <cell r="AY3021">
            <v>0</v>
          </cell>
          <cell r="CK3021">
            <v>0</v>
          </cell>
          <cell r="CL3021">
            <v>0</v>
          </cell>
          <cell r="CM3021">
            <v>0</v>
          </cell>
        </row>
        <row r="3022">
          <cell r="F3022">
            <v>46669</v>
          </cell>
          <cell r="G3022">
            <v>46669</v>
          </cell>
          <cell r="H3022">
            <v>36497.599999999999</v>
          </cell>
          <cell r="I3022">
            <v>0</v>
          </cell>
          <cell r="AY3022">
            <v>0</v>
          </cell>
          <cell r="CK3022">
            <v>0</v>
          </cell>
          <cell r="CL3022">
            <v>0</v>
          </cell>
          <cell r="CM3022">
            <v>0</v>
          </cell>
        </row>
        <row r="3023">
          <cell r="F3023">
            <v>4977</v>
          </cell>
          <cell r="G3023">
            <v>4977</v>
          </cell>
          <cell r="H3023">
            <v>3074</v>
          </cell>
          <cell r="I3023">
            <v>0</v>
          </cell>
          <cell r="AY3023">
            <v>0</v>
          </cell>
          <cell r="CK3023">
            <v>0</v>
          </cell>
          <cell r="CL3023">
            <v>0</v>
          </cell>
          <cell r="CM3023">
            <v>0</v>
          </cell>
        </row>
        <row r="3024">
          <cell r="F3024">
            <v>6877</v>
          </cell>
          <cell r="G3024">
            <v>6877</v>
          </cell>
          <cell r="H3024">
            <v>5530.84</v>
          </cell>
          <cell r="I3024">
            <v>0</v>
          </cell>
          <cell r="AY3024">
            <v>0</v>
          </cell>
          <cell r="CK3024">
            <v>0</v>
          </cell>
          <cell r="CL3024">
            <v>0</v>
          </cell>
          <cell r="CM3024">
            <v>0</v>
          </cell>
        </row>
        <row r="3025">
          <cell r="F3025">
            <v>137387</v>
          </cell>
          <cell r="G3025">
            <v>137387</v>
          </cell>
          <cell r="H3025">
            <v>78543.75</v>
          </cell>
          <cell r="I3025">
            <v>3386.83</v>
          </cell>
          <cell r="AY3025">
            <v>0</v>
          </cell>
          <cell r="CK3025">
            <v>0</v>
          </cell>
          <cell r="CL3025">
            <v>0</v>
          </cell>
          <cell r="CM3025">
            <v>0</v>
          </cell>
        </row>
        <row r="3026">
          <cell r="F3026">
            <v>2301324</v>
          </cell>
          <cell r="G3026">
            <v>2301324</v>
          </cell>
          <cell r="H3026">
            <v>1778813.18</v>
          </cell>
          <cell r="I3026">
            <v>0</v>
          </cell>
          <cell r="AY3026">
            <v>193673</v>
          </cell>
          <cell r="CK3026">
            <v>0</v>
          </cell>
          <cell r="CL3026">
            <v>0</v>
          </cell>
          <cell r="CM3026">
            <v>0</v>
          </cell>
        </row>
        <row r="3027">
          <cell r="F3027">
            <v>69732</v>
          </cell>
          <cell r="G3027">
            <v>69732</v>
          </cell>
          <cell r="H3027">
            <v>54502.5</v>
          </cell>
          <cell r="I3027">
            <v>0</v>
          </cell>
          <cell r="AY3027">
            <v>5994</v>
          </cell>
          <cell r="CK3027">
            <v>0</v>
          </cell>
          <cell r="CL3027">
            <v>0</v>
          </cell>
          <cell r="CM3027">
            <v>0</v>
          </cell>
        </row>
        <row r="3028">
          <cell r="F3028">
            <v>163035</v>
          </cell>
          <cell r="G3028">
            <v>163035</v>
          </cell>
          <cell r="H3028">
            <v>88626.4</v>
          </cell>
          <cell r="I3028">
            <v>0</v>
          </cell>
          <cell r="AY3028">
            <v>6413.42</v>
          </cell>
          <cell r="CK3028">
            <v>0</v>
          </cell>
          <cell r="CL3028">
            <v>0</v>
          </cell>
          <cell r="CM3028">
            <v>0</v>
          </cell>
        </row>
        <row r="3029">
          <cell r="F3029">
            <v>461622</v>
          </cell>
          <cell r="G3029">
            <v>461622</v>
          </cell>
          <cell r="H3029">
            <v>0</v>
          </cell>
          <cell r="I3029">
            <v>0</v>
          </cell>
          <cell r="AY3029">
            <v>0</v>
          </cell>
          <cell r="CK3029">
            <v>0</v>
          </cell>
          <cell r="CL3029">
            <v>0</v>
          </cell>
          <cell r="CM3029">
            <v>0</v>
          </cell>
        </row>
        <row r="3030">
          <cell r="F3030">
            <v>353673</v>
          </cell>
          <cell r="G3030">
            <v>353673</v>
          </cell>
          <cell r="H3030">
            <v>266637.71000000002</v>
          </cell>
          <cell r="I3030">
            <v>0</v>
          </cell>
          <cell r="AY3030">
            <v>29465.7</v>
          </cell>
          <cell r="CK3030">
            <v>0</v>
          </cell>
          <cell r="CL3030">
            <v>0</v>
          </cell>
          <cell r="CM3030">
            <v>0</v>
          </cell>
        </row>
        <row r="3031">
          <cell r="F3031">
            <v>57186</v>
          </cell>
          <cell r="G3031">
            <v>57186</v>
          </cell>
          <cell r="H3031">
            <v>44090.84</v>
          </cell>
          <cell r="I3031">
            <v>0</v>
          </cell>
          <cell r="AY3031">
            <v>4890.49</v>
          </cell>
          <cell r="CK3031">
            <v>0</v>
          </cell>
          <cell r="CL3031">
            <v>0</v>
          </cell>
          <cell r="CM3031">
            <v>0</v>
          </cell>
        </row>
        <row r="3032">
          <cell r="F3032">
            <v>112200</v>
          </cell>
          <cell r="G3032">
            <v>112200</v>
          </cell>
          <cell r="H3032">
            <v>86287.5</v>
          </cell>
          <cell r="I3032">
            <v>0</v>
          </cell>
          <cell r="AY3032">
            <v>9360</v>
          </cell>
          <cell r="CK3032">
            <v>0</v>
          </cell>
          <cell r="CL3032">
            <v>0</v>
          </cell>
          <cell r="CM3032">
            <v>0</v>
          </cell>
        </row>
        <row r="3033">
          <cell r="F3033">
            <v>52663</v>
          </cell>
          <cell r="G3033">
            <v>55869.19</v>
          </cell>
          <cell r="H3033">
            <v>55869.19</v>
          </cell>
          <cell r="I3033">
            <v>0</v>
          </cell>
          <cell r="AY3033">
            <v>0</v>
          </cell>
          <cell r="CK3033">
            <v>0</v>
          </cell>
          <cell r="CL3033">
            <v>0</v>
          </cell>
          <cell r="CM3033">
            <v>0</v>
          </cell>
        </row>
        <row r="3034">
          <cell r="F3034">
            <v>286062</v>
          </cell>
          <cell r="G3034">
            <v>286062</v>
          </cell>
          <cell r="H3034">
            <v>190404.9</v>
          </cell>
          <cell r="I3034">
            <v>0</v>
          </cell>
          <cell r="AY3034">
            <v>20404.39</v>
          </cell>
          <cell r="CK3034">
            <v>0</v>
          </cell>
          <cell r="CL3034">
            <v>0</v>
          </cell>
          <cell r="CM3034">
            <v>0</v>
          </cell>
        </row>
        <row r="3035">
          <cell r="F3035">
            <v>43740</v>
          </cell>
          <cell r="G3035">
            <v>43540</v>
          </cell>
          <cell r="H3035">
            <v>27286.52</v>
          </cell>
          <cell r="I3035">
            <v>0</v>
          </cell>
          <cell r="AY3035">
            <v>0</v>
          </cell>
          <cell r="CK3035">
            <v>0</v>
          </cell>
          <cell r="CL3035">
            <v>0</v>
          </cell>
          <cell r="CM3035">
            <v>0</v>
          </cell>
        </row>
        <row r="3036">
          <cell r="F3036">
            <v>23536</v>
          </cell>
          <cell r="G3036">
            <v>23536</v>
          </cell>
          <cell r="H3036">
            <v>17270</v>
          </cell>
          <cell r="I3036">
            <v>0</v>
          </cell>
          <cell r="AY3036">
            <v>2859</v>
          </cell>
          <cell r="CK3036">
            <v>0</v>
          </cell>
          <cell r="CL3036">
            <v>0</v>
          </cell>
          <cell r="CM3036">
            <v>0</v>
          </cell>
        </row>
        <row r="3037">
          <cell r="F3037">
            <v>0</v>
          </cell>
          <cell r="G3037">
            <v>200</v>
          </cell>
          <cell r="H3037">
            <v>0</v>
          </cell>
          <cell r="I3037">
            <v>0</v>
          </cell>
          <cell r="AY3037">
            <v>0</v>
          </cell>
          <cell r="CK3037">
            <v>0</v>
          </cell>
          <cell r="CL3037">
            <v>0</v>
          </cell>
          <cell r="CM3037">
            <v>0</v>
          </cell>
        </row>
        <row r="3038">
          <cell r="F3038">
            <v>3012</v>
          </cell>
          <cell r="G3038">
            <v>3012</v>
          </cell>
          <cell r="H3038">
            <v>1913.92</v>
          </cell>
          <cell r="I3038">
            <v>0</v>
          </cell>
          <cell r="AY3038">
            <v>0</v>
          </cell>
          <cell r="CK3038">
            <v>0</v>
          </cell>
          <cell r="CL3038">
            <v>0</v>
          </cell>
          <cell r="CM3038">
            <v>0</v>
          </cell>
        </row>
        <row r="3039">
          <cell r="F3039">
            <v>124021</v>
          </cell>
          <cell r="G3039">
            <v>117255.84</v>
          </cell>
          <cell r="H3039">
            <v>78170.559999999998</v>
          </cell>
          <cell r="I3039">
            <v>0</v>
          </cell>
          <cell r="AY3039">
            <v>0</v>
          </cell>
          <cell r="CK3039">
            <v>0</v>
          </cell>
          <cell r="CL3039">
            <v>0</v>
          </cell>
          <cell r="CM3039">
            <v>0</v>
          </cell>
        </row>
        <row r="3040">
          <cell r="F3040">
            <v>2240</v>
          </cell>
          <cell r="G3040">
            <v>2240</v>
          </cell>
          <cell r="H3040">
            <v>1495.56</v>
          </cell>
          <cell r="I3040">
            <v>94.59</v>
          </cell>
          <cell r="AY3040">
            <v>0</v>
          </cell>
          <cell r="CK3040">
            <v>0</v>
          </cell>
          <cell r="CL3040">
            <v>0</v>
          </cell>
          <cell r="CM3040">
            <v>0</v>
          </cell>
        </row>
        <row r="3041">
          <cell r="F3041">
            <v>20943</v>
          </cell>
          <cell r="G3041">
            <v>20943</v>
          </cell>
          <cell r="H3041">
            <v>11398.5</v>
          </cell>
          <cell r="I3041">
            <v>0</v>
          </cell>
          <cell r="AY3041">
            <v>430</v>
          </cell>
          <cell r="CK3041">
            <v>0</v>
          </cell>
          <cell r="CL3041">
            <v>0</v>
          </cell>
          <cell r="CM3041">
            <v>0</v>
          </cell>
        </row>
        <row r="3042">
          <cell r="F3042">
            <v>166774</v>
          </cell>
          <cell r="G3042">
            <v>166774</v>
          </cell>
          <cell r="H3042">
            <v>75762.28</v>
          </cell>
          <cell r="I3042">
            <v>9124.9500000000007</v>
          </cell>
          <cell r="AY3042">
            <v>0</v>
          </cell>
          <cell r="CK3042">
            <v>0</v>
          </cell>
          <cell r="CL3042">
            <v>0</v>
          </cell>
          <cell r="CM3042">
            <v>0</v>
          </cell>
        </row>
        <row r="3043">
          <cell r="F3043">
            <v>13239</v>
          </cell>
          <cell r="G3043">
            <v>13239</v>
          </cell>
          <cell r="H3043">
            <v>5677.5</v>
          </cell>
          <cell r="I3043">
            <v>4739.5</v>
          </cell>
          <cell r="AY3043">
            <v>0</v>
          </cell>
          <cell r="CK3043">
            <v>0</v>
          </cell>
          <cell r="CL3043">
            <v>0</v>
          </cell>
          <cell r="CM3043">
            <v>0</v>
          </cell>
        </row>
        <row r="3044">
          <cell r="F3044">
            <v>24242</v>
          </cell>
          <cell r="G3044">
            <v>24242</v>
          </cell>
          <cell r="H3044">
            <v>12161.31</v>
          </cell>
          <cell r="I3044">
            <v>184.97</v>
          </cell>
          <cell r="AY3044">
            <v>0</v>
          </cell>
          <cell r="CK3044">
            <v>0</v>
          </cell>
          <cell r="CL3044">
            <v>0</v>
          </cell>
          <cell r="CM3044">
            <v>0</v>
          </cell>
        </row>
        <row r="3045">
          <cell r="F3045">
            <v>4710</v>
          </cell>
          <cell r="G3045">
            <v>4710</v>
          </cell>
          <cell r="H3045">
            <v>4616.5</v>
          </cell>
          <cell r="I3045">
            <v>0</v>
          </cell>
          <cell r="AY3045">
            <v>0</v>
          </cell>
          <cell r="CK3045">
            <v>0</v>
          </cell>
          <cell r="CL3045">
            <v>0</v>
          </cell>
          <cell r="CM3045">
            <v>0</v>
          </cell>
        </row>
        <row r="3046">
          <cell r="F3046">
            <v>9457</v>
          </cell>
          <cell r="G3046">
            <v>9457</v>
          </cell>
          <cell r="H3046">
            <v>7284.1</v>
          </cell>
          <cell r="I3046">
            <v>0</v>
          </cell>
          <cell r="AY3046">
            <v>0</v>
          </cell>
          <cell r="CK3046">
            <v>0</v>
          </cell>
          <cell r="CL3046">
            <v>0</v>
          </cell>
          <cell r="CM3046">
            <v>0</v>
          </cell>
        </row>
        <row r="3047">
          <cell r="F3047">
            <v>2900</v>
          </cell>
          <cell r="G3047">
            <v>2900</v>
          </cell>
          <cell r="H3047">
            <v>604.6</v>
          </cell>
          <cell r="I3047">
            <v>0</v>
          </cell>
          <cell r="AY3047">
            <v>0</v>
          </cell>
          <cell r="CK3047">
            <v>0</v>
          </cell>
          <cell r="CL3047">
            <v>0</v>
          </cell>
          <cell r="CM3047">
            <v>0</v>
          </cell>
        </row>
        <row r="3048">
          <cell r="F3048">
            <v>3000</v>
          </cell>
          <cell r="G3048">
            <v>3000</v>
          </cell>
          <cell r="H3048">
            <v>1404.27</v>
          </cell>
          <cell r="I3048">
            <v>510.25</v>
          </cell>
          <cell r="AY3048">
            <v>0</v>
          </cell>
          <cell r="CK3048">
            <v>0</v>
          </cell>
          <cell r="CL3048">
            <v>0</v>
          </cell>
          <cell r="CM3048">
            <v>0</v>
          </cell>
        </row>
        <row r="3049">
          <cell r="F3049">
            <v>10000</v>
          </cell>
          <cell r="G3049">
            <v>10000</v>
          </cell>
          <cell r="H3049">
            <v>1310</v>
          </cell>
          <cell r="I3049">
            <v>0</v>
          </cell>
          <cell r="AY3049">
            <v>0</v>
          </cell>
          <cell r="CK3049">
            <v>0</v>
          </cell>
          <cell r="CL3049">
            <v>0</v>
          </cell>
          <cell r="CM3049">
            <v>0</v>
          </cell>
        </row>
        <row r="3050">
          <cell r="F3050">
            <v>1200</v>
          </cell>
          <cell r="G3050">
            <v>1200</v>
          </cell>
          <cell r="H3050">
            <v>41.8</v>
          </cell>
          <cell r="I3050">
            <v>0</v>
          </cell>
          <cell r="AY3050">
            <v>0</v>
          </cell>
          <cell r="CK3050">
            <v>0</v>
          </cell>
          <cell r="CL3050">
            <v>0</v>
          </cell>
          <cell r="CM3050">
            <v>0</v>
          </cell>
        </row>
        <row r="3051">
          <cell r="F3051">
            <v>100000</v>
          </cell>
          <cell r="G3051">
            <v>100000</v>
          </cell>
          <cell r="H3051">
            <v>44000</v>
          </cell>
          <cell r="I3051">
            <v>34155</v>
          </cell>
          <cell r="AY3051">
            <v>0</v>
          </cell>
          <cell r="CK3051">
            <v>0</v>
          </cell>
          <cell r="CL3051">
            <v>0</v>
          </cell>
          <cell r="CM3051">
            <v>0</v>
          </cell>
        </row>
        <row r="3052">
          <cell r="F3052">
            <v>105000</v>
          </cell>
          <cell r="G3052">
            <v>105000</v>
          </cell>
          <cell r="H3052">
            <v>12190.08</v>
          </cell>
          <cell r="I3052">
            <v>0</v>
          </cell>
          <cell r="AY3052">
            <v>0</v>
          </cell>
          <cell r="CK3052">
            <v>0</v>
          </cell>
          <cell r="CL3052">
            <v>0</v>
          </cell>
          <cell r="CM3052">
            <v>0</v>
          </cell>
        </row>
        <row r="3053">
          <cell r="F3053">
            <v>320481</v>
          </cell>
          <cell r="G3053">
            <v>320481</v>
          </cell>
          <cell r="H3053">
            <v>193725.22</v>
          </cell>
          <cell r="I3053">
            <v>6799.37</v>
          </cell>
          <cell r="AY3053">
            <v>4381.25</v>
          </cell>
          <cell r="CK3053">
            <v>0</v>
          </cell>
          <cell r="CL3053">
            <v>0</v>
          </cell>
          <cell r="CM3053">
            <v>0</v>
          </cell>
        </row>
        <row r="3054">
          <cell r="F3054">
            <v>2500</v>
          </cell>
          <cell r="G3054">
            <v>2500</v>
          </cell>
          <cell r="H3054">
            <v>2000</v>
          </cell>
          <cell r="I3054">
            <v>0</v>
          </cell>
          <cell r="AY3054">
            <v>0</v>
          </cell>
          <cell r="CK3054">
            <v>0</v>
          </cell>
          <cell r="CL3054">
            <v>0</v>
          </cell>
          <cell r="CM3054">
            <v>0</v>
          </cell>
        </row>
        <row r="3055">
          <cell r="F3055">
            <v>1593516</v>
          </cell>
          <cell r="G3055">
            <v>1593516</v>
          </cell>
          <cell r="H3055">
            <v>1256028</v>
          </cell>
          <cell r="I3055">
            <v>0</v>
          </cell>
          <cell r="AY3055">
            <v>131631.14000000001</v>
          </cell>
          <cell r="CK3055">
            <v>0</v>
          </cell>
          <cell r="CL3055">
            <v>0</v>
          </cell>
          <cell r="CM3055">
            <v>0</v>
          </cell>
        </row>
        <row r="3056">
          <cell r="F3056">
            <v>0</v>
          </cell>
          <cell r="G3056">
            <v>1893.73</v>
          </cell>
          <cell r="H3056">
            <v>0</v>
          </cell>
          <cell r="I3056">
            <v>0</v>
          </cell>
          <cell r="AY3056">
            <v>0</v>
          </cell>
          <cell r="CK3056">
            <v>0</v>
          </cell>
          <cell r="CL3056">
            <v>0</v>
          </cell>
          <cell r="CM3056">
            <v>0</v>
          </cell>
        </row>
        <row r="3057">
          <cell r="F3057">
            <v>86475</v>
          </cell>
          <cell r="G3057">
            <v>87473</v>
          </cell>
          <cell r="H3057">
            <v>78142.5</v>
          </cell>
          <cell r="I3057">
            <v>0</v>
          </cell>
          <cell r="AY3057">
            <v>8450</v>
          </cell>
          <cell r="CK3057">
            <v>0</v>
          </cell>
          <cell r="CL3057">
            <v>0</v>
          </cell>
          <cell r="CM3057">
            <v>0</v>
          </cell>
        </row>
        <row r="3058">
          <cell r="F3058">
            <v>121000</v>
          </cell>
          <cell r="G3058">
            <v>121000</v>
          </cell>
          <cell r="H3058">
            <v>61090.01</v>
          </cell>
          <cell r="I3058">
            <v>0</v>
          </cell>
          <cell r="AY3058">
            <v>0</v>
          </cell>
          <cell r="CK3058">
            <v>0</v>
          </cell>
          <cell r="CL3058">
            <v>0</v>
          </cell>
          <cell r="CM3058">
            <v>0</v>
          </cell>
        </row>
        <row r="3059">
          <cell r="F3059">
            <v>328627</v>
          </cell>
          <cell r="G3059">
            <v>328627</v>
          </cell>
          <cell r="H3059">
            <v>0</v>
          </cell>
          <cell r="I3059">
            <v>0</v>
          </cell>
          <cell r="AY3059">
            <v>0</v>
          </cell>
          <cell r="CK3059">
            <v>0</v>
          </cell>
          <cell r="CL3059">
            <v>0</v>
          </cell>
          <cell r="CM3059">
            <v>0</v>
          </cell>
        </row>
        <row r="3060">
          <cell r="F3060">
            <v>239502</v>
          </cell>
          <cell r="G3060">
            <v>239502</v>
          </cell>
          <cell r="H3060">
            <v>183909.39</v>
          </cell>
          <cell r="I3060">
            <v>0</v>
          </cell>
          <cell r="AY3060">
            <v>19527.22</v>
          </cell>
          <cell r="CK3060">
            <v>0</v>
          </cell>
          <cell r="CL3060">
            <v>0</v>
          </cell>
          <cell r="CM3060">
            <v>0</v>
          </cell>
        </row>
        <row r="3061">
          <cell r="F3061">
            <v>39680</v>
          </cell>
          <cell r="G3061">
            <v>39680</v>
          </cell>
          <cell r="H3061">
            <v>31220.16</v>
          </cell>
          <cell r="I3061">
            <v>0</v>
          </cell>
          <cell r="AY3061">
            <v>3333.43</v>
          </cell>
          <cell r="CK3061">
            <v>0</v>
          </cell>
          <cell r="CL3061">
            <v>0</v>
          </cell>
          <cell r="CM3061">
            <v>0</v>
          </cell>
        </row>
        <row r="3062">
          <cell r="F3062">
            <v>66000</v>
          </cell>
          <cell r="G3062">
            <v>66000</v>
          </cell>
          <cell r="H3062">
            <v>51070.5</v>
          </cell>
          <cell r="I3062">
            <v>0</v>
          </cell>
          <cell r="AY3062">
            <v>5265</v>
          </cell>
          <cell r="CK3062">
            <v>0</v>
          </cell>
          <cell r="CL3062">
            <v>0</v>
          </cell>
          <cell r="CM3062">
            <v>0</v>
          </cell>
        </row>
        <row r="3063">
          <cell r="F3063">
            <v>37420</v>
          </cell>
          <cell r="G3063">
            <v>39659.01</v>
          </cell>
          <cell r="H3063">
            <v>39659.01</v>
          </cell>
          <cell r="I3063">
            <v>0</v>
          </cell>
          <cell r="AY3063">
            <v>0</v>
          </cell>
          <cell r="CK3063">
            <v>0</v>
          </cell>
          <cell r="CL3063">
            <v>0</v>
          </cell>
          <cell r="CM3063">
            <v>0</v>
          </cell>
        </row>
        <row r="3064">
          <cell r="F3064">
            <v>218774</v>
          </cell>
          <cell r="G3064">
            <v>218774</v>
          </cell>
          <cell r="H3064">
            <v>157370.44</v>
          </cell>
          <cell r="I3064">
            <v>0</v>
          </cell>
          <cell r="AY3064">
            <v>16347.65</v>
          </cell>
          <cell r="CK3064">
            <v>0</v>
          </cell>
          <cell r="CL3064">
            <v>0</v>
          </cell>
          <cell r="CM3064">
            <v>0</v>
          </cell>
        </row>
        <row r="3065">
          <cell r="F3065">
            <v>18111</v>
          </cell>
          <cell r="G3065">
            <v>13883</v>
          </cell>
          <cell r="H3065">
            <v>10803.4</v>
          </cell>
          <cell r="I3065">
            <v>0</v>
          </cell>
          <cell r="AY3065">
            <v>22.2</v>
          </cell>
          <cell r="CK3065">
            <v>0</v>
          </cell>
          <cell r="CL3065">
            <v>0</v>
          </cell>
          <cell r="CM3065">
            <v>0</v>
          </cell>
        </row>
        <row r="3066">
          <cell r="F3066">
            <v>2558</v>
          </cell>
          <cell r="G3066">
            <v>2504.2199999999998</v>
          </cell>
          <cell r="H3066">
            <v>2504.2199999999998</v>
          </cell>
          <cell r="I3066">
            <v>0</v>
          </cell>
          <cell r="AY3066">
            <v>194.79</v>
          </cell>
          <cell r="CK3066">
            <v>0</v>
          </cell>
          <cell r="CL3066">
            <v>0</v>
          </cell>
          <cell r="CM3066">
            <v>0</v>
          </cell>
        </row>
        <row r="3068">
          <cell r="F3068">
            <v>1852</v>
          </cell>
          <cell r="G3068">
            <v>1852</v>
          </cell>
          <cell r="H3068">
            <v>50.4</v>
          </cell>
          <cell r="I3068">
            <v>0</v>
          </cell>
          <cell r="AY3068">
            <v>0</v>
          </cell>
          <cell r="CK3068">
            <v>0</v>
          </cell>
          <cell r="CL3068">
            <v>0</v>
          </cell>
          <cell r="CM3068">
            <v>0</v>
          </cell>
        </row>
        <row r="3069">
          <cell r="F3069">
            <v>742</v>
          </cell>
          <cell r="G3069">
            <v>742</v>
          </cell>
          <cell r="H3069">
            <v>0</v>
          </cell>
          <cell r="I3069">
            <v>0</v>
          </cell>
          <cell r="AY3069">
            <v>0</v>
          </cell>
          <cell r="CK3069">
            <v>0</v>
          </cell>
          <cell r="CL3069">
            <v>0</v>
          </cell>
          <cell r="CM3069">
            <v>0</v>
          </cell>
        </row>
        <row r="3070">
          <cell r="F3070">
            <v>10000</v>
          </cell>
          <cell r="G3070">
            <v>10000</v>
          </cell>
          <cell r="H3070">
            <v>7051.09</v>
          </cell>
          <cell r="I3070">
            <v>2900</v>
          </cell>
          <cell r="AY3070">
            <v>0</v>
          </cell>
          <cell r="CK3070">
            <v>0</v>
          </cell>
          <cell r="CL3070">
            <v>0</v>
          </cell>
          <cell r="CM3070">
            <v>0</v>
          </cell>
        </row>
        <row r="3071">
          <cell r="F3071">
            <v>803</v>
          </cell>
          <cell r="G3071">
            <v>803</v>
          </cell>
          <cell r="H3071">
            <v>150</v>
          </cell>
          <cell r="I3071">
            <v>115</v>
          </cell>
          <cell r="AY3071">
            <v>0</v>
          </cell>
          <cell r="CK3071">
            <v>0</v>
          </cell>
          <cell r="CL3071">
            <v>0</v>
          </cell>
          <cell r="CM3071">
            <v>0</v>
          </cell>
        </row>
        <row r="3072">
          <cell r="F3072">
            <v>132237</v>
          </cell>
          <cell r="G3072">
            <v>132237</v>
          </cell>
          <cell r="H3072">
            <v>94792.15</v>
          </cell>
          <cell r="I3072">
            <v>7197.05</v>
          </cell>
          <cell r="AY3072">
            <v>0</v>
          </cell>
          <cell r="CK3072">
            <v>0</v>
          </cell>
          <cell r="CL3072">
            <v>0</v>
          </cell>
          <cell r="CM3072">
            <v>0</v>
          </cell>
        </row>
        <row r="3073">
          <cell r="F3073">
            <v>5935</v>
          </cell>
          <cell r="G3073">
            <v>5935</v>
          </cell>
          <cell r="H3073">
            <v>376</v>
          </cell>
          <cell r="I3073">
            <v>2000</v>
          </cell>
          <cell r="AY3073">
            <v>376</v>
          </cell>
          <cell r="CK3073">
            <v>0</v>
          </cell>
          <cell r="CL3073">
            <v>0</v>
          </cell>
          <cell r="CM3073">
            <v>0</v>
          </cell>
        </row>
        <row r="3074">
          <cell r="F3074">
            <v>2000</v>
          </cell>
          <cell r="G3074">
            <v>2000</v>
          </cell>
          <cell r="H3074">
            <v>500</v>
          </cell>
          <cell r="I3074">
            <v>0</v>
          </cell>
          <cell r="AY3074">
            <v>0</v>
          </cell>
          <cell r="CK3074">
            <v>0</v>
          </cell>
          <cell r="CL3074">
            <v>0</v>
          </cell>
          <cell r="CM3074">
            <v>0</v>
          </cell>
        </row>
        <row r="3075">
          <cell r="F3075">
            <v>9000</v>
          </cell>
          <cell r="G3075">
            <v>9000</v>
          </cell>
          <cell r="H3075">
            <v>584.15</v>
          </cell>
          <cell r="I3075">
            <v>5188</v>
          </cell>
          <cell r="AY3075">
            <v>584.15</v>
          </cell>
          <cell r="CK3075">
            <v>0</v>
          </cell>
          <cell r="CL3075">
            <v>0</v>
          </cell>
          <cell r="CM3075">
            <v>0</v>
          </cell>
        </row>
        <row r="3076">
          <cell r="F3076">
            <v>15782</v>
          </cell>
          <cell r="G3076">
            <v>15782</v>
          </cell>
          <cell r="H3076">
            <v>11992.98</v>
          </cell>
          <cell r="I3076">
            <v>0</v>
          </cell>
          <cell r="AY3076">
            <v>0</v>
          </cell>
          <cell r="CK3076">
            <v>0</v>
          </cell>
          <cell r="CL3076">
            <v>0</v>
          </cell>
          <cell r="CM3076">
            <v>0</v>
          </cell>
        </row>
        <row r="3077">
          <cell r="F3077">
            <v>17943</v>
          </cell>
          <cell r="G3077">
            <v>17943</v>
          </cell>
          <cell r="H3077">
            <v>8581.15</v>
          </cell>
          <cell r="I3077">
            <v>4853.8</v>
          </cell>
          <cell r="AY3077">
            <v>0</v>
          </cell>
          <cell r="CK3077">
            <v>0</v>
          </cell>
          <cell r="CL3077">
            <v>0</v>
          </cell>
          <cell r="CM3077">
            <v>0</v>
          </cell>
        </row>
        <row r="3078">
          <cell r="F3078">
            <v>1728</v>
          </cell>
          <cell r="G3078">
            <v>1728</v>
          </cell>
          <cell r="H3078">
            <v>368</v>
          </cell>
          <cell r="I3078">
            <v>0</v>
          </cell>
          <cell r="AY3078">
            <v>0</v>
          </cell>
          <cell r="CK3078">
            <v>0</v>
          </cell>
          <cell r="CL3078">
            <v>0</v>
          </cell>
          <cell r="CM3078">
            <v>0</v>
          </cell>
        </row>
        <row r="3079">
          <cell r="F3079">
            <v>1000</v>
          </cell>
          <cell r="G3079">
            <v>1000</v>
          </cell>
          <cell r="H3079">
            <v>765.6</v>
          </cell>
          <cell r="I3079">
            <v>0</v>
          </cell>
          <cell r="AY3079">
            <v>173</v>
          </cell>
          <cell r="CK3079">
            <v>0</v>
          </cell>
          <cell r="CL3079">
            <v>0</v>
          </cell>
          <cell r="CM3079">
            <v>0</v>
          </cell>
        </row>
        <row r="3080">
          <cell r="F3080">
            <v>203910</v>
          </cell>
          <cell r="G3080">
            <v>203910</v>
          </cell>
          <cell r="H3080">
            <v>110298.31</v>
          </cell>
          <cell r="I3080">
            <v>0</v>
          </cell>
          <cell r="AY3080">
            <v>245.35</v>
          </cell>
          <cell r="CK3080">
            <v>0</v>
          </cell>
          <cell r="CL3080">
            <v>0</v>
          </cell>
          <cell r="CM3080">
            <v>0</v>
          </cell>
        </row>
        <row r="3081">
          <cell r="F3081">
            <v>2158212</v>
          </cell>
          <cell r="G3081">
            <v>2158212</v>
          </cell>
          <cell r="H3081">
            <v>1754772.1</v>
          </cell>
          <cell r="I3081">
            <v>0</v>
          </cell>
          <cell r="AY3081">
            <v>181225</v>
          </cell>
          <cell r="CK3081">
            <v>0</v>
          </cell>
          <cell r="CL3081">
            <v>0</v>
          </cell>
          <cell r="CM3081">
            <v>0</v>
          </cell>
        </row>
        <row r="3082">
          <cell r="F3082">
            <v>12708</v>
          </cell>
          <cell r="G3082">
            <v>12708</v>
          </cell>
          <cell r="H3082">
            <v>10573.5</v>
          </cell>
          <cell r="I3082">
            <v>0</v>
          </cell>
          <cell r="AY3082">
            <v>1113</v>
          </cell>
          <cell r="CK3082">
            <v>0</v>
          </cell>
          <cell r="CL3082">
            <v>0</v>
          </cell>
          <cell r="CM3082">
            <v>0</v>
          </cell>
        </row>
        <row r="3083">
          <cell r="F3083">
            <v>129632</v>
          </cell>
          <cell r="G3083">
            <v>129632</v>
          </cell>
          <cell r="H3083">
            <v>67738.84</v>
          </cell>
          <cell r="I3083">
            <v>0</v>
          </cell>
          <cell r="AY3083">
            <v>0</v>
          </cell>
          <cell r="CK3083">
            <v>0</v>
          </cell>
          <cell r="CL3083">
            <v>0</v>
          </cell>
          <cell r="CM3083">
            <v>0</v>
          </cell>
        </row>
        <row r="3084">
          <cell r="F3084">
            <v>422123</v>
          </cell>
          <cell r="G3084">
            <v>422123</v>
          </cell>
          <cell r="H3084">
            <v>0</v>
          </cell>
          <cell r="I3084">
            <v>0</v>
          </cell>
          <cell r="AY3084">
            <v>0</v>
          </cell>
          <cell r="CK3084">
            <v>0</v>
          </cell>
          <cell r="CL3084">
            <v>0</v>
          </cell>
          <cell r="CM3084">
            <v>0</v>
          </cell>
        </row>
        <row r="3085">
          <cell r="F3085">
            <v>0</v>
          </cell>
          <cell r="G3085">
            <v>6011.77</v>
          </cell>
          <cell r="H3085">
            <v>6011.77</v>
          </cell>
          <cell r="I3085">
            <v>0</v>
          </cell>
          <cell r="AY3085">
            <v>0</v>
          </cell>
          <cell r="CK3085">
            <v>0</v>
          </cell>
          <cell r="CL3085">
            <v>0</v>
          </cell>
          <cell r="CM3085">
            <v>0</v>
          </cell>
        </row>
        <row r="3086">
          <cell r="F3086">
            <v>355807</v>
          </cell>
          <cell r="G3086">
            <v>355807</v>
          </cell>
          <cell r="H3086">
            <v>283493.36</v>
          </cell>
          <cell r="I3086">
            <v>0</v>
          </cell>
          <cell r="AY3086">
            <v>29743.51</v>
          </cell>
          <cell r="CK3086">
            <v>0</v>
          </cell>
          <cell r="CL3086">
            <v>0</v>
          </cell>
          <cell r="CM3086">
            <v>0</v>
          </cell>
        </row>
        <row r="3087">
          <cell r="F3087">
            <v>52117</v>
          </cell>
          <cell r="G3087">
            <v>52117</v>
          </cell>
          <cell r="H3087">
            <v>42285.599999999999</v>
          </cell>
          <cell r="I3087">
            <v>0</v>
          </cell>
          <cell r="AY3087">
            <v>4443.12</v>
          </cell>
          <cell r="CK3087">
            <v>0</v>
          </cell>
          <cell r="CL3087">
            <v>0</v>
          </cell>
          <cell r="CM3087">
            <v>0</v>
          </cell>
        </row>
        <row r="3088">
          <cell r="F3088">
            <v>178200</v>
          </cell>
          <cell r="G3088">
            <v>178200</v>
          </cell>
          <cell r="H3088">
            <v>141141</v>
          </cell>
          <cell r="I3088">
            <v>0</v>
          </cell>
          <cell r="AY3088">
            <v>14625</v>
          </cell>
          <cell r="CK3088">
            <v>0</v>
          </cell>
          <cell r="CL3088">
            <v>0</v>
          </cell>
          <cell r="CM3088">
            <v>0</v>
          </cell>
        </row>
        <row r="3089">
          <cell r="F3089">
            <v>48243</v>
          </cell>
          <cell r="G3089">
            <v>56289.16</v>
          </cell>
          <cell r="H3089">
            <v>56289.16</v>
          </cell>
          <cell r="I3089">
            <v>0</v>
          </cell>
          <cell r="AY3089">
            <v>0</v>
          </cell>
          <cell r="CK3089">
            <v>0</v>
          </cell>
          <cell r="CL3089">
            <v>0</v>
          </cell>
          <cell r="CM3089">
            <v>0</v>
          </cell>
        </row>
        <row r="3090">
          <cell r="F3090">
            <v>195143</v>
          </cell>
          <cell r="G3090">
            <v>195143</v>
          </cell>
          <cell r="H3090">
            <v>129987.61</v>
          </cell>
          <cell r="I3090">
            <v>0</v>
          </cell>
          <cell r="AY3090">
            <v>12742.48</v>
          </cell>
          <cell r="CK3090">
            <v>0</v>
          </cell>
          <cell r="CL3090">
            <v>0</v>
          </cell>
          <cell r="CM3090">
            <v>0</v>
          </cell>
        </row>
        <row r="3091">
          <cell r="F3091">
            <v>52479</v>
          </cell>
          <cell r="G3091">
            <v>57097</v>
          </cell>
          <cell r="H3091">
            <v>38575.120000000003</v>
          </cell>
          <cell r="I3091">
            <v>0</v>
          </cell>
          <cell r="AY3091">
            <v>0</v>
          </cell>
          <cell r="CK3091">
            <v>0</v>
          </cell>
          <cell r="CL3091">
            <v>0</v>
          </cell>
          <cell r="CM3091">
            <v>0</v>
          </cell>
        </row>
        <row r="3092">
          <cell r="F3092">
            <v>11000</v>
          </cell>
          <cell r="G3092">
            <v>16182</v>
          </cell>
          <cell r="H3092">
            <v>15049</v>
          </cell>
          <cell r="I3092">
            <v>0</v>
          </cell>
          <cell r="AY3092">
            <v>0</v>
          </cell>
          <cell r="CK3092">
            <v>0</v>
          </cell>
          <cell r="CL3092">
            <v>0</v>
          </cell>
          <cell r="CM3092">
            <v>0</v>
          </cell>
        </row>
        <row r="3093">
          <cell r="F3093">
            <v>4830</v>
          </cell>
          <cell r="G3093">
            <v>5681.01</v>
          </cell>
          <cell r="H3093">
            <v>5681.01</v>
          </cell>
          <cell r="I3093">
            <v>0</v>
          </cell>
          <cell r="AY3093">
            <v>0</v>
          </cell>
          <cell r="CK3093">
            <v>0</v>
          </cell>
          <cell r="CL3093">
            <v>0</v>
          </cell>
          <cell r="CM3093">
            <v>0</v>
          </cell>
        </row>
        <row r="3094">
          <cell r="F3094">
            <v>61433</v>
          </cell>
          <cell r="G3094">
            <v>61433</v>
          </cell>
          <cell r="H3094">
            <v>0</v>
          </cell>
          <cell r="I3094">
            <v>0</v>
          </cell>
          <cell r="AY3094">
            <v>0</v>
          </cell>
          <cell r="CK3094">
            <v>0</v>
          </cell>
          <cell r="CL3094">
            <v>0</v>
          </cell>
          <cell r="CM3094">
            <v>0</v>
          </cell>
        </row>
        <row r="3095">
          <cell r="F3095">
            <v>30000</v>
          </cell>
          <cell r="G3095">
            <v>30000</v>
          </cell>
          <cell r="H3095">
            <v>24810.37</v>
          </cell>
          <cell r="I3095">
            <v>3449.08</v>
          </cell>
          <cell r="AY3095">
            <v>0</v>
          </cell>
          <cell r="CK3095">
            <v>0</v>
          </cell>
          <cell r="CL3095">
            <v>0</v>
          </cell>
          <cell r="CM3095">
            <v>0</v>
          </cell>
        </row>
        <row r="3096">
          <cell r="F3096">
            <v>20000</v>
          </cell>
          <cell r="G3096">
            <v>20000</v>
          </cell>
          <cell r="H3096">
            <v>9600</v>
          </cell>
          <cell r="I3096">
            <v>0</v>
          </cell>
          <cell r="AY3096">
            <v>0</v>
          </cell>
          <cell r="CK3096">
            <v>0</v>
          </cell>
          <cell r="CL3096">
            <v>0</v>
          </cell>
          <cell r="CM3096">
            <v>0</v>
          </cell>
        </row>
        <row r="3097">
          <cell r="F3097">
            <v>134532</v>
          </cell>
          <cell r="G3097">
            <v>134532</v>
          </cell>
          <cell r="H3097">
            <v>96391.7</v>
          </cell>
          <cell r="I3097">
            <v>14503.76</v>
          </cell>
          <cell r="AY3097">
            <v>0</v>
          </cell>
          <cell r="CK3097">
            <v>0</v>
          </cell>
          <cell r="CL3097">
            <v>0</v>
          </cell>
          <cell r="CM3097">
            <v>0</v>
          </cell>
        </row>
        <row r="3098">
          <cell r="F3098">
            <v>16856</v>
          </cell>
          <cell r="G3098">
            <v>16856</v>
          </cell>
          <cell r="H3098">
            <v>9292.08</v>
          </cell>
          <cell r="I3098">
            <v>2059.5</v>
          </cell>
          <cell r="AY3098">
            <v>0</v>
          </cell>
          <cell r="CK3098">
            <v>0</v>
          </cell>
          <cell r="CL3098">
            <v>0</v>
          </cell>
          <cell r="CM3098">
            <v>0</v>
          </cell>
        </row>
        <row r="3099">
          <cell r="F3099">
            <v>16698</v>
          </cell>
          <cell r="G3099">
            <v>28698</v>
          </cell>
          <cell r="H3099">
            <v>26963.39</v>
          </cell>
          <cell r="I3099">
            <v>0</v>
          </cell>
          <cell r="AY3099">
            <v>0</v>
          </cell>
          <cell r="CK3099">
            <v>0</v>
          </cell>
          <cell r="CL3099">
            <v>0</v>
          </cell>
          <cell r="CM3099">
            <v>0</v>
          </cell>
        </row>
        <row r="3100">
          <cell r="F3100">
            <v>2893</v>
          </cell>
          <cell r="G3100">
            <v>5893</v>
          </cell>
          <cell r="H3100">
            <v>3255.6</v>
          </cell>
          <cell r="I3100">
            <v>627.1</v>
          </cell>
          <cell r="AY3100">
            <v>0</v>
          </cell>
          <cell r="CK3100">
            <v>0</v>
          </cell>
          <cell r="CL3100">
            <v>0</v>
          </cell>
          <cell r="CM3100">
            <v>0</v>
          </cell>
        </row>
        <row r="3101">
          <cell r="F3101">
            <v>6814</v>
          </cell>
          <cell r="G3101">
            <v>15814</v>
          </cell>
          <cell r="H3101">
            <v>8845.9</v>
          </cell>
          <cell r="I3101">
            <v>5620.17</v>
          </cell>
          <cell r="AY3101">
            <v>0</v>
          </cell>
          <cell r="CK3101">
            <v>0</v>
          </cell>
          <cell r="CL3101">
            <v>0</v>
          </cell>
          <cell r="CM3101">
            <v>0</v>
          </cell>
        </row>
        <row r="3102">
          <cell r="F3102">
            <v>1500</v>
          </cell>
          <cell r="G3102">
            <v>1500</v>
          </cell>
          <cell r="H3102">
            <v>0</v>
          </cell>
          <cell r="I3102">
            <v>0</v>
          </cell>
          <cell r="AY3102">
            <v>0</v>
          </cell>
          <cell r="CK3102">
            <v>0</v>
          </cell>
          <cell r="CL3102">
            <v>0</v>
          </cell>
          <cell r="CM3102">
            <v>0</v>
          </cell>
        </row>
        <row r="3103">
          <cell r="F3103">
            <v>94683</v>
          </cell>
          <cell r="G3103">
            <v>86083</v>
          </cell>
          <cell r="H3103">
            <v>64994.44</v>
          </cell>
          <cell r="I3103">
            <v>0</v>
          </cell>
          <cell r="AY3103">
            <v>0</v>
          </cell>
          <cell r="CK3103">
            <v>0</v>
          </cell>
          <cell r="CL3103">
            <v>0</v>
          </cell>
          <cell r="CM3103">
            <v>0</v>
          </cell>
        </row>
        <row r="3104">
          <cell r="F3104">
            <v>11699</v>
          </cell>
          <cell r="G3104">
            <v>11079</v>
          </cell>
          <cell r="H3104">
            <v>7240.38</v>
          </cell>
          <cell r="I3104">
            <v>0</v>
          </cell>
          <cell r="AY3104">
            <v>0</v>
          </cell>
          <cell r="CK3104">
            <v>0</v>
          </cell>
          <cell r="CL3104">
            <v>0</v>
          </cell>
          <cell r="CM3104">
            <v>0</v>
          </cell>
        </row>
        <row r="3105">
          <cell r="F3105">
            <v>7750</v>
          </cell>
          <cell r="G3105">
            <v>37450</v>
          </cell>
          <cell r="H3105">
            <v>30263.61</v>
          </cell>
          <cell r="I3105">
            <v>0</v>
          </cell>
          <cell r="AY3105">
            <v>0</v>
          </cell>
          <cell r="CK3105">
            <v>0</v>
          </cell>
          <cell r="CL3105">
            <v>0</v>
          </cell>
          <cell r="CM3105">
            <v>0</v>
          </cell>
        </row>
        <row r="3106">
          <cell r="F3106">
            <v>28000</v>
          </cell>
          <cell r="G3106">
            <v>4000</v>
          </cell>
          <cell r="H3106">
            <v>0</v>
          </cell>
          <cell r="I3106">
            <v>0</v>
          </cell>
          <cell r="AY3106">
            <v>0</v>
          </cell>
          <cell r="CK3106">
            <v>0</v>
          </cell>
          <cell r="CL3106">
            <v>0</v>
          </cell>
          <cell r="CM3106">
            <v>0</v>
          </cell>
        </row>
        <row r="3107">
          <cell r="F3107">
            <v>200000</v>
          </cell>
          <cell r="G3107">
            <v>205250</v>
          </cell>
          <cell r="H3107">
            <v>205158.86</v>
          </cell>
          <cell r="I3107">
            <v>0</v>
          </cell>
          <cell r="AY3107">
            <v>0</v>
          </cell>
          <cell r="CK3107">
            <v>0</v>
          </cell>
          <cell r="CL3107">
            <v>0</v>
          </cell>
          <cell r="CM3107">
            <v>0</v>
          </cell>
        </row>
        <row r="3108">
          <cell r="F3108">
            <v>40000</v>
          </cell>
          <cell r="G3108">
            <v>40000</v>
          </cell>
          <cell r="H3108">
            <v>13493.92</v>
          </cell>
          <cell r="I3108">
            <v>0</v>
          </cell>
          <cell r="AY3108">
            <v>0</v>
          </cell>
          <cell r="CK3108">
            <v>0</v>
          </cell>
          <cell r="CL3108">
            <v>0</v>
          </cell>
          <cell r="CM3108">
            <v>0</v>
          </cell>
        </row>
        <row r="3109">
          <cell r="F3109">
            <v>0</v>
          </cell>
          <cell r="G3109">
            <v>1520</v>
          </cell>
          <cell r="H3109">
            <v>0</v>
          </cell>
          <cell r="I3109">
            <v>0</v>
          </cell>
          <cell r="AY3109">
            <v>0</v>
          </cell>
          <cell r="CK3109">
            <v>0</v>
          </cell>
          <cell r="CL3109">
            <v>0</v>
          </cell>
          <cell r="CM3109">
            <v>0</v>
          </cell>
        </row>
        <row r="3110">
          <cell r="F3110">
            <v>50000</v>
          </cell>
          <cell r="G3110">
            <v>50000</v>
          </cell>
          <cell r="H3110">
            <v>410.55</v>
          </cell>
          <cell r="I3110">
            <v>0</v>
          </cell>
          <cell r="AY3110">
            <v>0</v>
          </cell>
          <cell r="CK3110">
            <v>0</v>
          </cell>
          <cell r="CL3110">
            <v>0</v>
          </cell>
          <cell r="CM3110">
            <v>0</v>
          </cell>
        </row>
        <row r="3111">
          <cell r="F3111">
            <v>299668</v>
          </cell>
          <cell r="G3111">
            <v>299668</v>
          </cell>
          <cell r="H3111">
            <v>183370.28</v>
          </cell>
          <cell r="I3111">
            <v>1251.23</v>
          </cell>
          <cell r="AY3111">
            <v>7914.29</v>
          </cell>
          <cell r="CK3111">
            <v>0</v>
          </cell>
          <cell r="CL3111">
            <v>0</v>
          </cell>
          <cell r="CM3111">
            <v>0</v>
          </cell>
        </row>
        <row r="3112">
          <cell r="F3112">
            <v>6500</v>
          </cell>
          <cell r="G3112">
            <v>6500</v>
          </cell>
          <cell r="H3112">
            <v>2282.6</v>
          </cell>
          <cell r="I3112">
            <v>0</v>
          </cell>
          <cell r="AY3112">
            <v>0</v>
          </cell>
          <cell r="CK3112">
            <v>0</v>
          </cell>
          <cell r="CL3112">
            <v>0</v>
          </cell>
          <cell r="CM3112">
            <v>0</v>
          </cell>
        </row>
        <row r="3113">
          <cell r="F3113">
            <v>0</v>
          </cell>
          <cell r="G3113">
            <v>36500</v>
          </cell>
          <cell r="H3113">
            <v>36171.46</v>
          </cell>
          <cell r="I3113">
            <v>0</v>
          </cell>
          <cell r="AY3113">
            <v>0</v>
          </cell>
          <cell r="CK3113">
            <v>0</v>
          </cell>
          <cell r="CL3113">
            <v>0</v>
          </cell>
          <cell r="CM3113">
            <v>0</v>
          </cell>
        </row>
        <row r="3114">
          <cell r="F3114">
            <v>1855080</v>
          </cell>
          <cell r="G3114">
            <v>1855080</v>
          </cell>
          <cell r="H3114">
            <v>1464407.34</v>
          </cell>
          <cell r="I3114">
            <v>0</v>
          </cell>
          <cell r="AY3114">
            <v>162816.34</v>
          </cell>
          <cell r="CK3114">
            <v>0</v>
          </cell>
          <cell r="CL3114">
            <v>0</v>
          </cell>
          <cell r="CM3114">
            <v>0</v>
          </cell>
        </row>
        <row r="3115">
          <cell r="F3115">
            <v>47989</v>
          </cell>
          <cell r="G3115">
            <v>47989</v>
          </cell>
          <cell r="H3115">
            <v>38631</v>
          </cell>
          <cell r="I3115">
            <v>0</v>
          </cell>
          <cell r="AY3115">
            <v>4416</v>
          </cell>
          <cell r="CK3115">
            <v>0</v>
          </cell>
          <cell r="CL3115">
            <v>0</v>
          </cell>
          <cell r="CM3115">
            <v>0</v>
          </cell>
        </row>
        <row r="3116">
          <cell r="F3116">
            <v>126967</v>
          </cell>
          <cell r="G3116">
            <v>126967</v>
          </cell>
          <cell r="H3116">
            <v>66000.86</v>
          </cell>
          <cell r="I3116">
            <v>0</v>
          </cell>
          <cell r="AY3116">
            <v>2520.6999999999998</v>
          </cell>
          <cell r="CK3116">
            <v>0</v>
          </cell>
          <cell r="CL3116">
            <v>0</v>
          </cell>
          <cell r="CM3116">
            <v>0</v>
          </cell>
        </row>
        <row r="3117">
          <cell r="F3117">
            <v>370522</v>
          </cell>
          <cell r="G3117">
            <v>370522</v>
          </cell>
          <cell r="H3117">
            <v>0</v>
          </cell>
          <cell r="I3117">
            <v>0</v>
          </cell>
          <cell r="AY3117">
            <v>0</v>
          </cell>
          <cell r="CK3117">
            <v>0</v>
          </cell>
          <cell r="CL3117">
            <v>0</v>
          </cell>
          <cell r="CM3117">
            <v>0</v>
          </cell>
        </row>
        <row r="3118">
          <cell r="F3118">
            <v>266817</v>
          </cell>
          <cell r="G3118">
            <v>266817</v>
          </cell>
          <cell r="H3118">
            <v>204987.27</v>
          </cell>
          <cell r="I3118">
            <v>0</v>
          </cell>
          <cell r="AY3118">
            <v>23135.61</v>
          </cell>
          <cell r="CK3118">
            <v>0</v>
          </cell>
          <cell r="CL3118">
            <v>0</v>
          </cell>
          <cell r="CM3118">
            <v>0</v>
          </cell>
        </row>
        <row r="3119">
          <cell r="F3119">
            <v>45331</v>
          </cell>
          <cell r="G3119">
            <v>45331</v>
          </cell>
          <cell r="H3119">
            <v>35665.480000000003</v>
          </cell>
          <cell r="I3119">
            <v>0</v>
          </cell>
          <cell r="AY3119">
            <v>4040.25</v>
          </cell>
          <cell r="CK3119">
            <v>0</v>
          </cell>
          <cell r="CL3119">
            <v>0</v>
          </cell>
          <cell r="CM3119">
            <v>0</v>
          </cell>
        </row>
        <row r="3120">
          <cell r="F3120">
            <v>59400</v>
          </cell>
          <cell r="G3120">
            <v>59400</v>
          </cell>
          <cell r="H3120">
            <v>47357.7</v>
          </cell>
          <cell r="I3120">
            <v>0</v>
          </cell>
          <cell r="AY3120">
            <v>5265</v>
          </cell>
          <cell r="CK3120">
            <v>0</v>
          </cell>
          <cell r="CL3120">
            <v>0</v>
          </cell>
          <cell r="CM3120">
            <v>0</v>
          </cell>
        </row>
        <row r="3121">
          <cell r="F3121">
            <v>42345</v>
          </cell>
          <cell r="G3121">
            <v>44363.7</v>
          </cell>
          <cell r="H3121">
            <v>44363.7</v>
          </cell>
          <cell r="I3121">
            <v>0</v>
          </cell>
          <cell r="AY3121">
            <v>0</v>
          </cell>
          <cell r="CK3121">
            <v>0</v>
          </cell>
          <cell r="CL3121">
            <v>0</v>
          </cell>
          <cell r="CM3121">
            <v>0</v>
          </cell>
        </row>
        <row r="3122">
          <cell r="F3122">
            <v>245587</v>
          </cell>
          <cell r="G3122">
            <v>245587</v>
          </cell>
          <cell r="H3122">
            <v>170629.59</v>
          </cell>
          <cell r="I3122">
            <v>0</v>
          </cell>
          <cell r="AY3122">
            <v>18397.47</v>
          </cell>
          <cell r="CK3122">
            <v>0</v>
          </cell>
          <cell r="CL3122">
            <v>0</v>
          </cell>
          <cell r="CM3122">
            <v>0</v>
          </cell>
        </row>
        <row r="3123">
          <cell r="F3123">
            <v>25000</v>
          </cell>
          <cell r="G3123">
            <v>25000</v>
          </cell>
          <cell r="H3123">
            <v>12826</v>
          </cell>
          <cell r="I3123">
            <v>4896</v>
          </cell>
          <cell r="AY3123">
            <v>0</v>
          </cell>
          <cell r="CK3123">
            <v>0</v>
          </cell>
          <cell r="CL3123">
            <v>0</v>
          </cell>
          <cell r="CM3123">
            <v>0</v>
          </cell>
        </row>
        <row r="3124">
          <cell r="F3124">
            <v>266099</v>
          </cell>
          <cell r="G3124">
            <v>255785.16</v>
          </cell>
          <cell r="H3124">
            <v>191426.31</v>
          </cell>
          <cell r="I3124">
            <v>0</v>
          </cell>
          <cell r="AY3124">
            <v>0</v>
          </cell>
          <cell r="CK3124">
            <v>0</v>
          </cell>
          <cell r="CL3124">
            <v>0</v>
          </cell>
          <cell r="CM3124">
            <v>0</v>
          </cell>
        </row>
        <row r="3125">
          <cell r="F3125">
            <v>20000</v>
          </cell>
          <cell r="G3125">
            <v>20000</v>
          </cell>
          <cell r="H3125">
            <v>10800</v>
          </cell>
          <cell r="I3125">
            <v>1200</v>
          </cell>
          <cell r="AY3125">
            <v>1200</v>
          </cell>
          <cell r="CK3125">
            <v>0</v>
          </cell>
          <cell r="CL3125">
            <v>0</v>
          </cell>
          <cell r="CM3125">
            <v>0</v>
          </cell>
        </row>
        <row r="3126">
          <cell r="F3126">
            <v>116027</v>
          </cell>
          <cell r="G3126">
            <v>116027</v>
          </cell>
          <cell r="H3126">
            <v>48931.22</v>
          </cell>
          <cell r="I3126">
            <v>13281.2</v>
          </cell>
          <cell r="AY3126">
            <v>0</v>
          </cell>
          <cell r="CK3126">
            <v>0</v>
          </cell>
          <cell r="CL3126">
            <v>0</v>
          </cell>
          <cell r="CM3126">
            <v>0</v>
          </cell>
        </row>
        <row r="3127">
          <cell r="F3127">
            <v>1946</v>
          </cell>
          <cell r="G3127">
            <v>1946</v>
          </cell>
          <cell r="H3127">
            <v>120</v>
          </cell>
          <cell r="I3127">
            <v>0</v>
          </cell>
          <cell r="AY3127">
            <v>0</v>
          </cell>
          <cell r="CK3127">
            <v>0</v>
          </cell>
          <cell r="CL3127">
            <v>0</v>
          </cell>
          <cell r="CM3127">
            <v>0</v>
          </cell>
        </row>
        <row r="3128">
          <cell r="F3128">
            <v>2000</v>
          </cell>
          <cell r="G3128">
            <v>2000</v>
          </cell>
          <cell r="H3128">
            <v>0</v>
          </cell>
          <cell r="I3128">
            <v>2000</v>
          </cell>
          <cell r="AY3128">
            <v>0</v>
          </cell>
          <cell r="CK3128">
            <v>0</v>
          </cell>
          <cell r="CL3128">
            <v>0</v>
          </cell>
          <cell r="CM3128">
            <v>0</v>
          </cell>
        </row>
        <row r="3129">
          <cell r="F3129">
            <v>23750</v>
          </cell>
          <cell r="G3129">
            <v>23750</v>
          </cell>
          <cell r="H3129">
            <v>10783.65</v>
          </cell>
          <cell r="I3129">
            <v>0</v>
          </cell>
          <cell r="AY3129">
            <v>0</v>
          </cell>
          <cell r="CK3129">
            <v>0</v>
          </cell>
          <cell r="CL3129">
            <v>0</v>
          </cell>
          <cell r="CM3129">
            <v>0</v>
          </cell>
        </row>
        <row r="3130">
          <cell r="F3130">
            <v>2510</v>
          </cell>
          <cell r="G3130">
            <v>2510</v>
          </cell>
          <cell r="H3130">
            <v>1851.4</v>
          </cell>
          <cell r="I3130">
            <v>622.5</v>
          </cell>
          <cell r="AY3130">
            <v>0</v>
          </cell>
          <cell r="CK3130">
            <v>0</v>
          </cell>
          <cell r="CL3130">
            <v>0</v>
          </cell>
          <cell r="CM3130">
            <v>0</v>
          </cell>
        </row>
        <row r="3131">
          <cell r="F3131">
            <v>14722</v>
          </cell>
          <cell r="G3131">
            <v>14722</v>
          </cell>
          <cell r="H3131">
            <v>7163</v>
          </cell>
          <cell r="I3131">
            <v>3335.68</v>
          </cell>
          <cell r="AY3131">
            <v>0</v>
          </cell>
          <cell r="CK3131">
            <v>0</v>
          </cell>
          <cell r="CL3131">
            <v>0</v>
          </cell>
          <cell r="CM3131">
            <v>0</v>
          </cell>
        </row>
        <row r="3132">
          <cell r="F3132">
            <v>3970</v>
          </cell>
          <cell r="G3132">
            <v>3970</v>
          </cell>
          <cell r="H3132">
            <v>690</v>
          </cell>
          <cell r="I3132">
            <v>160</v>
          </cell>
          <cell r="AY3132">
            <v>0</v>
          </cell>
          <cell r="CK3132">
            <v>0</v>
          </cell>
          <cell r="CL3132">
            <v>0</v>
          </cell>
          <cell r="CM3132">
            <v>0</v>
          </cell>
        </row>
        <row r="3134">
          <cell r="F3134">
            <v>5000</v>
          </cell>
          <cell r="G3134">
            <v>5000</v>
          </cell>
          <cell r="H3134">
            <v>1858</v>
          </cell>
          <cell r="I3134">
            <v>0</v>
          </cell>
          <cell r="AY3134">
            <v>0</v>
          </cell>
          <cell r="CK3134">
            <v>0</v>
          </cell>
          <cell r="CL3134">
            <v>0</v>
          </cell>
          <cell r="CM3134">
            <v>0</v>
          </cell>
        </row>
        <row r="3135">
          <cell r="F3135">
            <v>214500</v>
          </cell>
          <cell r="G3135">
            <v>214500</v>
          </cell>
          <cell r="H3135">
            <v>180437.05</v>
          </cell>
          <cell r="I3135">
            <v>1923.88</v>
          </cell>
          <cell r="AY3135">
            <v>532.76</v>
          </cell>
          <cell r="CK3135">
            <v>0</v>
          </cell>
          <cell r="CL3135">
            <v>0</v>
          </cell>
          <cell r="CM3135">
            <v>0</v>
          </cell>
        </row>
        <row r="3136">
          <cell r="F3136">
            <v>4431520</v>
          </cell>
          <cell r="G3136">
            <v>4431520</v>
          </cell>
          <cell r="H3136">
            <v>2984672.21</v>
          </cell>
          <cell r="I3136">
            <v>0</v>
          </cell>
          <cell r="AY3136">
            <v>329141.2</v>
          </cell>
          <cell r="CK3136">
            <v>0</v>
          </cell>
          <cell r="CL3136">
            <v>0</v>
          </cell>
          <cell r="CM3136">
            <v>0</v>
          </cell>
        </row>
        <row r="3137">
          <cell r="F3137">
            <v>51745</v>
          </cell>
          <cell r="G3137">
            <v>51745</v>
          </cell>
          <cell r="H3137">
            <v>41256</v>
          </cell>
          <cell r="I3137">
            <v>0</v>
          </cell>
          <cell r="AY3137">
            <v>4584</v>
          </cell>
          <cell r="CK3137">
            <v>0</v>
          </cell>
          <cell r="CL3137">
            <v>0</v>
          </cell>
          <cell r="CM3137">
            <v>0</v>
          </cell>
        </row>
        <row r="3138">
          <cell r="F3138">
            <v>255674</v>
          </cell>
          <cell r="G3138">
            <v>255674</v>
          </cell>
          <cell r="H3138">
            <v>119643.78</v>
          </cell>
          <cell r="I3138">
            <v>0</v>
          </cell>
          <cell r="AY3138">
            <v>0</v>
          </cell>
          <cell r="CK3138">
            <v>0</v>
          </cell>
          <cell r="CL3138">
            <v>0</v>
          </cell>
          <cell r="CM3138">
            <v>0</v>
          </cell>
        </row>
        <row r="3139">
          <cell r="F3139">
            <v>794918</v>
          </cell>
          <cell r="G3139">
            <v>794918</v>
          </cell>
          <cell r="H3139">
            <v>0</v>
          </cell>
          <cell r="I3139">
            <v>0</v>
          </cell>
          <cell r="AY3139">
            <v>0</v>
          </cell>
          <cell r="CK3139">
            <v>0</v>
          </cell>
          <cell r="CL3139">
            <v>0</v>
          </cell>
          <cell r="CM3139">
            <v>0</v>
          </cell>
        </row>
        <row r="3140">
          <cell r="F3140">
            <v>387669</v>
          </cell>
          <cell r="G3140">
            <v>387669</v>
          </cell>
          <cell r="H3140">
            <v>266865.61</v>
          </cell>
          <cell r="I3140">
            <v>0</v>
          </cell>
          <cell r="AY3140">
            <v>29692.61</v>
          </cell>
          <cell r="CK3140">
            <v>0</v>
          </cell>
          <cell r="CL3140">
            <v>0</v>
          </cell>
          <cell r="CM3140">
            <v>0</v>
          </cell>
        </row>
        <row r="3141">
          <cell r="F3141">
            <v>67108</v>
          </cell>
          <cell r="G3141">
            <v>67108</v>
          </cell>
          <cell r="H3141">
            <v>47170.9</v>
          </cell>
          <cell r="I3141">
            <v>0</v>
          </cell>
          <cell r="AY3141">
            <v>5269.97</v>
          </cell>
          <cell r="CK3141">
            <v>0</v>
          </cell>
          <cell r="CL3141">
            <v>0</v>
          </cell>
          <cell r="CM3141">
            <v>0</v>
          </cell>
        </row>
        <row r="3142">
          <cell r="F3142">
            <v>72600</v>
          </cell>
          <cell r="G3142">
            <v>72600</v>
          </cell>
          <cell r="H3142">
            <v>53527.5</v>
          </cell>
          <cell r="I3142">
            <v>0</v>
          </cell>
          <cell r="AY3142">
            <v>5850</v>
          </cell>
          <cell r="CK3142">
            <v>0</v>
          </cell>
          <cell r="CL3142">
            <v>0</v>
          </cell>
          <cell r="CM3142">
            <v>0</v>
          </cell>
        </row>
        <row r="3143">
          <cell r="F3143">
            <v>90711</v>
          </cell>
          <cell r="G3143">
            <v>91792.72</v>
          </cell>
          <cell r="H3143">
            <v>91792.72</v>
          </cell>
          <cell r="I3143">
            <v>0</v>
          </cell>
          <cell r="AY3143">
            <v>0</v>
          </cell>
          <cell r="CK3143">
            <v>0</v>
          </cell>
          <cell r="CL3143">
            <v>0</v>
          </cell>
          <cell r="CM3143">
            <v>0</v>
          </cell>
        </row>
        <row r="3144">
          <cell r="F3144">
            <v>792604</v>
          </cell>
          <cell r="G3144">
            <v>792604</v>
          </cell>
          <cell r="H3144">
            <v>465652.01</v>
          </cell>
          <cell r="I3144">
            <v>0</v>
          </cell>
          <cell r="AY3144">
            <v>51570.62</v>
          </cell>
          <cell r="CK3144">
            <v>0</v>
          </cell>
          <cell r="CL3144">
            <v>0</v>
          </cell>
          <cell r="CM3144">
            <v>0</v>
          </cell>
        </row>
        <row r="3145">
          <cell r="F3145">
            <v>3503046</v>
          </cell>
          <cell r="G3145">
            <v>2343774.4700000002</v>
          </cell>
          <cell r="H3145">
            <v>0</v>
          </cell>
          <cell r="I3145">
            <v>0</v>
          </cell>
          <cell r="AY3145">
            <v>0</v>
          </cell>
          <cell r="CK3145">
            <v>0</v>
          </cell>
          <cell r="CL3145">
            <v>0</v>
          </cell>
          <cell r="CM3145">
            <v>0</v>
          </cell>
        </row>
        <row r="3146">
          <cell r="F3146">
            <v>44659</v>
          </cell>
          <cell r="G3146">
            <v>40424</v>
          </cell>
          <cell r="H3146">
            <v>23139.119999999999</v>
          </cell>
          <cell r="I3146">
            <v>0</v>
          </cell>
          <cell r="AY3146">
            <v>0</v>
          </cell>
          <cell r="CK3146">
            <v>0</v>
          </cell>
          <cell r="CL3146">
            <v>0</v>
          </cell>
          <cell r="CM3146">
            <v>0</v>
          </cell>
        </row>
        <row r="3147">
          <cell r="F3147">
            <v>232667</v>
          </cell>
          <cell r="G3147">
            <v>234978.41</v>
          </cell>
          <cell r="H3147">
            <v>195332.82</v>
          </cell>
          <cell r="I3147">
            <v>0</v>
          </cell>
          <cell r="AY3147">
            <v>22466.85</v>
          </cell>
          <cell r="CK3147">
            <v>0</v>
          </cell>
          <cell r="CL3147">
            <v>0</v>
          </cell>
          <cell r="CM3147">
            <v>0</v>
          </cell>
        </row>
        <row r="3148">
          <cell r="F3148">
            <v>109620</v>
          </cell>
          <cell r="G3148">
            <v>109620</v>
          </cell>
          <cell r="H3148">
            <v>80024.759999999995</v>
          </cell>
          <cell r="I3148">
            <v>0</v>
          </cell>
          <cell r="AY3148">
            <v>0</v>
          </cell>
          <cell r="CK3148">
            <v>0</v>
          </cell>
          <cell r="CL3148">
            <v>0</v>
          </cell>
          <cell r="CM3148">
            <v>0</v>
          </cell>
        </row>
        <row r="3149">
          <cell r="F3149">
            <v>1211</v>
          </cell>
          <cell r="G3149">
            <v>1211</v>
          </cell>
          <cell r="H3149">
            <v>760.48</v>
          </cell>
          <cell r="I3149">
            <v>0</v>
          </cell>
          <cell r="AY3149">
            <v>85.93</v>
          </cell>
          <cell r="CK3149">
            <v>0</v>
          </cell>
          <cell r="CL3149">
            <v>0</v>
          </cell>
          <cell r="CM3149">
            <v>0</v>
          </cell>
        </row>
        <row r="3150">
          <cell r="F3150">
            <v>100000</v>
          </cell>
          <cell r="G3150">
            <v>100000</v>
          </cell>
          <cell r="H3150">
            <v>0</v>
          </cell>
          <cell r="I3150">
            <v>0</v>
          </cell>
          <cell r="AY3150">
            <v>0</v>
          </cell>
          <cell r="CK3150">
            <v>0</v>
          </cell>
          <cell r="CL3150">
            <v>0</v>
          </cell>
          <cell r="CM3150">
            <v>0</v>
          </cell>
        </row>
        <row r="3151">
          <cell r="F3151">
            <v>9000</v>
          </cell>
          <cell r="G3151">
            <v>25055</v>
          </cell>
          <cell r="H3151">
            <v>25021.75</v>
          </cell>
          <cell r="I3151">
            <v>0</v>
          </cell>
          <cell r="AY3151">
            <v>3846.75</v>
          </cell>
          <cell r="CK3151">
            <v>0</v>
          </cell>
          <cell r="CL3151">
            <v>0</v>
          </cell>
          <cell r="CM3151">
            <v>0</v>
          </cell>
        </row>
        <row r="3152">
          <cell r="F3152">
            <v>99000</v>
          </cell>
          <cell r="G3152">
            <v>64000</v>
          </cell>
          <cell r="H3152">
            <v>18242.71</v>
          </cell>
          <cell r="I3152">
            <v>7120.28</v>
          </cell>
          <cell r="AY3152">
            <v>0</v>
          </cell>
          <cell r="CK3152">
            <v>0</v>
          </cell>
          <cell r="CL3152">
            <v>0</v>
          </cell>
          <cell r="CM3152">
            <v>0</v>
          </cell>
        </row>
        <row r="3153">
          <cell r="F3153">
            <v>358558</v>
          </cell>
          <cell r="G3153">
            <v>358558</v>
          </cell>
          <cell r="H3153">
            <v>317027.31</v>
          </cell>
          <cell r="I3153">
            <v>0</v>
          </cell>
          <cell r="AY3153">
            <v>0</v>
          </cell>
          <cell r="CK3153">
            <v>0</v>
          </cell>
          <cell r="CL3153">
            <v>0</v>
          </cell>
          <cell r="CM3153">
            <v>0</v>
          </cell>
        </row>
        <row r="3154">
          <cell r="F3154">
            <v>0</v>
          </cell>
          <cell r="G3154">
            <v>1700000</v>
          </cell>
          <cell r="H3154">
            <v>0</v>
          </cell>
          <cell r="I3154">
            <v>1598500</v>
          </cell>
          <cell r="AY3154">
            <v>0</v>
          </cell>
          <cell r="CK3154">
            <v>0</v>
          </cell>
          <cell r="CL3154">
            <v>0</v>
          </cell>
          <cell r="CM3154">
            <v>0</v>
          </cell>
        </row>
        <row r="3155">
          <cell r="F3155">
            <v>12540</v>
          </cell>
          <cell r="G3155">
            <v>12540</v>
          </cell>
          <cell r="H3155">
            <v>2831.01</v>
          </cell>
          <cell r="I3155">
            <v>0</v>
          </cell>
          <cell r="AY3155">
            <v>0</v>
          </cell>
          <cell r="CK3155">
            <v>0</v>
          </cell>
          <cell r="CL3155">
            <v>0</v>
          </cell>
          <cell r="CM3155">
            <v>0</v>
          </cell>
        </row>
        <row r="3156">
          <cell r="F3156">
            <v>30000</v>
          </cell>
          <cell r="G3156">
            <v>23647</v>
          </cell>
          <cell r="H3156">
            <v>23644</v>
          </cell>
          <cell r="I3156">
            <v>3</v>
          </cell>
          <cell r="AY3156">
            <v>0</v>
          </cell>
          <cell r="CK3156">
            <v>0</v>
          </cell>
          <cell r="CL3156">
            <v>0</v>
          </cell>
          <cell r="CM3156">
            <v>0</v>
          </cell>
        </row>
        <row r="3157">
          <cell r="F3157">
            <v>8296</v>
          </cell>
          <cell r="G3157">
            <v>8296</v>
          </cell>
          <cell r="H3157">
            <v>2465</v>
          </cell>
          <cell r="I3157">
            <v>160</v>
          </cell>
          <cell r="AY3157">
            <v>260</v>
          </cell>
          <cell r="CK3157">
            <v>0</v>
          </cell>
          <cell r="CL3157">
            <v>0</v>
          </cell>
          <cell r="CM3157">
            <v>0</v>
          </cell>
        </row>
        <row r="3158">
          <cell r="F3158">
            <v>167922</v>
          </cell>
          <cell r="G3158">
            <v>167922</v>
          </cell>
          <cell r="H3158">
            <v>103949.6</v>
          </cell>
          <cell r="I3158">
            <v>13099.87</v>
          </cell>
          <cell r="AY3158">
            <v>0</v>
          </cell>
          <cell r="CK3158">
            <v>0</v>
          </cell>
          <cell r="CL3158">
            <v>0</v>
          </cell>
          <cell r="CM3158">
            <v>0</v>
          </cell>
        </row>
        <row r="3159">
          <cell r="F3159">
            <v>5500000</v>
          </cell>
          <cell r="G3159">
            <v>6500000</v>
          </cell>
          <cell r="H3159">
            <v>5500000</v>
          </cell>
          <cell r="I3159">
            <v>0</v>
          </cell>
          <cell r="AY3159">
            <v>0</v>
          </cell>
          <cell r="CK3159">
            <v>3500000</v>
          </cell>
          <cell r="CL3159">
            <v>0</v>
          </cell>
          <cell r="CM3159">
            <v>0</v>
          </cell>
        </row>
        <row r="3160">
          <cell r="F3160">
            <v>40000</v>
          </cell>
          <cell r="G3160">
            <v>40000</v>
          </cell>
          <cell r="H3160">
            <v>8402.65</v>
          </cell>
          <cell r="I3160">
            <v>4696.05</v>
          </cell>
          <cell r="AY3160">
            <v>0</v>
          </cell>
          <cell r="CK3160">
            <v>0</v>
          </cell>
          <cell r="CL3160">
            <v>0</v>
          </cell>
          <cell r="CM3160">
            <v>0</v>
          </cell>
        </row>
        <row r="3161">
          <cell r="F3161">
            <v>102750</v>
          </cell>
          <cell r="G3161">
            <v>127750</v>
          </cell>
          <cell r="H3161">
            <v>73475</v>
          </cell>
          <cell r="I3161">
            <v>0</v>
          </cell>
          <cell r="AY3161">
            <v>0</v>
          </cell>
          <cell r="CK3161">
            <v>0</v>
          </cell>
          <cell r="CL3161">
            <v>0</v>
          </cell>
          <cell r="CM3161">
            <v>0</v>
          </cell>
        </row>
        <row r="3162">
          <cell r="F3162">
            <v>1000</v>
          </cell>
          <cell r="G3162">
            <v>1000</v>
          </cell>
          <cell r="H3162">
            <v>961.49</v>
          </cell>
          <cell r="I3162">
            <v>0</v>
          </cell>
          <cell r="AY3162">
            <v>0</v>
          </cell>
          <cell r="CK3162">
            <v>0</v>
          </cell>
          <cell r="CL3162">
            <v>0</v>
          </cell>
          <cell r="CM3162">
            <v>0</v>
          </cell>
        </row>
        <row r="3163">
          <cell r="F3163">
            <v>27790</v>
          </cell>
          <cell r="G3163">
            <v>27790</v>
          </cell>
          <cell r="H3163">
            <v>13696.46</v>
          </cell>
          <cell r="I3163">
            <v>2138</v>
          </cell>
          <cell r="AY3163">
            <v>312</v>
          </cell>
          <cell r="CK3163">
            <v>0</v>
          </cell>
          <cell r="CL3163">
            <v>0</v>
          </cell>
          <cell r="CM3163">
            <v>0</v>
          </cell>
        </row>
        <row r="3164">
          <cell r="F3164">
            <v>24305</v>
          </cell>
          <cell r="G3164">
            <v>54805</v>
          </cell>
          <cell r="H3164">
            <v>22763</v>
          </cell>
          <cell r="I3164">
            <v>31709.599999999999</v>
          </cell>
          <cell r="AY3164">
            <v>0</v>
          </cell>
          <cell r="CK3164">
            <v>0</v>
          </cell>
          <cell r="CL3164">
            <v>0</v>
          </cell>
          <cell r="CM3164">
            <v>0</v>
          </cell>
        </row>
        <row r="3165">
          <cell r="F3165">
            <v>60000</v>
          </cell>
          <cell r="G3165">
            <v>60000</v>
          </cell>
          <cell r="H3165">
            <v>42633.04</v>
          </cell>
          <cell r="I3165">
            <v>3548.2</v>
          </cell>
          <cell r="AY3165">
            <v>872.5</v>
          </cell>
          <cell r="CK3165">
            <v>0</v>
          </cell>
          <cell r="CL3165">
            <v>0</v>
          </cell>
          <cell r="CM3165">
            <v>0</v>
          </cell>
        </row>
        <row r="3166">
          <cell r="F3166">
            <v>27000</v>
          </cell>
          <cell r="G3166">
            <v>42000</v>
          </cell>
          <cell r="H3166">
            <v>0</v>
          </cell>
          <cell r="I3166">
            <v>28750.02</v>
          </cell>
          <cell r="AY3166">
            <v>0</v>
          </cell>
          <cell r="CK3166">
            <v>0</v>
          </cell>
          <cell r="CL3166">
            <v>0</v>
          </cell>
          <cell r="CM3166">
            <v>0</v>
          </cell>
        </row>
        <row r="3167">
          <cell r="F3167">
            <v>115372</v>
          </cell>
          <cell r="G3167">
            <v>115372</v>
          </cell>
          <cell r="H3167">
            <v>49282.35</v>
          </cell>
          <cell r="I3167">
            <v>21850</v>
          </cell>
          <cell r="AY3167">
            <v>0</v>
          </cell>
          <cell r="CK3167">
            <v>0</v>
          </cell>
          <cell r="CL3167">
            <v>0</v>
          </cell>
          <cell r="CM3167">
            <v>0</v>
          </cell>
        </row>
        <row r="3168">
          <cell r="F3168">
            <v>64696</v>
          </cell>
          <cell r="G3168">
            <v>64696</v>
          </cell>
          <cell r="H3168">
            <v>23990.76</v>
          </cell>
          <cell r="I3168">
            <v>9707.6</v>
          </cell>
          <cell r="AY3168">
            <v>0</v>
          </cell>
          <cell r="CK3168">
            <v>0</v>
          </cell>
          <cell r="CL3168">
            <v>0</v>
          </cell>
          <cell r="CM3168">
            <v>0</v>
          </cell>
        </row>
        <row r="3169">
          <cell r="F3169">
            <v>11640</v>
          </cell>
          <cell r="G3169">
            <v>11640</v>
          </cell>
          <cell r="H3169">
            <v>7024.7</v>
          </cell>
          <cell r="I3169">
            <v>560</v>
          </cell>
          <cell r="AY3169">
            <v>1018.8</v>
          </cell>
          <cell r="CK3169">
            <v>0</v>
          </cell>
          <cell r="CL3169">
            <v>0</v>
          </cell>
          <cell r="CM3169">
            <v>0</v>
          </cell>
        </row>
        <row r="3170">
          <cell r="F3170">
            <v>48182</v>
          </cell>
          <cell r="G3170">
            <v>48182</v>
          </cell>
          <cell r="H3170">
            <v>34521.29</v>
          </cell>
          <cell r="I3170">
            <v>2122.58</v>
          </cell>
          <cell r="AY3170">
            <v>916.7</v>
          </cell>
          <cell r="CK3170">
            <v>0</v>
          </cell>
          <cell r="CL3170">
            <v>0</v>
          </cell>
          <cell r="CM3170">
            <v>0</v>
          </cell>
        </row>
        <row r="3171">
          <cell r="F3171">
            <v>2500</v>
          </cell>
          <cell r="G3171">
            <v>2500</v>
          </cell>
          <cell r="H3171">
            <v>212.01</v>
          </cell>
          <cell r="I3171">
            <v>0</v>
          </cell>
          <cell r="AY3171">
            <v>0</v>
          </cell>
          <cell r="CK3171">
            <v>0</v>
          </cell>
          <cell r="CL3171">
            <v>0</v>
          </cell>
          <cell r="CM3171">
            <v>0</v>
          </cell>
        </row>
        <row r="3172">
          <cell r="F3172">
            <v>447729</v>
          </cell>
          <cell r="G3172">
            <v>447729</v>
          </cell>
          <cell r="H3172">
            <v>256306.21</v>
          </cell>
          <cell r="I3172">
            <v>8352.32</v>
          </cell>
          <cell r="AY3172">
            <v>343.49</v>
          </cell>
          <cell r="CK3172">
            <v>0</v>
          </cell>
          <cell r="CL3172">
            <v>0</v>
          </cell>
          <cell r="CM3172">
            <v>0</v>
          </cell>
        </row>
        <row r="3173">
          <cell r="F3173">
            <v>25000</v>
          </cell>
          <cell r="G3173">
            <v>25000</v>
          </cell>
          <cell r="H3173">
            <v>20531.95</v>
          </cell>
          <cell r="I3173">
            <v>0</v>
          </cell>
          <cell r="AY3173">
            <v>0</v>
          </cell>
          <cell r="CK3173">
            <v>0</v>
          </cell>
          <cell r="CL3173">
            <v>0</v>
          </cell>
          <cell r="CM3173">
            <v>0</v>
          </cell>
        </row>
        <row r="3174">
          <cell r="F3174">
            <v>3580028</v>
          </cell>
          <cell r="G3174">
            <v>3580028</v>
          </cell>
          <cell r="H3174">
            <v>2818986.2</v>
          </cell>
          <cell r="I3174">
            <v>0</v>
          </cell>
          <cell r="AY3174">
            <v>318226.48</v>
          </cell>
          <cell r="CK3174">
            <v>0</v>
          </cell>
          <cell r="CL3174">
            <v>0</v>
          </cell>
          <cell r="CM3174">
            <v>0</v>
          </cell>
        </row>
        <row r="3175">
          <cell r="F3175">
            <v>213435</v>
          </cell>
          <cell r="G3175">
            <v>213435</v>
          </cell>
          <cell r="H3175">
            <v>177525</v>
          </cell>
          <cell r="I3175">
            <v>0</v>
          </cell>
          <cell r="AY3175">
            <v>19725</v>
          </cell>
          <cell r="CK3175">
            <v>0</v>
          </cell>
          <cell r="CL3175">
            <v>0</v>
          </cell>
          <cell r="CM3175">
            <v>0</v>
          </cell>
        </row>
        <row r="3176">
          <cell r="F3176">
            <v>264898</v>
          </cell>
          <cell r="G3176">
            <v>264898</v>
          </cell>
          <cell r="H3176">
            <v>125409.82</v>
          </cell>
          <cell r="I3176">
            <v>0</v>
          </cell>
          <cell r="AY3176">
            <v>0</v>
          </cell>
          <cell r="CK3176">
            <v>0</v>
          </cell>
          <cell r="CL3176">
            <v>0</v>
          </cell>
          <cell r="CM3176">
            <v>0</v>
          </cell>
        </row>
        <row r="3177">
          <cell r="F3177">
            <v>701057</v>
          </cell>
          <cell r="G3177">
            <v>701057</v>
          </cell>
          <cell r="H3177">
            <v>12259.14</v>
          </cell>
          <cell r="I3177">
            <v>0</v>
          </cell>
          <cell r="AY3177">
            <v>0</v>
          </cell>
          <cell r="CK3177">
            <v>0</v>
          </cell>
          <cell r="CL3177">
            <v>0</v>
          </cell>
          <cell r="CM3177">
            <v>0</v>
          </cell>
        </row>
        <row r="3178">
          <cell r="F3178">
            <v>0</v>
          </cell>
          <cell r="G3178">
            <v>319049.46000000002</v>
          </cell>
          <cell r="H3178">
            <v>319049.46000000002</v>
          </cell>
          <cell r="I3178">
            <v>0</v>
          </cell>
          <cell r="AY3178">
            <v>94000</v>
          </cell>
          <cell r="CK3178">
            <v>0</v>
          </cell>
          <cell r="CL3178">
            <v>0</v>
          </cell>
          <cell r="CM3178">
            <v>0</v>
          </cell>
        </row>
        <row r="3179">
          <cell r="F3179">
            <v>42869</v>
          </cell>
          <cell r="G3179">
            <v>41306.699999999997</v>
          </cell>
          <cell r="H3179">
            <v>41306.699999999997</v>
          </cell>
          <cell r="I3179">
            <v>0</v>
          </cell>
          <cell r="AY3179">
            <v>3715.35</v>
          </cell>
          <cell r="CK3179">
            <v>0</v>
          </cell>
          <cell r="CL3179">
            <v>0</v>
          </cell>
          <cell r="CM3179">
            <v>0</v>
          </cell>
        </row>
        <row r="3180">
          <cell r="F3180">
            <v>130977</v>
          </cell>
          <cell r="G3180">
            <v>130977</v>
          </cell>
          <cell r="H3180">
            <v>102649.31</v>
          </cell>
          <cell r="I3180">
            <v>0</v>
          </cell>
          <cell r="AY3180">
            <v>0</v>
          </cell>
          <cell r="CK3180">
            <v>0</v>
          </cell>
          <cell r="CL3180">
            <v>0</v>
          </cell>
          <cell r="CM3180">
            <v>0</v>
          </cell>
        </row>
        <row r="3181">
          <cell r="F3181">
            <v>558285</v>
          </cell>
          <cell r="G3181">
            <v>558285</v>
          </cell>
          <cell r="H3181">
            <v>437977.73</v>
          </cell>
          <cell r="I3181">
            <v>0</v>
          </cell>
          <cell r="AY3181">
            <v>48401.1</v>
          </cell>
          <cell r="CK3181">
            <v>0</v>
          </cell>
          <cell r="CL3181">
            <v>0</v>
          </cell>
          <cell r="CM3181">
            <v>0</v>
          </cell>
        </row>
        <row r="3182">
          <cell r="F3182">
            <v>89959</v>
          </cell>
          <cell r="G3182">
            <v>89959</v>
          </cell>
          <cell r="H3182">
            <v>71799.100000000006</v>
          </cell>
          <cell r="I3182">
            <v>0</v>
          </cell>
          <cell r="AY3182">
            <v>7951.55</v>
          </cell>
          <cell r="CK3182">
            <v>0</v>
          </cell>
          <cell r="CL3182">
            <v>0</v>
          </cell>
          <cell r="CM3182">
            <v>0</v>
          </cell>
        </row>
        <row r="3183">
          <cell r="F3183">
            <v>184800</v>
          </cell>
          <cell r="G3183">
            <v>184800</v>
          </cell>
          <cell r="H3183">
            <v>149730.82999999999</v>
          </cell>
          <cell r="I3183">
            <v>0</v>
          </cell>
          <cell r="AY3183">
            <v>16379.56</v>
          </cell>
          <cell r="CK3183">
            <v>0</v>
          </cell>
          <cell r="CL3183">
            <v>0</v>
          </cell>
          <cell r="CM3183">
            <v>0</v>
          </cell>
        </row>
        <row r="3184">
          <cell r="F3184">
            <v>80027</v>
          </cell>
          <cell r="G3184">
            <v>84193.02</v>
          </cell>
          <cell r="H3184">
            <v>84193.02</v>
          </cell>
          <cell r="I3184">
            <v>0</v>
          </cell>
          <cell r="AY3184">
            <v>0</v>
          </cell>
          <cell r="CK3184">
            <v>0</v>
          </cell>
          <cell r="CL3184">
            <v>0</v>
          </cell>
          <cell r="CM3184">
            <v>0</v>
          </cell>
        </row>
        <row r="3185">
          <cell r="F3185">
            <v>426699</v>
          </cell>
          <cell r="G3185">
            <v>426699</v>
          </cell>
          <cell r="H3185">
            <v>298354.2</v>
          </cell>
          <cell r="I3185">
            <v>0</v>
          </cell>
          <cell r="AY3185">
            <v>32254.17</v>
          </cell>
          <cell r="CK3185">
            <v>0</v>
          </cell>
          <cell r="CL3185">
            <v>0</v>
          </cell>
          <cell r="CM3185">
            <v>0</v>
          </cell>
        </row>
        <row r="3186">
          <cell r="F3186">
            <v>15000</v>
          </cell>
          <cell r="G3186">
            <v>15000</v>
          </cell>
          <cell r="H3186">
            <v>4211.8100000000004</v>
          </cell>
          <cell r="I3186">
            <v>0</v>
          </cell>
          <cell r="AY3186">
            <v>0</v>
          </cell>
          <cell r="CK3186">
            <v>0</v>
          </cell>
          <cell r="CL3186">
            <v>0</v>
          </cell>
          <cell r="CM3186">
            <v>0</v>
          </cell>
        </row>
        <row r="3187">
          <cell r="F3187">
            <v>271305</v>
          </cell>
          <cell r="G3187">
            <v>242428.77</v>
          </cell>
          <cell r="H3187">
            <v>178535.83</v>
          </cell>
          <cell r="I3187">
            <v>0</v>
          </cell>
          <cell r="AY3187">
            <v>0</v>
          </cell>
          <cell r="CK3187">
            <v>0</v>
          </cell>
          <cell r="CL3187">
            <v>0</v>
          </cell>
          <cell r="CM3187">
            <v>0</v>
          </cell>
        </row>
        <row r="3188">
          <cell r="F3188">
            <v>91538</v>
          </cell>
          <cell r="G3188">
            <v>91538</v>
          </cell>
          <cell r="H3188">
            <v>66687.3</v>
          </cell>
          <cell r="I3188">
            <v>0</v>
          </cell>
          <cell r="AY3188">
            <v>0</v>
          </cell>
          <cell r="CK3188">
            <v>0</v>
          </cell>
          <cell r="CL3188">
            <v>0</v>
          </cell>
          <cell r="CM3188">
            <v>0</v>
          </cell>
        </row>
        <row r="3189">
          <cell r="F3189">
            <v>15176</v>
          </cell>
          <cell r="G3189">
            <v>15176</v>
          </cell>
          <cell r="H3189">
            <v>9099.91</v>
          </cell>
          <cell r="I3189">
            <v>0</v>
          </cell>
          <cell r="AY3189">
            <v>1037.95</v>
          </cell>
          <cell r="CK3189">
            <v>0</v>
          </cell>
          <cell r="CL3189">
            <v>0</v>
          </cell>
          <cell r="CM3189">
            <v>0</v>
          </cell>
        </row>
        <row r="3190">
          <cell r="F3190">
            <v>0</v>
          </cell>
          <cell r="G3190">
            <v>0</v>
          </cell>
          <cell r="H3190">
            <v>0</v>
          </cell>
          <cell r="I3190">
            <v>0</v>
          </cell>
          <cell r="CK3190">
            <v>0</v>
          </cell>
          <cell r="CL3190">
            <v>0</v>
          </cell>
          <cell r="CM3190">
            <v>0</v>
          </cell>
        </row>
        <row r="3191">
          <cell r="F3191">
            <v>39967</v>
          </cell>
          <cell r="G3191">
            <v>0</v>
          </cell>
          <cell r="H3191">
            <v>0</v>
          </cell>
          <cell r="I3191">
            <v>0</v>
          </cell>
          <cell r="AY3191">
            <v>0</v>
          </cell>
          <cell r="CK3191">
            <v>0</v>
          </cell>
          <cell r="CL3191">
            <v>0</v>
          </cell>
          <cell r="CM3191">
            <v>0</v>
          </cell>
        </row>
        <row r="3192">
          <cell r="F3192">
            <v>21527</v>
          </cell>
          <cell r="G3192">
            <v>21527</v>
          </cell>
          <cell r="H3192">
            <v>20000</v>
          </cell>
          <cell r="I3192">
            <v>0</v>
          </cell>
          <cell r="AY3192">
            <v>0</v>
          </cell>
          <cell r="CK3192">
            <v>0</v>
          </cell>
          <cell r="CL3192">
            <v>0</v>
          </cell>
          <cell r="CM3192">
            <v>0</v>
          </cell>
        </row>
        <row r="3193">
          <cell r="F3193">
            <v>57000</v>
          </cell>
          <cell r="G3193">
            <v>57000</v>
          </cell>
          <cell r="H3193">
            <v>13847.8</v>
          </cell>
          <cell r="I3193">
            <v>4511.3100000000004</v>
          </cell>
          <cell r="AY3193">
            <v>0</v>
          </cell>
          <cell r="CK3193">
            <v>0</v>
          </cell>
          <cell r="CL3193">
            <v>0</v>
          </cell>
          <cell r="CM3193">
            <v>0</v>
          </cell>
        </row>
        <row r="3195">
          <cell r="F3195">
            <v>20000</v>
          </cell>
          <cell r="G3195">
            <v>20000</v>
          </cell>
          <cell r="H3195">
            <v>0</v>
          </cell>
          <cell r="I3195">
            <v>0</v>
          </cell>
          <cell r="AY3195">
            <v>0</v>
          </cell>
          <cell r="CK3195">
            <v>0</v>
          </cell>
          <cell r="CL3195">
            <v>0</v>
          </cell>
          <cell r="CM3195">
            <v>0</v>
          </cell>
        </row>
        <row r="3196">
          <cell r="F3196">
            <v>178120</v>
          </cell>
          <cell r="G3196">
            <v>178120</v>
          </cell>
          <cell r="H3196">
            <v>88912.02</v>
          </cell>
          <cell r="I3196">
            <v>0</v>
          </cell>
          <cell r="AY3196">
            <v>0</v>
          </cell>
          <cell r="CK3196">
            <v>0</v>
          </cell>
          <cell r="CL3196">
            <v>0</v>
          </cell>
          <cell r="CM3196">
            <v>0</v>
          </cell>
        </row>
        <row r="3197">
          <cell r="F3197">
            <v>0</v>
          </cell>
          <cell r="G3197">
            <v>1150</v>
          </cell>
          <cell r="H3197">
            <v>1150</v>
          </cell>
          <cell r="I3197">
            <v>0</v>
          </cell>
          <cell r="AY3197">
            <v>0</v>
          </cell>
          <cell r="CK3197">
            <v>0</v>
          </cell>
          <cell r="CL3197">
            <v>0</v>
          </cell>
          <cell r="CM3197">
            <v>0</v>
          </cell>
        </row>
        <row r="3198">
          <cell r="F3198">
            <v>220000</v>
          </cell>
          <cell r="G3198">
            <v>220000</v>
          </cell>
          <cell r="H3198">
            <v>66189.710000000006</v>
          </cell>
          <cell r="I3198">
            <v>29240</v>
          </cell>
          <cell r="AY3198">
            <v>0</v>
          </cell>
          <cell r="CK3198">
            <v>0</v>
          </cell>
          <cell r="CL3198">
            <v>0</v>
          </cell>
          <cell r="CM3198">
            <v>0</v>
          </cell>
        </row>
        <row r="3199">
          <cell r="F3199">
            <v>345</v>
          </cell>
          <cell r="G3199">
            <v>345</v>
          </cell>
          <cell r="H3199">
            <v>0</v>
          </cell>
          <cell r="I3199">
            <v>0</v>
          </cell>
          <cell r="AY3199">
            <v>0</v>
          </cell>
          <cell r="CK3199">
            <v>0</v>
          </cell>
          <cell r="CL3199">
            <v>0</v>
          </cell>
          <cell r="CM3199">
            <v>0</v>
          </cell>
        </row>
        <row r="3200">
          <cell r="F3200">
            <v>0</v>
          </cell>
          <cell r="G3200">
            <v>0</v>
          </cell>
          <cell r="H3200">
            <v>0</v>
          </cell>
          <cell r="I3200">
            <v>0</v>
          </cell>
          <cell r="CK3200">
            <v>0</v>
          </cell>
          <cell r="CL3200">
            <v>0</v>
          </cell>
          <cell r="CM3200">
            <v>0</v>
          </cell>
        </row>
        <row r="3201">
          <cell r="F3201">
            <v>87291</v>
          </cell>
          <cell r="G3201">
            <v>87291</v>
          </cell>
          <cell r="H3201">
            <v>64400.57</v>
          </cell>
          <cell r="I3201">
            <v>5060</v>
          </cell>
          <cell r="AY3201">
            <v>0</v>
          </cell>
          <cell r="CK3201">
            <v>0</v>
          </cell>
          <cell r="CL3201">
            <v>0</v>
          </cell>
          <cell r="CM3201">
            <v>0</v>
          </cell>
        </row>
        <row r="3202">
          <cell r="F3202">
            <v>107687</v>
          </cell>
          <cell r="G3202">
            <v>163749.5</v>
          </cell>
          <cell r="H3202">
            <v>120187.8</v>
          </cell>
          <cell r="I3202">
            <v>31280</v>
          </cell>
          <cell r="AY3202">
            <v>0</v>
          </cell>
          <cell r="CK3202">
            <v>0</v>
          </cell>
          <cell r="CL3202">
            <v>0</v>
          </cell>
          <cell r="CM3202">
            <v>0</v>
          </cell>
        </row>
        <row r="3203">
          <cell r="F3203">
            <v>334400</v>
          </cell>
          <cell r="G3203">
            <v>21150</v>
          </cell>
          <cell r="H3203">
            <v>16199.44</v>
          </cell>
          <cell r="I3203">
            <v>726.8</v>
          </cell>
          <cell r="AY3203">
            <v>2315.64</v>
          </cell>
          <cell r="CK3203">
            <v>0</v>
          </cell>
          <cell r="CL3203">
            <v>0</v>
          </cell>
          <cell r="CM3203">
            <v>0</v>
          </cell>
        </row>
        <row r="3204">
          <cell r="F3204">
            <v>15000</v>
          </cell>
          <cell r="G3204">
            <v>15000</v>
          </cell>
          <cell r="H3204">
            <v>5694.5</v>
          </cell>
          <cell r="I3204">
            <v>971.75</v>
          </cell>
          <cell r="AY3204">
            <v>0</v>
          </cell>
          <cell r="CK3204">
            <v>0</v>
          </cell>
          <cell r="CL3204">
            <v>0</v>
          </cell>
          <cell r="CM3204">
            <v>0</v>
          </cell>
        </row>
        <row r="3205">
          <cell r="F3205">
            <v>21000</v>
          </cell>
          <cell r="G3205">
            <v>21000</v>
          </cell>
          <cell r="H3205">
            <v>14190.94</v>
          </cell>
          <cell r="I3205">
            <v>1609.7</v>
          </cell>
          <cell r="AY3205">
            <v>0</v>
          </cell>
          <cell r="CK3205">
            <v>0</v>
          </cell>
          <cell r="CL3205">
            <v>0</v>
          </cell>
          <cell r="CM3205">
            <v>0</v>
          </cell>
        </row>
        <row r="3206">
          <cell r="F3206">
            <v>2000</v>
          </cell>
          <cell r="G3206">
            <v>15600</v>
          </cell>
          <cell r="H3206">
            <v>1663.48</v>
          </cell>
          <cell r="I3206">
            <v>1</v>
          </cell>
          <cell r="AY3206">
            <v>0</v>
          </cell>
          <cell r="CK3206">
            <v>0</v>
          </cell>
          <cell r="CL3206">
            <v>0</v>
          </cell>
          <cell r="CM3206">
            <v>0</v>
          </cell>
        </row>
        <row r="3207">
          <cell r="F3207">
            <v>150000</v>
          </cell>
          <cell r="G3207">
            <v>264222</v>
          </cell>
          <cell r="H3207">
            <v>264221.90000000002</v>
          </cell>
          <cell r="I3207">
            <v>0</v>
          </cell>
          <cell r="AY3207">
            <v>0</v>
          </cell>
          <cell r="CK3207">
            <v>0</v>
          </cell>
          <cell r="CL3207">
            <v>0</v>
          </cell>
          <cell r="CM3207">
            <v>0</v>
          </cell>
        </row>
        <row r="3208">
          <cell r="F3208">
            <v>2596</v>
          </cell>
          <cell r="G3208">
            <v>2596</v>
          </cell>
          <cell r="H3208">
            <v>167.44</v>
          </cell>
          <cell r="I3208">
            <v>0</v>
          </cell>
          <cell r="AY3208">
            <v>0</v>
          </cell>
          <cell r="CK3208">
            <v>0</v>
          </cell>
          <cell r="CL3208">
            <v>0</v>
          </cell>
          <cell r="CM3208">
            <v>0</v>
          </cell>
        </row>
        <row r="3209">
          <cell r="F3209">
            <v>323667</v>
          </cell>
          <cell r="G3209">
            <v>323667</v>
          </cell>
          <cell r="H3209">
            <v>145547.88</v>
          </cell>
          <cell r="I3209">
            <v>75537.89</v>
          </cell>
          <cell r="AY3209">
            <v>90</v>
          </cell>
          <cell r="CK3209">
            <v>0</v>
          </cell>
          <cell r="CL3209">
            <v>0</v>
          </cell>
          <cell r="CM3209">
            <v>0</v>
          </cell>
        </row>
        <row r="3210">
          <cell r="F3210">
            <v>35000</v>
          </cell>
          <cell r="G3210">
            <v>35000</v>
          </cell>
          <cell r="H3210">
            <v>1265</v>
          </cell>
          <cell r="I3210">
            <v>2576</v>
          </cell>
          <cell r="AY3210">
            <v>0</v>
          </cell>
          <cell r="CK3210">
            <v>0</v>
          </cell>
          <cell r="CL3210">
            <v>0</v>
          </cell>
          <cell r="CM3210">
            <v>0</v>
          </cell>
        </row>
        <row r="3211">
          <cell r="F3211">
            <v>25150</v>
          </cell>
          <cell r="G3211">
            <v>25150</v>
          </cell>
          <cell r="H3211">
            <v>13445.74</v>
          </cell>
          <cell r="I3211">
            <v>0</v>
          </cell>
          <cell r="AY3211">
            <v>0</v>
          </cell>
          <cell r="CK3211">
            <v>0</v>
          </cell>
          <cell r="CL3211">
            <v>0</v>
          </cell>
          <cell r="CM3211">
            <v>0</v>
          </cell>
        </row>
        <row r="3212">
          <cell r="F3212">
            <v>0</v>
          </cell>
          <cell r="G3212">
            <v>10000</v>
          </cell>
          <cell r="H3212">
            <v>5713.18</v>
          </cell>
          <cell r="I3212">
            <v>0</v>
          </cell>
          <cell r="AY3212">
            <v>0</v>
          </cell>
          <cell r="CK3212">
            <v>0</v>
          </cell>
          <cell r="CL3212">
            <v>0</v>
          </cell>
          <cell r="CM3212">
            <v>0</v>
          </cell>
        </row>
        <row r="3213">
          <cell r="F3213">
            <v>50000</v>
          </cell>
          <cell r="G3213">
            <v>50000</v>
          </cell>
          <cell r="H3213">
            <v>0</v>
          </cell>
          <cell r="I3213">
            <v>0</v>
          </cell>
          <cell r="AY3213">
            <v>0</v>
          </cell>
          <cell r="CK3213">
            <v>0</v>
          </cell>
          <cell r="CL3213">
            <v>0</v>
          </cell>
          <cell r="CM3213">
            <v>0</v>
          </cell>
        </row>
        <row r="3214">
          <cell r="F3214">
            <v>1000</v>
          </cell>
          <cell r="G3214">
            <v>1000</v>
          </cell>
          <cell r="H3214">
            <v>0</v>
          </cell>
          <cell r="I3214">
            <v>0</v>
          </cell>
          <cell r="AY3214">
            <v>0</v>
          </cell>
          <cell r="CK3214">
            <v>0</v>
          </cell>
          <cell r="CL3214">
            <v>0</v>
          </cell>
          <cell r="CM3214">
            <v>0</v>
          </cell>
        </row>
        <row r="3215">
          <cell r="F3215">
            <v>8400</v>
          </cell>
          <cell r="G3215">
            <v>8400</v>
          </cell>
          <cell r="H3215">
            <v>0</v>
          </cell>
          <cell r="I3215">
            <v>0</v>
          </cell>
          <cell r="AY3215">
            <v>0</v>
          </cell>
          <cell r="CK3215">
            <v>0</v>
          </cell>
          <cell r="CL3215">
            <v>0</v>
          </cell>
          <cell r="CM3215">
            <v>0</v>
          </cell>
        </row>
        <row r="3216">
          <cell r="F3216">
            <v>0</v>
          </cell>
          <cell r="G3216">
            <v>40000</v>
          </cell>
          <cell r="H3216">
            <v>36800</v>
          </cell>
          <cell r="I3216">
            <v>0</v>
          </cell>
          <cell r="AY3216">
            <v>0</v>
          </cell>
          <cell r="CK3216">
            <v>0</v>
          </cell>
          <cell r="CL3216">
            <v>0</v>
          </cell>
          <cell r="CM3216">
            <v>0</v>
          </cell>
        </row>
        <row r="3217">
          <cell r="F3217">
            <v>793</v>
          </cell>
          <cell r="G3217">
            <v>793</v>
          </cell>
          <cell r="H3217">
            <v>50</v>
          </cell>
          <cell r="I3217">
            <v>70</v>
          </cell>
          <cell r="AY3217">
            <v>0</v>
          </cell>
          <cell r="CK3217">
            <v>0</v>
          </cell>
          <cell r="CL3217">
            <v>0</v>
          </cell>
          <cell r="CM3217">
            <v>0</v>
          </cell>
        </row>
        <row r="3218">
          <cell r="F3218">
            <v>10668</v>
          </cell>
          <cell r="G3218">
            <v>10668</v>
          </cell>
          <cell r="H3218">
            <v>898</v>
          </cell>
          <cell r="I3218">
            <v>3508.56</v>
          </cell>
          <cell r="AY3218">
            <v>0</v>
          </cell>
          <cell r="CK3218">
            <v>0</v>
          </cell>
          <cell r="CL3218">
            <v>0</v>
          </cell>
          <cell r="CM3218">
            <v>0</v>
          </cell>
        </row>
        <row r="3219">
          <cell r="F3219">
            <v>10000</v>
          </cell>
          <cell r="G3219">
            <v>10000</v>
          </cell>
          <cell r="H3219">
            <v>4292.01</v>
          </cell>
          <cell r="I3219">
            <v>1224.3</v>
          </cell>
          <cell r="AY3219">
            <v>0</v>
          </cell>
          <cell r="CK3219">
            <v>0</v>
          </cell>
          <cell r="CL3219">
            <v>0</v>
          </cell>
          <cell r="CM3219">
            <v>0</v>
          </cell>
        </row>
        <row r="3220">
          <cell r="F3220">
            <v>93139</v>
          </cell>
          <cell r="G3220">
            <v>92639</v>
          </cell>
          <cell r="H3220">
            <v>49773.68</v>
          </cell>
          <cell r="I3220">
            <v>0</v>
          </cell>
          <cell r="AY3220">
            <v>0</v>
          </cell>
          <cell r="CK3220">
            <v>0</v>
          </cell>
          <cell r="CL3220">
            <v>0</v>
          </cell>
          <cell r="CM3220">
            <v>0</v>
          </cell>
        </row>
        <row r="3221">
          <cell r="F3221">
            <v>133387</v>
          </cell>
          <cell r="G3221">
            <v>173387</v>
          </cell>
          <cell r="H3221">
            <v>110527.61</v>
          </cell>
          <cell r="I3221">
            <v>16295.32</v>
          </cell>
          <cell r="AY3221">
            <v>0</v>
          </cell>
          <cell r="CK3221">
            <v>0</v>
          </cell>
          <cell r="CL3221">
            <v>0</v>
          </cell>
          <cell r="CM3221">
            <v>0</v>
          </cell>
        </row>
        <row r="3222">
          <cell r="F3222">
            <v>113538</v>
          </cell>
          <cell r="G3222">
            <v>113538</v>
          </cell>
          <cell r="H3222">
            <v>81132.149999999994</v>
          </cell>
          <cell r="I3222">
            <v>15861.37</v>
          </cell>
          <cell r="AY3222">
            <v>0</v>
          </cell>
          <cell r="CK3222">
            <v>0</v>
          </cell>
          <cell r="CL3222">
            <v>0</v>
          </cell>
          <cell r="CM3222">
            <v>0</v>
          </cell>
        </row>
        <row r="3223">
          <cell r="F3223">
            <v>35500</v>
          </cell>
          <cell r="G3223">
            <v>35500</v>
          </cell>
          <cell r="H3223">
            <v>14177</v>
          </cell>
          <cell r="I3223">
            <v>1215.2</v>
          </cell>
          <cell r="AY3223">
            <v>0</v>
          </cell>
          <cell r="CK3223">
            <v>0</v>
          </cell>
          <cell r="CL3223">
            <v>0</v>
          </cell>
          <cell r="CM3223">
            <v>0</v>
          </cell>
        </row>
        <row r="3224">
          <cell r="F3224">
            <v>25480</v>
          </cell>
          <cell r="G3224">
            <v>25480</v>
          </cell>
          <cell r="H3224">
            <v>12739.89</v>
          </cell>
          <cell r="I3224">
            <v>576</v>
          </cell>
          <cell r="AY3224">
            <v>994</v>
          </cell>
          <cell r="CK3224">
            <v>0</v>
          </cell>
          <cell r="CL3224">
            <v>0</v>
          </cell>
          <cell r="CM3224">
            <v>0</v>
          </cell>
        </row>
        <row r="3225">
          <cell r="F3225">
            <v>27616</v>
          </cell>
          <cell r="G3225">
            <v>27616</v>
          </cell>
          <cell r="H3225">
            <v>8693.7000000000007</v>
          </cell>
          <cell r="I3225">
            <v>240</v>
          </cell>
          <cell r="AY3225">
            <v>169</v>
          </cell>
          <cell r="CK3225">
            <v>0</v>
          </cell>
          <cell r="CL3225">
            <v>0</v>
          </cell>
          <cell r="CM3225">
            <v>0</v>
          </cell>
        </row>
        <row r="3226">
          <cell r="F3226">
            <v>73600</v>
          </cell>
          <cell r="G3226">
            <v>65720</v>
          </cell>
          <cell r="H3226">
            <v>23673.23</v>
          </cell>
          <cell r="I3226">
            <v>4582</v>
          </cell>
          <cell r="AY3226">
            <v>0</v>
          </cell>
          <cell r="CK3226">
            <v>0</v>
          </cell>
          <cell r="CL3226">
            <v>0</v>
          </cell>
          <cell r="CM3226">
            <v>0</v>
          </cell>
        </row>
        <row r="3227">
          <cell r="F3227">
            <v>48070</v>
          </cell>
          <cell r="G3227">
            <v>48070</v>
          </cell>
          <cell r="H3227">
            <v>14187.48</v>
          </cell>
          <cell r="I3227">
            <v>5631.33</v>
          </cell>
          <cell r="AY3227">
            <v>0</v>
          </cell>
          <cell r="CK3227">
            <v>0</v>
          </cell>
          <cell r="CL3227">
            <v>0</v>
          </cell>
          <cell r="CM3227">
            <v>0</v>
          </cell>
        </row>
        <row r="3228">
          <cell r="F3228">
            <v>5200</v>
          </cell>
          <cell r="G3228">
            <v>5200</v>
          </cell>
          <cell r="H3228">
            <v>1165.1500000000001</v>
          </cell>
          <cell r="I3228">
            <v>0</v>
          </cell>
          <cell r="AY3228">
            <v>0</v>
          </cell>
          <cell r="CK3228">
            <v>0</v>
          </cell>
          <cell r="CL3228">
            <v>0</v>
          </cell>
          <cell r="CM3228">
            <v>0</v>
          </cell>
        </row>
        <row r="3229">
          <cell r="F3229">
            <v>11312</v>
          </cell>
          <cell r="G3229">
            <v>11312</v>
          </cell>
          <cell r="H3229">
            <v>7294.61</v>
          </cell>
          <cell r="I3229">
            <v>240</v>
          </cell>
          <cell r="AY3229">
            <v>0</v>
          </cell>
          <cell r="CK3229">
            <v>0</v>
          </cell>
          <cell r="CL3229">
            <v>0</v>
          </cell>
          <cell r="CM3229">
            <v>0</v>
          </cell>
        </row>
        <row r="3230">
          <cell r="F3230">
            <v>15000</v>
          </cell>
          <cell r="G3230">
            <v>15000</v>
          </cell>
          <cell r="H3230">
            <v>3968.99</v>
          </cell>
          <cell r="I3230">
            <v>939</v>
          </cell>
          <cell r="AY3230">
            <v>0</v>
          </cell>
          <cell r="CK3230">
            <v>0</v>
          </cell>
          <cell r="CL3230">
            <v>0</v>
          </cell>
          <cell r="CM3230">
            <v>0</v>
          </cell>
        </row>
        <row r="3231">
          <cell r="F3231">
            <v>3000</v>
          </cell>
          <cell r="G3231">
            <v>11000</v>
          </cell>
          <cell r="H3231">
            <v>10986.01</v>
          </cell>
          <cell r="I3231">
            <v>0</v>
          </cell>
          <cell r="AY3231">
            <v>0</v>
          </cell>
          <cell r="CK3231">
            <v>0</v>
          </cell>
          <cell r="CL3231">
            <v>0</v>
          </cell>
          <cell r="CM3231">
            <v>0</v>
          </cell>
        </row>
        <row r="3232">
          <cell r="F3232">
            <v>10000</v>
          </cell>
          <cell r="G3232">
            <v>10000</v>
          </cell>
          <cell r="H3232">
            <v>7068</v>
          </cell>
          <cell r="I3232">
            <v>2691.22</v>
          </cell>
          <cell r="AY3232">
            <v>0</v>
          </cell>
          <cell r="CK3232">
            <v>0</v>
          </cell>
          <cell r="CL3232">
            <v>0</v>
          </cell>
          <cell r="CM3232">
            <v>0</v>
          </cell>
        </row>
        <row r="3233">
          <cell r="F3233">
            <v>0</v>
          </cell>
          <cell r="G3233">
            <v>825</v>
          </cell>
          <cell r="H3233">
            <v>235</v>
          </cell>
          <cell r="I3233">
            <v>590</v>
          </cell>
          <cell r="AY3233">
            <v>0</v>
          </cell>
          <cell r="CK3233">
            <v>0</v>
          </cell>
          <cell r="CL3233">
            <v>0</v>
          </cell>
          <cell r="CM3233">
            <v>0</v>
          </cell>
        </row>
        <row r="3234">
          <cell r="F3234">
            <v>11500</v>
          </cell>
          <cell r="G3234">
            <v>11500</v>
          </cell>
          <cell r="H3234">
            <v>6446.67</v>
          </cell>
          <cell r="I3234">
            <v>0</v>
          </cell>
          <cell r="AY3234">
            <v>0</v>
          </cell>
          <cell r="CK3234">
            <v>0</v>
          </cell>
          <cell r="CL3234">
            <v>0</v>
          </cell>
          <cell r="CM3234">
            <v>0</v>
          </cell>
        </row>
        <row r="3235">
          <cell r="F3235">
            <v>500</v>
          </cell>
          <cell r="G3235">
            <v>500</v>
          </cell>
          <cell r="H3235">
            <v>0</v>
          </cell>
          <cell r="I3235">
            <v>0</v>
          </cell>
          <cell r="AY3235">
            <v>0</v>
          </cell>
          <cell r="CK3235">
            <v>0</v>
          </cell>
          <cell r="CL3235">
            <v>0</v>
          </cell>
          <cell r="CM3235">
            <v>0</v>
          </cell>
        </row>
        <row r="3236">
          <cell r="F3236">
            <v>88142</v>
          </cell>
          <cell r="G3236">
            <v>88142</v>
          </cell>
          <cell r="H3236">
            <v>25502.31</v>
          </cell>
          <cell r="I3236">
            <v>321.64</v>
          </cell>
          <cell r="AY3236">
            <v>0</v>
          </cell>
          <cell r="CK3236">
            <v>0</v>
          </cell>
          <cell r="CL3236">
            <v>0</v>
          </cell>
          <cell r="CM3236">
            <v>0</v>
          </cell>
        </row>
        <row r="3237">
          <cell r="F3237">
            <v>102000</v>
          </cell>
          <cell r="G3237">
            <v>102000</v>
          </cell>
          <cell r="H3237">
            <v>0</v>
          </cell>
          <cell r="I3237">
            <v>44758</v>
          </cell>
          <cell r="AY3237">
            <v>0</v>
          </cell>
          <cell r="CK3237">
            <v>0</v>
          </cell>
          <cell r="CL3237">
            <v>0</v>
          </cell>
          <cell r="CM3237">
            <v>0</v>
          </cell>
        </row>
        <row r="3238">
          <cell r="F3238">
            <v>26000</v>
          </cell>
          <cell r="G3238">
            <v>43255</v>
          </cell>
          <cell r="H3238">
            <v>41655.65</v>
          </cell>
          <cell r="I3238">
            <v>0</v>
          </cell>
          <cell r="AY3238">
            <v>0</v>
          </cell>
          <cell r="CK3238">
            <v>0</v>
          </cell>
          <cell r="CL3238">
            <v>0</v>
          </cell>
          <cell r="CM3238">
            <v>0</v>
          </cell>
        </row>
        <row r="3239">
          <cell r="F3239">
            <v>0</v>
          </cell>
          <cell r="G3239">
            <v>84831.4</v>
          </cell>
          <cell r="H3239">
            <v>81316</v>
          </cell>
          <cell r="I3239">
            <v>0</v>
          </cell>
          <cell r="AY3239">
            <v>0</v>
          </cell>
          <cell r="CK3239">
            <v>0</v>
          </cell>
          <cell r="CL3239">
            <v>1276000</v>
          </cell>
          <cell r="CM3239">
            <v>0</v>
          </cell>
        </row>
        <row r="3240">
          <cell r="F3240">
            <v>0</v>
          </cell>
          <cell r="G3240">
            <v>2700</v>
          </cell>
          <cell r="H3240">
            <v>2645</v>
          </cell>
          <cell r="I3240">
            <v>0</v>
          </cell>
          <cell r="AY3240">
            <v>0</v>
          </cell>
          <cell r="CK3240">
            <v>0</v>
          </cell>
          <cell r="CL3240">
            <v>0</v>
          </cell>
          <cell r="CM3240">
            <v>0</v>
          </cell>
        </row>
        <row r="3241">
          <cell r="F3241">
            <v>0</v>
          </cell>
          <cell r="G3241">
            <v>182956.6</v>
          </cell>
          <cell r="H3241">
            <v>132490.04</v>
          </cell>
          <cell r="I3241">
            <v>44640.08</v>
          </cell>
          <cell r="AY3241">
            <v>0</v>
          </cell>
          <cell r="CK3241">
            <v>0</v>
          </cell>
          <cell r="CL3241">
            <v>0</v>
          </cell>
          <cell r="CM3241">
            <v>0</v>
          </cell>
        </row>
        <row r="3242">
          <cell r="F3242">
            <v>924780</v>
          </cell>
          <cell r="G3242">
            <v>924780</v>
          </cell>
          <cell r="H3242">
            <v>734914</v>
          </cell>
          <cell r="I3242">
            <v>0</v>
          </cell>
          <cell r="AY3242">
            <v>82197.2</v>
          </cell>
          <cell r="CK3242">
            <v>0</v>
          </cell>
          <cell r="CL3242">
            <v>0</v>
          </cell>
          <cell r="CM3242">
            <v>0</v>
          </cell>
        </row>
        <row r="3243">
          <cell r="F3243">
            <v>32676</v>
          </cell>
          <cell r="G3243">
            <v>32676</v>
          </cell>
          <cell r="H3243">
            <v>27694.3</v>
          </cell>
          <cell r="I3243">
            <v>0</v>
          </cell>
          <cell r="AY3243">
            <v>2860</v>
          </cell>
          <cell r="CK3243">
            <v>0</v>
          </cell>
          <cell r="CL3243">
            <v>0</v>
          </cell>
          <cell r="CM3243">
            <v>0</v>
          </cell>
        </row>
        <row r="3244">
          <cell r="F3244">
            <v>63376</v>
          </cell>
          <cell r="G3244">
            <v>63376</v>
          </cell>
          <cell r="H3244">
            <v>31496.69</v>
          </cell>
          <cell r="I3244">
            <v>0</v>
          </cell>
          <cell r="AY3244">
            <v>0</v>
          </cell>
          <cell r="CK3244">
            <v>0</v>
          </cell>
          <cell r="CL3244">
            <v>0</v>
          </cell>
          <cell r="CM3244">
            <v>0</v>
          </cell>
        </row>
        <row r="3245">
          <cell r="F3245">
            <v>186172</v>
          </cell>
          <cell r="G3245">
            <v>186172</v>
          </cell>
          <cell r="H3245">
            <v>0</v>
          </cell>
          <cell r="I3245">
            <v>0</v>
          </cell>
          <cell r="AY3245">
            <v>0</v>
          </cell>
          <cell r="CK3245">
            <v>0</v>
          </cell>
          <cell r="CL3245">
            <v>0</v>
          </cell>
          <cell r="CM3245">
            <v>0</v>
          </cell>
        </row>
        <row r="3246">
          <cell r="F3246">
            <v>142315</v>
          </cell>
          <cell r="G3246">
            <v>142315</v>
          </cell>
          <cell r="H3246">
            <v>109573.83</v>
          </cell>
          <cell r="I3246">
            <v>0</v>
          </cell>
          <cell r="AY3246">
            <v>12325.55</v>
          </cell>
          <cell r="CK3246">
            <v>0</v>
          </cell>
          <cell r="CL3246">
            <v>0</v>
          </cell>
          <cell r="CM3246">
            <v>0</v>
          </cell>
        </row>
        <row r="3247">
          <cell r="F3247">
            <v>24099</v>
          </cell>
          <cell r="G3247">
            <v>24099</v>
          </cell>
          <cell r="H3247">
            <v>18975.099999999999</v>
          </cell>
          <cell r="I3247">
            <v>0</v>
          </cell>
          <cell r="AY3247">
            <v>2141.2199999999998</v>
          </cell>
          <cell r="CK3247">
            <v>0</v>
          </cell>
          <cell r="CL3247">
            <v>0</v>
          </cell>
          <cell r="CM3247">
            <v>0</v>
          </cell>
        </row>
        <row r="3248">
          <cell r="F3248">
            <v>33000</v>
          </cell>
          <cell r="G3248">
            <v>33000</v>
          </cell>
          <cell r="H3248">
            <v>26325</v>
          </cell>
          <cell r="I3248">
            <v>0</v>
          </cell>
          <cell r="AY3248">
            <v>2925</v>
          </cell>
          <cell r="CK3248">
            <v>0</v>
          </cell>
          <cell r="CL3248">
            <v>0</v>
          </cell>
          <cell r="CM3248">
            <v>0</v>
          </cell>
        </row>
        <row r="3249">
          <cell r="F3249">
            <v>21277</v>
          </cell>
          <cell r="G3249">
            <v>22439.49</v>
          </cell>
          <cell r="H3249">
            <v>22439.49</v>
          </cell>
          <cell r="I3249">
            <v>0</v>
          </cell>
          <cell r="AY3249">
            <v>0</v>
          </cell>
          <cell r="CK3249">
            <v>0</v>
          </cell>
          <cell r="CL3249">
            <v>0</v>
          </cell>
          <cell r="CM3249">
            <v>0</v>
          </cell>
        </row>
        <row r="3250">
          <cell r="F3250">
            <v>121540</v>
          </cell>
          <cell r="G3250">
            <v>121540</v>
          </cell>
          <cell r="H3250">
            <v>88618.4</v>
          </cell>
          <cell r="I3250">
            <v>0</v>
          </cell>
          <cell r="AY3250">
            <v>8947.08</v>
          </cell>
          <cell r="CK3250">
            <v>0</v>
          </cell>
          <cell r="CL3250">
            <v>0</v>
          </cell>
          <cell r="CM3250">
            <v>0</v>
          </cell>
        </row>
        <row r="3251">
          <cell r="F3251">
            <v>22748</v>
          </cell>
          <cell r="G3251">
            <v>22748</v>
          </cell>
          <cell r="H3251">
            <v>9863.4</v>
          </cell>
          <cell r="I3251">
            <v>0</v>
          </cell>
          <cell r="AY3251">
            <v>0</v>
          </cell>
          <cell r="CK3251">
            <v>0</v>
          </cell>
          <cell r="CL3251">
            <v>0</v>
          </cell>
          <cell r="CM3251">
            <v>0</v>
          </cell>
        </row>
        <row r="3252">
          <cell r="F3252">
            <v>60900</v>
          </cell>
          <cell r="G3252">
            <v>60900</v>
          </cell>
          <cell r="H3252">
            <v>44458.2</v>
          </cell>
          <cell r="I3252">
            <v>0</v>
          </cell>
          <cell r="AY3252">
            <v>0</v>
          </cell>
          <cell r="CK3252">
            <v>0</v>
          </cell>
          <cell r="CL3252">
            <v>0</v>
          </cell>
          <cell r="CM3252">
            <v>0</v>
          </cell>
        </row>
        <row r="3253">
          <cell r="F3253">
            <v>606</v>
          </cell>
          <cell r="G3253">
            <v>606</v>
          </cell>
          <cell r="H3253">
            <v>380.23</v>
          </cell>
          <cell r="I3253">
            <v>0</v>
          </cell>
          <cell r="AY3253">
            <v>42.96</v>
          </cell>
          <cell r="CK3253">
            <v>0</v>
          </cell>
          <cell r="CL3253">
            <v>0</v>
          </cell>
          <cell r="CM3253">
            <v>0</v>
          </cell>
        </row>
        <row r="3254">
          <cell r="F3254">
            <v>11500</v>
          </cell>
          <cell r="G3254">
            <v>11500</v>
          </cell>
          <cell r="H3254">
            <v>7452.5</v>
          </cell>
          <cell r="I3254">
            <v>1000</v>
          </cell>
          <cell r="AY3254">
            <v>0</v>
          </cell>
          <cell r="CK3254">
            <v>0</v>
          </cell>
          <cell r="CL3254">
            <v>0</v>
          </cell>
          <cell r="CM3254">
            <v>0</v>
          </cell>
        </row>
        <row r="3255">
          <cell r="F3255">
            <v>15000</v>
          </cell>
          <cell r="G3255">
            <v>15000</v>
          </cell>
          <cell r="H3255">
            <v>3685.75</v>
          </cell>
          <cell r="I3255">
            <v>10006</v>
          </cell>
          <cell r="AY3255">
            <v>0</v>
          </cell>
          <cell r="CK3255">
            <v>0</v>
          </cell>
          <cell r="CL3255">
            <v>0</v>
          </cell>
          <cell r="CM3255">
            <v>0</v>
          </cell>
        </row>
        <row r="3256">
          <cell r="F3256">
            <v>14287</v>
          </cell>
          <cell r="G3256">
            <v>14287</v>
          </cell>
          <cell r="H3256">
            <v>5260.75</v>
          </cell>
          <cell r="I3256">
            <v>0</v>
          </cell>
          <cell r="AY3256">
            <v>0</v>
          </cell>
          <cell r="CK3256">
            <v>0</v>
          </cell>
          <cell r="CL3256">
            <v>0</v>
          </cell>
          <cell r="CM3256">
            <v>0</v>
          </cell>
        </row>
        <row r="3257">
          <cell r="F3257">
            <v>11514</v>
          </cell>
          <cell r="G3257">
            <v>11514</v>
          </cell>
          <cell r="H3257">
            <v>8022</v>
          </cell>
          <cell r="I3257">
            <v>0</v>
          </cell>
          <cell r="AY3257">
            <v>0</v>
          </cell>
          <cell r="CK3257">
            <v>0</v>
          </cell>
          <cell r="CL3257">
            <v>0</v>
          </cell>
          <cell r="CM3257">
            <v>0</v>
          </cell>
        </row>
        <row r="3258">
          <cell r="F3258">
            <v>153560</v>
          </cell>
          <cell r="G3258">
            <v>153560</v>
          </cell>
          <cell r="H3258">
            <v>88852.31</v>
          </cell>
          <cell r="I3258">
            <v>12110.5</v>
          </cell>
          <cell r="AY3258">
            <v>0</v>
          </cell>
          <cell r="CK3258">
            <v>0</v>
          </cell>
          <cell r="CL3258">
            <v>0</v>
          </cell>
          <cell r="CM3258">
            <v>0</v>
          </cell>
        </row>
        <row r="3265">
          <cell r="F3265">
            <v>24320</v>
          </cell>
          <cell r="G3265">
            <v>62066.3</v>
          </cell>
          <cell r="H3265">
            <v>62066.3</v>
          </cell>
          <cell r="I3265">
            <v>0</v>
          </cell>
          <cell r="AY3265">
            <v>0</v>
          </cell>
          <cell r="CK3265">
            <v>0</v>
          </cell>
          <cell r="CL3265">
            <v>0</v>
          </cell>
          <cell r="CM3265">
            <v>0</v>
          </cell>
        </row>
        <row r="3266">
          <cell r="F3266">
            <v>12181</v>
          </cell>
          <cell r="G3266">
            <v>12181</v>
          </cell>
          <cell r="H3266">
            <v>8891.64</v>
          </cell>
          <cell r="I3266">
            <v>0</v>
          </cell>
          <cell r="AY3266">
            <v>0</v>
          </cell>
          <cell r="CK3266">
            <v>0</v>
          </cell>
          <cell r="CL3266">
            <v>0</v>
          </cell>
          <cell r="CM3266">
            <v>0</v>
          </cell>
        </row>
        <row r="3267">
          <cell r="F3267">
            <v>240</v>
          </cell>
          <cell r="G3267">
            <v>240</v>
          </cell>
          <cell r="H3267">
            <v>150.11000000000001</v>
          </cell>
          <cell r="I3267">
            <v>0</v>
          </cell>
          <cell r="AY3267">
            <v>16.96</v>
          </cell>
          <cell r="CK3267">
            <v>0</v>
          </cell>
          <cell r="CL3267">
            <v>0</v>
          </cell>
          <cell r="CM3267">
            <v>0</v>
          </cell>
        </row>
        <row r="3268">
          <cell r="F3268">
            <v>0</v>
          </cell>
          <cell r="G3268">
            <v>650979.35</v>
          </cell>
          <cell r="H3268">
            <v>0</v>
          </cell>
          <cell r="I3268">
            <v>0</v>
          </cell>
          <cell r="AY3268">
            <v>0</v>
          </cell>
          <cell r="CK3268">
            <v>0</v>
          </cell>
          <cell r="CL3268">
            <v>0</v>
          </cell>
          <cell r="CM3268">
            <v>0</v>
          </cell>
        </row>
        <row r="3269">
          <cell r="F3269">
            <v>2979</v>
          </cell>
          <cell r="G3269">
            <v>2979</v>
          </cell>
          <cell r="H3269">
            <v>138</v>
          </cell>
          <cell r="I3269">
            <v>0</v>
          </cell>
          <cell r="AY3269">
            <v>0</v>
          </cell>
          <cell r="CK3269">
            <v>0</v>
          </cell>
          <cell r="CL3269">
            <v>0</v>
          </cell>
          <cell r="CM3269">
            <v>0</v>
          </cell>
        </row>
        <row r="3270">
          <cell r="F3270">
            <v>36797</v>
          </cell>
          <cell r="G3270">
            <v>29797</v>
          </cell>
          <cell r="H3270">
            <v>17557.900000000001</v>
          </cell>
          <cell r="I3270">
            <v>7552</v>
          </cell>
          <cell r="AY3270">
            <v>0</v>
          </cell>
          <cell r="CK3270">
            <v>0</v>
          </cell>
          <cell r="CL3270">
            <v>0</v>
          </cell>
          <cell r="CM3270">
            <v>0</v>
          </cell>
        </row>
        <row r="3271">
          <cell r="F3271">
            <v>10000</v>
          </cell>
          <cell r="G3271">
            <v>10000</v>
          </cell>
          <cell r="H3271">
            <v>3691.2</v>
          </cell>
          <cell r="I3271">
            <v>3200</v>
          </cell>
          <cell r="AY3271">
            <v>0</v>
          </cell>
          <cell r="CK3271">
            <v>0</v>
          </cell>
          <cell r="CL3271">
            <v>0</v>
          </cell>
          <cell r="CM3271">
            <v>0</v>
          </cell>
        </row>
        <row r="3272">
          <cell r="F3272">
            <v>6463</v>
          </cell>
          <cell r="G3272">
            <v>6463</v>
          </cell>
          <cell r="H3272">
            <v>3268.83</v>
          </cell>
          <cell r="I3272">
            <v>211.99</v>
          </cell>
          <cell r="AY3272">
            <v>0</v>
          </cell>
          <cell r="CK3272">
            <v>0</v>
          </cell>
          <cell r="CL3272">
            <v>0</v>
          </cell>
          <cell r="CM3272">
            <v>0</v>
          </cell>
        </row>
        <row r="3273">
          <cell r="F3273">
            <v>1137948</v>
          </cell>
          <cell r="G3273">
            <v>1160484</v>
          </cell>
          <cell r="H3273">
            <v>1019788.47</v>
          </cell>
          <cell r="I3273">
            <v>0</v>
          </cell>
          <cell r="AY3273">
            <v>106572.62</v>
          </cell>
          <cell r="CK3273">
            <v>0</v>
          </cell>
          <cell r="CL3273">
            <v>0</v>
          </cell>
          <cell r="CM3273">
            <v>0</v>
          </cell>
        </row>
        <row r="3274">
          <cell r="F3274">
            <v>4236</v>
          </cell>
          <cell r="G3274">
            <v>4236</v>
          </cell>
          <cell r="H3274">
            <v>3339</v>
          </cell>
          <cell r="I3274">
            <v>0</v>
          </cell>
          <cell r="AY3274">
            <v>371</v>
          </cell>
          <cell r="CK3274">
            <v>0</v>
          </cell>
          <cell r="CL3274">
            <v>0</v>
          </cell>
          <cell r="CM3274">
            <v>0</v>
          </cell>
        </row>
        <row r="3275">
          <cell r="F3275">
            <v>67526</v>
          </cell>
          <cell r="G3275">
            <v>67526</v>
          </cell>
          <cell r="H3275">
            <v>39172.839999999997</v>
          </cell>
          <cell r="I3275">
            <v>0</v>
          </cell>
          <cell r="AY3275">
            <v>0</v>
          </cell>
          <cell r="CK3275">
            <v>0</v>
          </cell>
          <cell r="CL3275">
            <v>0</v>
          </cell>
          <cell r="CM3275">
            <v>0</v>
          </cell>
        </row>
        <row r="3276">
          <cell r="F3276">
            <v>222091</v>
          </cell>
          <cell r="G3276">
            <v>222091</v>
          </cell>
          <cell r="H3276">
            <v>0</v>
          </cell>
          <cell r="I3276">
            <v>0</v>
          </cell>
          <cell r="AY3276">
            <v>0</v>
          </cell>
          <cell r="CK3276">
            <v>0</v>
          </cell>
          <cell r="CL3276">
            <v>0</v>
          </cell>
          <cell r="CM3276">
            <v>0</v>
          </cell>
        </row>
        <row r="3277">
          <cell r="F3277">
            <v>0</v>
          </cell>
          <cell r="G3277">
            <v>1876.48</v>
          </cell>
          <cell r="H3277">
            <v>1876.48</v>
          </cell>
          <cell r="I3277">
            <v>0</v>
          </cell>
          <cell r="AY3277">
            <v>0</v>
          </cell>
          <cell r="CK3277">
            <v>0</v>
          </cell>
          <cell r="CL3277">
            <v>0</v>
          </cell>
          <cell r="CM3277">
            <v>0</v>
          </cell>
        </row>
        <row r="3278">
          <cell r="F3278">
            <v>139073</v>
          </cell>
          <cell r="G3278">
            <v>145180.01</v>
          </cell>
          <cell r="H3278">
            <v>124298.74</v>
          </cell>
          <cell r="I3278">
            <v>0</v>
          </cell>
          <cell r="AY3278">
            <v>13120.83</v>
          </cell>
          <cell r="CK3278">
            <v>0</v>
          </cell>
          <cell r="CL3278">
            <v>0</v>
          </cell>
          <cell r="CM3278">
            <v>0</v>
          </cell>
        </row>
        <row r="3279">
          <cell r="F3279">
            <v>23493</v>
          </cell>
          <cell r="G3279">
            <v>23493</v>
          </cell>
          <cell r="H3279">
            <v>21391.02</v>
          </cell>
          <cell r="I3279">
            <v>0</v>
          </cell>
          <cell r="AY3279">
            <v>2268.84</v>
          </cell>
          <cell r="CK3279">
            <v>0</v>
          </cell>
          <cell r="CL3279">
            <v>0</v>
          </cell>
          <cell r="CM3279">
            <v>0</v>
          </cell>
        </row>
        <row r="3280">
          <cell r="F3280">
            <v>33000</v>
          </cell>
          <cell r="G3280">
            <v>33000</v>
          </cell>
          <cell r="H3280">
            <v>31295.53</v>
          </cell>
          <cell r="I3280">
            <v>0</v>
          </cell>
          <cell r="AY3280">
            <v>3216.92</v>
          </cell>
          <cell r="CK3280">
            <v>0</v>
          </cell>
          <cell r="CL3280">
            <v>0</v>
          </cell>
          <cell r="CM3280">
            <v>0</v>
          </cell>
        </row>
        <row r="3281">
          <cell r="F3281">
            <v>25382</v>
          </cell>
          <cell r="G3281">
            <v>29699.49</v>
          </cell>
          <cell r="H3281">
            <v>29699.49</v>
          </cell>
          <cell r="I3281">
            <v>0</v>
          </cell>
          <cell r="AY3281">
            <v>0</v>
          </cell>
          <cell r="CK3281">
            <v>0</v>
          </cell>
          <cell r="CL3281">
            <v>0</v>
          </cell>
          <cell r="CM3281">
            <v>0</v>
          </cell>
        </row>
        <row r="3282">
          <cell r="F3282">
            <v>158996</v>
          </cell>
          <cell r="G3282">
            <v>158996</v>
          </cell>
          <cell r="H3282">
            <v>121995.42</v>
          </cell>
          <cell r="I3282">
            <v>0</v>
          </cell>
          <cell r="AY3282">
            <v>12187.41</v>
          </cell>
          <cell r="CK3282">
            <v>0</v>
          </cell>
          <cell r="CL3282">
            <v>0</v>
          </cell>
          <cell r="CM3282">
            <v>0</v>
          </cell>
        </row>
        <row r="3283">
          <cell r="F3283">
            <v>8000</v>
          </cell>
          <cell r="G3283">
            <v>8000</v>
          </cell>
          <cell r="H3283">
            <v>2106.25</v>
          </cell>
          <cell r="I3283">
            <v>3004.01</v>
          </cell>
          <cell r="AY3283">
            <v>0</v>
          </cell>
          <cell r="CK3283">
            <v>0</v>
          </cell>
          <cell r="CL3283">
            <v>0</v>
          </cell>
          <cell r="CM3283">
            <v>0</v>
          </cell>
        </row>
        <row r="3284">
          <cell r="F3284">
            <v>57851</v>
          </cell>
          <cell r="G3284">
            <v>57851</v>
          </cell>
          <cell r="H3284">
            <v>37471.94</v>
          </cell>
          <cell r="I3284">
            <v>6714.34</v>
          </cell>
          <cell r="AY3284">
            <v>0</v>
          </cell>
          <cell r="CK3284">
            <v>0</v>
          </cell>
          <cell r="CL3284">
            <v>0</v>
          </cell>
          <cell r="CM3284">
            <v>0</v>
          </cell>
        </row>
        <row r="3285">
          <cell r="F3285">
            <v>5786</v>
          </cell>
          <cell r="G3285">
            <v>5786</v>
          </cell>
          <cell r="H3285">
            <v>3728.38</v>
          </cell>
          <cell r="I3285">
            <v>0</v>
          </cell>
          <cell r="AY3285">
            <v>0</v>
          </cell>
          <cell r="CK3285">
            <v>0</v>
          </cell>
          <cell r="CL3285">
            <v>0</v>
          </cell>
          <cell r="CM3285">
            <v>0</v>
          </cell>
        </row>
        <row r="3286">
          <cell r="F3286">
            <v>12000</v>
          </cell>
          <cell r="G3286">
            <v>12000</v>
          </cell>
          <cell r="H3286">
            <v>8007.19</v>
          </cell>
          <cell r="I3286">
            <v>-1</v>
          </cell>
          <cell r="AY3286">
            <v>0</v>
          </cell>
          <cell r="CK3286">
            <v>0</v>
          </cell>
          <cell r="CL3286">
            <v>0</v>
          </cell>
          <cell r="CM3286">
            <v>0</v>
          </cell>
        </row>
        <row r="3287">
          <cell r="F3287">
            <v>8539764</v>
          </cell>
          <cell r="G3287">
            <v>8539764</v>
          </cell>
          <cell r="H3287">
            <v>6880061.7000000002</v>
          </cell>
          <cell r="I3287">
            <v>0</v>
          </cell>
          <cell r="AY3287">
            <v>768723.13</v>
          </cell>
          <cell r="CK3287">
            <v>0</v>
          </cell>
          <cell r="CL3287">
            <v>0</v>
          </cell>
          <cell r="CM3287">
            <v>0</v>
          </cell>
        </row>
        <row r="3288">
          <cell r="F3288">
            <v>0</v>
          </cell>
          <cell r="G3288">
            <v>37386.58</v>
          </cell>
          <cell r="H3288">
            <v>37386.58</v>
          </cell>
          <cell r="I3288">
            <v>0</v>
          </cell>
          <cell r="AY3288">
            <v>11743.93</v>
          </cell>
          <cell r="CK3288">
            <v>0</v>
          </cell>
          <cell r="CL3288">
            <v>0</v>
          </cell>
          <cell r="CM3288">
            <v>0</v>
          </cell>
        </row>
        <row r="3289">
          <cell r="F3289">
            <v>201347</v>
          </cell>
          <cell r="G3289">
            <v>201347</v>
          </cell>
          <cell r="H3289">
            <v>168177.47</v>
          </cell>
          <cell r="I3289">
            <v>0</v>
          </cell>
          <cell r="AY3289">
            <v>18266.5</v>
          </cell>
          <cell r="CK3289">
            <v>0</v>
          </cell>
          <cell r="CL3289">
            <v>0</v>
          </cell>
          <cell r="CM3289">
            <v>0</v>
          </cell>
        </row>
        <row r="3290">
          <cell r="F3290">
            <v>574167</v>
          </cell>
          <cell r="G3290">
            <v>574167</v>
          </cell>
          <cell r="H3290">
            <v>283132.92</v>
          </cell>
          <cell r="I3290">
            <v>0</v>
          </cell>
          <cell r="AY3290">
            <v>0</v>
          </cell>
          <cell r="CK3290">
            <v>0</v>
          </cell>
          <cell r="CL3290">
            <v>0</v>
          </cell>
          <cell r="CM3290">
            <v>0</v>
          </cell>
        </row>
        <row r="3291">
          <cell r="F3291">
            <v>1700678</v>
          </cell>
          <cell r="G3291">
            <v>1700678</v>
          </cell>
          <cell r="H3291">
            <v>58405.38</v>
          </cell>
          <cell r="I3291">
            <v>0</v>
          </cell>
          <cell r="AY3291">
            <v>0</v>
          </cell>
          <cell r="CK3291">
            <v>0</v>
          </cell>
          <cell r="CL3291">
            <v>0</v>
          </cell>
          <cell r="CM3291">
            <v>0</v>
          </cell>
        </row>
        <row r="3292">
          <cell r="F3292">
            <v>0</v>
          </cell>
          <cell r="G3292">
            <v>204807.49</v>
          </cell>
          <cell r="H3292">
            <v>204807.49</v>
          </cell>
          <cell r="I3292">
            <v>0</v>
          </cell>
          <cell r="AY3292">
            <v>0</v>
          </cell>
          <cell r="CK3292">
            <v>0</v>
          </cell>
          <cell r="CL3292">
            <v>0</v>
          </cell>
          <cell r="CM3292">
            <v>0</v>
          </cell>
        </row>
        <row r="3294">
          <cell r="F3294">
            <v>1273632</v>
          </cell>
          <cell r="G3294">
            <v>1273632</v>
          </cell>
          <cell r="H3294">
            <v>989043.72</v>
          </cell>
          <cell r="I3294">
            <v>0</v>
          </cell>
          <cell r="AY3294">
            <v>108716.71</v>
          </cell>
          <cell r="CK3294">
            <v>0</v>
          </cell>
          <cell r="CL3294">
            <v>0</v>
          </cell>
          <cell r="CM3294">
            <v>0</v>
          </cell>
        </row>
        <row r="3295">
          <cell r="F3295">
            <v>213926</v>
          </cell>
          <cell r="G3295">
            <v>213926</v>
          </cell>
          <cell r="H3295">
            <v>169701.93</v>
          </cell>
          <cell r="I3295">
            <v>0</v>
          </cell>
          <cell r="AY3295">
            <v>18757.099999999999</v>
          </cell>
          <cell r="CK3295">
            <v>0</v>
          </cell>
          <cell r="CL3295">
            <v>0</v>
          </cell>
          <cell r="CM3295">
            <v>0</v>
          </cell>
        </row>
        <row r="3296">
          <cell r="F3296">
            <v>310200</v>
          </cell>
          <cell r="G3296">
            <v>310200</v>
          </cell>
          <cell r="H3296">
            <v>254890.77</v>
          </cell>
          <cell r="I3296">
            <v>0</v>
          </cell>
          <cell r="AY3296">
            <v>27174.59</v>
          </cell>
          <cell r="CK3296">
            <v>0</v>
          </cell>
          <cell r="CL3296">
            <v>0</v>
          </cell>
          <cell r="CM3296">
            <v>0</v>
          </cell>
        </row>
        <row r="3297">
          <cell r="F3297">
            <v>194363</v>
          </cell>
          <cell r="G3297">
            <v>201213.44</v>
          </cell>
          <cell r="H3297">
            <v>201213.44</v>
          </cell>
          <cell r="I3297">
            <v>0</v>
          </cell>
          <cell r="AY3297">
            <v>0</v>
          </cell>
          <cell r="CK3297">
            <v>0</v>
          </cell>
          <cell r="CL3297">
            <v>0</v>
          </cell>
          <cell r="CM3297">
            <v>0</v>
          </cell>
        </row>
        <row r="3298">
          <cell r="F3298">
            <v>1108905</v>
          </cell>
          <cell r="G3298">
            <v>1108905</v>
          </cell>
          <cell r="H3298">
            <v>763183.41</v>
          </cell>
          <cell r="I3298">
            <v>0</v>
          </cell>
          <cell r="AY3298">
            <v>81739.81</v>
          </cell>
          <cell r="CK3298">
            <v>0</v>
          </cell>
          <cell r="CL3298">
            <v>0</v>
          </cell>
          <cell r="CM3298">
            <v>0</v>
          </cell>
        </row>
        <row r="3299">
          <cell r="F3299">
            <v>54011</v>
          </cell>
          <cell r="G3299">
            <v>54011</v>
          </cell>
          <cell r="H3299">
            <v>39549.75</v>
          </cell>
          <cell r="I3299">
            <v>0</v>
          </cell>
          <cell r="AY3299">
            <v>0</v>
          </cell>
          <cell r="CK3299">
            <v>0</v>
          </cell>
          <cell r="CL3299">
            <v>0</v>
          </cell>
          <cell r="CM3299">
            <v>0</v>
          </cell>
        </row>
        <row r="3300">
          <cell r="F3300">
            <v>182849</v>
          </cell>
          <cell r="G3300">
            <v>182849</v>
          </cell>
          <cell r="H3300">
            <v>146712.06</v>
          </cell>
          <cell r="I3300">
            <v>0</v>
          </cell>
          <cell r="AY3300">
            <v>0</v>
          </cell>
          <cell r="CK3300">
            <v>0</v>
          </cell>
          <cell r="CL3300">
            <v>0</v>
          </cell>
          <cell r="CM3300">
            <v>0</v>
          </cell>
        </row>
        <row r="3301">
          <cell r="F3301">
            <v>4458</v>
          </cell>
          <cell r="G3301">
            <v>4458</v>
          </cell>
          <cell r="H3301">
            <v>2799</v>
          </cell>
          <cell r="I3301">
            <v>0</v>
          </cell>
          <cell r="AY3301">
            <v>316.27</v>
          </cell>
          <cell r="CK3301">
            <v>0</v>
          </cell>
          <cell r="CL3301">
            <v>0</v>
          </cell>
          <cell r="CM3301">
            <v>0</v>
          </cell>
        </row>
        <row r="3302">
          <cell r="F3302">
            <v>40000</v>
          </cell>
          <cell r="G3302">
            <v>8000</v>
          </cell>
          <cell r="H3302">
            <v>3200</v>
          </cell>
          <cell r="I3302">
            <v>100</v>
          </cell>
          <cell r="AY3302">
            <v>0</v>
          </cell>
          <cell r="CK3302">
            <v>0</v>
          </cell>
          <cell r="CL3302">
            <v>0</v>
          </cell>
          <cell r="CM3302">
            <v>0</v>
          </cell>
        </row>
        <row r="3303">
          <cell r="F3303">
            <v>98000</v>
          </cell>
          <cell r="G3303">
            <v>98000</v>
          </cell>
          <cell r="H3303">
            <v>50188.09</v>
          </cell>
          <cell r="I3303">
            <v>20129.830000000002</v>
          </cell>
          <cell r="AY3303">
            <v>0</v>
          </cell>
          <cell r="CK3303">
            <v>0</v>
          </cell>
          <cell r="CL3303">
            <v>0</v>
          </cell>
          <cell r="CM3303">
            <v>0</v>
          </cell>
        </row>
        <row r="3304">
          <cell r="F3304">
            <v>9983</v>
          </cell>
          <cell r="G3304">
            <v>9983</v>
          </cell>
          <cell r="H3304">
            <v>4410.25</v>
          </cell>
          <cell r="I3304">
            <v>0</v>
          </cell>
          <cell r="AY3304">
            <v>0</v>
          </cell>
          <cell r="CK3304">
            <v>0</v>
          </cell>
          <cell r="CL3304">
            <v>0</v>
          </cell>
          <cell r="CM3304">
            <v>0</v>
          </cell>
        </row>
        <row r="3305">
          <cell r="F3305">
            <v>3000</v>
          </cell>
          <cell r="G3305">
            <v>3000</v>
          </cell>
          <cell r="H3305">
            <v>2999</v>
          </cell>
          <cell r="I3305">
            <v>0</v>
          </cell>
          <cell r="AY3305">
            <v>0</v>
          </cell>
          <cell r="CK3305">
            <v>0</v>
          </cell>
          <cell r="CL3305">
            <v>0</v>
          </cell>
          <cell r="CM3305">
            <v>0</v>
          </cell>
        </row>
        <row r="3306">
          <cell r="F3306">
            <v>25000</v>
          </cell>
          <cell r="G3306">
            <v>25000</v>
          </cell>
          <cell r="H3306">
            <v>0</v>
          </cell>
          <cell r="I3306">
            <v>4002</v>
          </cell>
          <cell r="AY3306">
            <v>0</v>
          </cell>
          <cell r="CK3306">
            <v>0</v>
          </cell>
          <cell r="CL3306">
            <v>0</v>
          </cell>
          <cell r="CM3306">
            <v>0</v>
          </cell>
        </row>
        <row r="3307">
          <cell r="F3307">
            <v>1440</v>
          </cell>
          <cell r="G3307">
            <v>1440</v>
          </cell>
          <cell r="H3307">
            <v>905</v>
          </cell>
          <cell r="I3307">
            <v>0</v>
          </cell>
          <cell r="AY3307">
            <v>0</v>
          </cell>
          <cell r="CK3307">
            <v>0</v>
          </cell>
          <cell r="CL3307">
            <v>0</v>
          </cell>
          <cell r="CM3307">
            <v>0</v>
          </cell>
        </row>
        <row r="3308">
          <cell r="F3308">
            <v>432487</v>
          </cell>
          <cell r="G3308">
            <v>432487</v>
          </cell>
          <cell r="H3308">
            <v>302853.65999999997</v>
          </cell>
          <cell r="I3308">
            <v>39956.93</v>
          </cell>
          <cell r="AY3308">
            <v>0</v>
          </cell>
          <cell r="CK3308">
            <v>0</v>
          </cell>
          <cell r="CL3308">
            <v>0</v>
          </cell>
          <cell r="CM3308">
            <v>0</v>
          </cell>
        </row>
        <row r="3309">
          <cell r="F3309">
            <v>100000</v>
          </cell>
          <cell r="G3309">
            <v>100000</v>
          </cell>
          <cell r="H3309">
            <v>49760</v>
          </cell>
          <cell r="I3309">
            <v>19904</v>
          </cell>
          <cell r="AY3309">
            <v>0</v>
          </cell>
          <cell r="CK3309">
            <v>0</v>
          </cell>
          <cell r="CL3309">
            <v>0</v>
          </cell>
          <cell r="CM3309">
            <v>0</v>
          </cell>
        </row>
        <row r="3310">
          <cell r="F3310">
            <v>3096</v>
          </cell>
          <cell r="G3310">
            <v>3096</v>
          </cell>
          <cell r="H3310">
            <v>1718</v>
          </cell>
          <cell r="I3310">
            <v>0</v>
          </cell>
          <cell r="AY3310">
            <v>0</v>
          </cell>
          <cell r="CK3310">
            <v>0</v>
          </cell>
          <cell r="CL3310">
            <v>0</v>
          </cell>
          <cell r="CM3310">
            <v>0</v>
          </cell>
        </row>
        <row r="3311">
          <cell r="F3311">
            <v>20450</v>
          </cell>
          <cell r="G3311">
            <v>20450</v>
          </cell>
          <cell r="H3311">
            <v>15037.28</v>
          </cell>
          <cell r="I3311">
            <v>437</v>
          </cell>
          <cell r="AY3311">
            <v>1394</v>
          </cell>
          <cell r="CK3311">
            <v>0</v>
          </cell>
          <cell r="CL3311">
            <v>0</v>
          </cell>
          <cell r="CM3311">
            <v>0</v>
          </cell>
        </row>
        <row r="3312">
          <cell r="F3312">
            <v>33892</v>
          </cell>
          <cell r="G3312">
            <v>34847.67</v>
          </cell>
          <cell r="H3312">
            <v>24607.3</v>
          </cell>
          <cell r="I3312">
            <v>0</v>
          </cell>
          <cell r="AY3312">
            <v>5791.75</v>
          </cell>
          <cell r="CK3312">
            <v>0</v>
          </cell>
          <cell r="CL3312">
            <v>0</v>
          </cell>
          <cell r="CM3312">
            <v>0</v>
          </cell>
        </row>
        <row r="3313">
          <cell r="F3313">
            <v>8000</v>
          </cell>
          <cell r="G3313">
            <v>8000</v>
          </cell>
          <cell r="H3313">
            <v>5819</v>
          </cell>
          <cell r="I3313">
            <v>920</v>
          </cell>
          <cell r="AY3313">
            <v>740</v>
          </cell>
          <cell r="CK3313">
            <v>0</v>
          </cell>
          <cell r="CL3313">
            <v>0</v>
          </cell>
          <cell r="CM3313">
            <v>0</v>
          </cell>
        </row>
        <row r="3314">
          <cell r="F3314">
            <v>215591</v>
          </cell>
          <cell r="G3314">
            <v>134191</v>
          </cell>
          <cell r="H3314">
            <v>67471.08</v>
          </cell>
          <cell r="I3314">
            <v>0</v>
          </cell>
          <cell r="AY3314">
            <v>0</v>
          </cell>
          <cell r="CK3314">
            <v>0</v>
          </cell>
          <cell r="CL3314">
            <v>0</v>
          </cell>
          <cell r="CM3314">
            <v>0</v>
          </cell>
        </row>
        <row r="3315">
          <cell r="F3315">
            <v>20614</v>
          </cell>
          <cell r="G3315">
            <v>20614</v>
          </cell>
          <cell r="H3315">
            <v>16816.400000000001</v>
          </cell>
          <cell r="I3315">
            <v>1352.4</v>
          </cell>
          <cell r="AY3315">
            <v>0</v>
          </cell>
          <cell r="CK3315">
            <v>0</v>
          </cell>
          <cell r="CL3315">
            <v>0</v>
          </cell>
          <cell r="CM3315">
            <v>0</v>
          </cell>
        </row>
        <row r="3316">
          <cell r="F3316">
            <v>134303</v>
          </cell>
          <cell r="G3316">
            <v>134303</v>
          </cell>
          <cell r="H3316">
            <v>77933.14</v>
          </cell>
          <cell r="I3316">
            <v>8741.2000000000007</v>
          </cell>
          <cell r="AY3316">
            <v>0</v>
          </cell>
          <cell r="CK3316">
            <v>0</v>
          </cell>
          <cell r="CL3316">
            <v>0</v>
          </cell>
          <cell r="CM3316">
            <v>0</v>
          </cell>
        </row>
        <row r="3317">
          <cell r="F3317">
            <v>9648</v>
          </cell>
          <cell r="G3317">
            <v>9648</v>
          </cell>
          <cell r="H3317">
            <v>6895.02</v>
          </cell>
          <cell r="I3317">
            <v>0</v>
          </cell>
          <cell r="AY3317">
            <v>304.44</v>
          </cell>
          <cell r="CK3317">
            <v>0</v>
          </cell>
          <cell r="CL3317">
            <v>0</v>
          </cell>
          <cell r="CM3317">
            <v>0</v>
          </cell>
        </row>
        <row r="3318">
          <cell r="F3318">
            <v>52716</v>
          </cell>
          <cell r="G3318">
            <v>52716</v>
          </cell>
          <cell r="H3318">
            <v>37430.050000000003</v>
          </cell>
          <cell r="I3318">
            <v>2026</v>
          </cell>
          <cell r="AY3318">
            <v>5036.5</v>
          </cell>
          <cell r="CK3318">
            <v>0</v>
          </cell>
          <cell r="CL3318">
            <v>0</v>
          </cell>
          <cell r="CM3318">
            <v>0</v>
          </cell>
        </row>
        <row r="3319">
          <cell r="F3319">
            <v>2500</v>
          </cell>
          <cell r="G3319">
            <v>2500</v>
          </cell>
          <cell r="H3319">
            <v>2083.6799999999998</v>
          </cell>
          <cell r="I3319">
            <v>0</v>
          </cell>
          <cell r="AY3319">
            <v>0</v>
          </cell>
          <cell r="CK3319">
            <v>0</v>
          </cell>
          <cell r="CL3319">
            <v>0</v>
          </cell>
          <cell r="CM3319">
            <v>0</v>
          </cell>
        </row>
        <row r="3320">
          <cell r="F3320">
            <v>784610</v>
          </cell>
          <cell r="G3320">
            <v>784610</v>
          </cell>
          <cell r="H3320">
            <v>448832.58</v>
          </cell>
          <cell r="I3320">
            <v>12337.25</v>
          </cell>
          <cell r="AY3320">
            <v>1279.32</v>
          </cell>
          <cell r="CK3320">
            <v>0</v>
          </cell>
          <cell r="CL3320">
            <v>0</v>
          </cell>
          <cell r="CM3320">
            <v>0</v>
          </cell>
        </row>
        <row r="3321">
          <cell r="F3321">
            <v>192</v>
          </cell>
          <cell r="G3321">
            <v>192</v>
          </cell>
          <cell r="H3321">
            <v>102</v>
          </cell>
          <cell r="I3321">
            <v>0</v>
          </cell>
          <cell r="AY3321">
            <v>0</v>
          </cell>
          <cell r="CK3321">
            <v>0</v>
          </cell>
          <cell r="CL3321">
            <v>0</v>
          </cell>
          <cell r="CM3321">
            <v>0</v>
          </cell>
        </row>
        <row r="3322">
          <cell r="F3322">
            <v>2419356</v>
          </cell>
          <cell r="G3322">
            <v>2419356</v>
          </cell>
          <cell r="H3322">
            <v>1947298.92</v>
          </cell>
          <cell r="I3322">
            <v>0</v>
          </cell>
          <cell r="AY3322">
            <v>219779.56</v>
          </cell>
          <cell r="CK3322">
            <v>0</v>
          </cell>
          <cell r="CL3322">
            <v>0</v>
          </cell>
          <cell r="CM3322">
            <v>0</v>
          </cell>
        </row>
        <row r="3323">
          <cell r="F3323">
            <v>0</v>
          </cell>
          <cell r="G3323">
            <v>90000</v>
          </cell>
          <cell r="H3323">
            <v>87500</v>
          </cell>
          <cell r="I3323">
            <v>0</v>
          </cell>
          <cell r="AY3323">
            <v>0</v>
          </cell>
          <cell r="CK3323">
            <v>0</v>
          </cell>
          <cell r="CL3323">
            <v>0</v>
          </cell>
          <cell r="CM3323">
            <v>0</v>
          </cell>
        </row>
        <row r="3324">
          <cell r="F3324">
            <v>75709</v>
          </cell>
          <cell r="G3324">
            <v>75709</v>
          </cell>
          <cell r="H3324">
            <v>71739</v>
          </cell>
          <cell r="I3324">
            <v>0</v>
          </cell>
          <cell r="AY3324">
            <v>7971</v>
          </cell>
          <cell r="CK3324">
            <v>0</v>
          </cell>
          <cell r="CL3324">
            <v>0</v>
          </cell>
          <cell r="CM3324">
            <v>0</v>
          </cell>
        </row>
        <row r="3325">
          <cell r="F3325">
            <v>184215</v>
          </cell>
          <cell r="G3325">
            <v>184215</v>
          </cell>
          <cell r="H3325">
            <v>86257.55</v>
          </cell>
          <cell r="I3325">
            <v>0</v>
          </cell>
          <cell r="AY3325">
            <v>0</v>
          </cell>
          <cell r="CK3325">
            <v>0</v>
          </cell>
          <cell r="CL3325">
            <v>0</v>
          </cell>
          <cell r="CM3325">
            <v>0</v>
          </cell>
        </row>
        <row r="3326">
          <cell r="F3326">
            <v>487731</v>
          </cell>
          <cell r="G3326">
            <v>487731</v>
          </cell>
          <cell r="H3326">
            <v>1831.38</v>
          </cell>
          <cell r="I3326">
            <v>0</v>
          </cell>
          <cell r="AY3326">
            <v>0</v>
          </cell>
          <cell r="CK3326">
            <v>0</v>
          </cell>
          <cell r="CL3326">
            <v>0</v>
          </cell>
          <cell r="CM3326">
            <v>0</v>
          </cell>
        </row>
        <row r="3327">
          <cell r="F3327">
            <v>343071</v>
          </cell>
          <cell r="G3327">
            <v>343071</v>
          </cell>
          <cell r="H3327">
            <v>265137.09000000003</v>
          </cell>
          <cell r="I3327">
            <v>0</v>
          </cell>
          <cell r="AY3327">
            <v>29808.27</v>
          </cell>
          <cell r="CK3327">
            <v>0</v>
          </cell>
          <cell r="CL3327">
            <v>0</v>
          </cell>
          <cell r="CM3327">
            <v>0</v>
          </cell>
        </row>
        <row r="3328">
          <cell r="F3328">
            <v>58003</v>
          </cell>
          <cell r="G3328">
            <v>58003</v>
          </cell>
          <cell r="H3328">
            <v>45961.53</v>
          </cell>
          <cell r="I3328">
            <v>0</v>
          </cell>
          <cell r="AY3328">
            <v>5183.3599999999997</v>
          </cell>
          <cell r="CK3328">
            <v>0</v>
          </cell>
          <cell r="CL3328">
            <v>0</v>
          </cell>
          <cell r="CM3328">
            <v>0</v>
          </cell>
        </row>
        <row r="3329">
          <cell r="F3329">
            <v>79200</v>
          </cell>
          <cell r="G3329">
            <v>79200</v>
          </cell>
          <cell r="H3329">
            <v>63180</v>
          </cell>
          <cell r="I3329">
            <v>0</v>
          </cell>
          <cell r="AY3329">
            <v>7020</v>
          </cell>
          <cell r="CK3329">
            <v>0</v>
          </cell>
          <cell r="CL3329">
            <v>0</v>
          </cell>
          <cell r="CM3329">
            <v>0</v>
          </cell>
        </row>
        <row r="3330">
          <cell r="F3330">
            <v>55557</v>
          </cell>
          <cell r="G3330">
            <v>58708.71</v>
          </cell>
          <cell r="H3330">
            <v>58708.71</v>
          </cell>
          <cell r="I3330">
            <v>0</v>
          </cell>
          <cell r="AY3330">
            <v>0</v>
          </cell>
          <cell r="CK3330">
            <v>0</v>
          </cell>
          <cell r="CL3330">
            <v>0</v>
          </cell>
          <cell r="CM3330">
            <v>0</v>
          </cell>
        </row>
        <row r="3331">
          <cell r="F3331">
            <v>331503</v>
          </cell>
          <cell r="G3331">
            <v>331503</v>
          </cell>
          <cell r="H3331">
            <v>232876.72</v>
          </cell>
          <cell r="I3331">
            <v>0</v>
          </cell>
          <cell r="AY3331">
            <v>25070.94</v>
          </cell>
          <cell r="CK3331">
            <v>0</v>
          </cell>
          <cell r="CL3331">
            <v>0</v>
          </cell>
          <cell r="CM3331">
            <v>0</v>
          </cell>
        </row>
        <row r="3332">
          <cell r="F3332">
            <v>33388</v>
          </cell>
          <cell r="G3332">
            <v>33388</v>
          </cell>
          <cell r="H3332">
            <v>18799.16</v>
          </cell>
          <cell r="I3332">
            <v>0</v>
          </cell>
          <cell r="AY3332">
            <v>0</v>
          </cell>
          <cell r="CK3332">
            <v>0</v>
          </cell>
          <cell r="CL3332">
            <v>0</v>
          </cell>
          <cell r="CM3332">
            <v>0</v>
          </cell>
        </row>
        <row r="3333">
          <cell r="F3333">
            <v>27704</v>
          </cell>
          <cell r="G3333">
            <v>27704</v>
          </cell>
          <cell r="H3333">
            <v>22229.1</v>
          </cell>
          <cell r="I3333">
            <v>0</v>
          </cell>
          <cell r="AY3333">
            <v>0</v>
          </cell>
          <cell r="CK3333">
            <v>0</v>
          </cell>
          <cell r="CL3333">
            <v>0</v>
          </cell>
          <cell r="CM3333">
            <v>0</v>
          </cell>
        </row>
        <row r="3334">
          <cell r="F3334">
            <v>2393</v>
          </cell>
          <cell r="G3334">
            <v>2393</v>
          </cell>
          <cell r="H3334">
            <v>1502.52</v>
          </cell>
          <cell r="I3334">
            <v>0</v>
          </cell>
          <cell r="AY3334">
            <v>169.78</v>
          </cell>
          <cell r="CK3334">
            <v>0</v>
          </cell>
          <cell r="CL3334">
            <v>0</v>
          </cell>
          <cell r="CM3334">
            <v>0</v>
          </cell>
        </row>
        <row r="3335">
          <cell r="F3335">
            <v>168004</v>
          </cell>
          <cell r="G3335">
            <v>168004</v>
          </cell>
          <cell r="H3335">
            <v>113548.83</v>
          </cell>
          <cell r="I3335">
            <v>0</v>
          </cell>
          <cell r="AY3335">
            <v>0</v>
          </cell>
          <cell r="CK3335">
            <v>0</v>
          </cell>
          <cell r="CL3335">
            <v>0</v>
          </cell>
          <cell r="CM3335">
            <v>0</v>
          </cell>
        </row>
        <row r="3336">
          <cell r="F3336">
            <v>0</v>
          </cell>
          <cell r="G3336">
            <v>630000</v>
          </cell>
          <cell r="H3336">
            <v>265461.44</v>
          </cell>
          <cell r="I3336">
            <v>344777.84</v>
          </cell>
          <cell r="AY3336">
            <v>0</v>
          </cell>
          <cell r="CK3336">
            <v>0</v>
          </cell>
          <cell r="CL3336">
            <v>0</v>
          </cell>
          <cell r="CM3336">
            <v>0</v>
          </cell>
        </row>
        <row r="3337">
          <cell r="F3337">
            <v>9000</v>
          </cell>
          <cell r="G3337">
            <v>9000</v>
          </cell>
          <cell r="H3337">
            <v>4923.5</v>
          </cell>
          <cell r="I3337">
            <v>1000</v>
          </cell>
          <cell r="AY3337">
            <v>0</v>
          </cell>
          <cell r="CK3337">
            <v>0</v>
          </cell>
          <cell r="CL3337">
            <v>0</v>
          </cell>
          <cell r="CM3337">
            <v>0</v>
          </cell>
        </row>
        <row r="3338">
          <cell r="F3338">
            <v>15000</v>
          </cell>
          <cell r="G3338">
            <v>13131</v>
          </cell>
          <cell r="H3338">
            <v>8541.6200000000008</v>
          </cell>
          <cell r="I3338">
            <v>1</v>
          </cell>
          <cell r="AY3338">
            <v>0</v>
          </cell>
          <cell r="CK3338">
            <v>0</v>
          </cell>
          <cell r="CL3338">
            <v>0</v>
          </cell>
          <cell r="CM3338">
            <v>0</v>
          </cell>
        </row>
        <row r="3339">
          <cell r="F3339">
            <v>1440</v>
          </cell>
          <cell r="G3339">
            <v>1440</v>
          </cell>
          <cell r="H3339">
            <v>92.5</v>
          </cell>
          <cell r="I3339">
            <v>0</v>
          </cell>
          <cell r="AY3339">
            <v>0</v>
          </cell>
          <cell r="CK3339">
            <v>0</v>
          </cell>
          <cell r="CL3339">
            <v>0</v>
          </cell>
          <cell r="CM3339">
            <v>0</v>
          </cell>
        </row>
        <row r="3340">
          <cell r="F3340">
            <v>61443</v>
          </cell>
          <cell r="G3340">
            <v>61443</v>
          </cell>
          <cell r="H3340">
            <v>14481.48</v>
          </cell>
          <cell r="I3340">
            <v>0</v>
          </cell>
          <cell r="AY3340">
            <v>0</v>
          </cell>
          <cell r="CK3340">
            <v>0</v>
          </cell>
          <cell r="CL3340">
            <v>0</v>
          </cell>
          <cell r="CM3340">
            <v>0</v>
          </cell>
        </row>
        <row r="3341">
          <cell r="F3341">
            <v>68755</v>
          </cell>
          <cell r="G3341">
            <v>68755</v>
          </cell>
          <cell r="H3341">
            <v>32525.97</v>
          </cell>
          <cell r="I3341">
            <v>0</v>
          </cell>
          <cell r="AY3341">
            <v>2228.4</v>
          </cell>
          <cell r="CK3341">
            <v>0</v>
          </cell>
          <cell r="CL3341">
            <v>0</v>
          </cell>
          <cell r="CM3341">
            <v>0</v>
          </cell>
        </row>
        <row r="3342">
          <cell r="F3342">
            <v>8000</v>
          </cell>
          <cell r="G3342">
            <v>8000</v>
          </cell>
          <cell r="H3342">
            <v>3434</v>
          </cell>
          <cell r="I3342">
            <v>74</v>
          </cell>
          <cell r="AY3342">
            <v>0</v>
          </cell>
          <cell r="CK3342">
            <v>0</v>
          </cell>
          <cell r="CL3342">
            <v>0</v>
          </cell>
          <cell r="CM3342">
            <v>0</v>
          </cell>
        </row>
        <row r="3343">
          <cell r="F3343">
            <v>87805</v>
          </cell>
          <cell r="G3343">
            <v>57805</v>
          </cell>
          <cell r="H3343">
            <v>32009.4</v>
          </cell>
          <cell r="I3343">
            <v>6022.91</v>
          </cell>
          <cell r="AY3343">
            <v>0</v>
          </cell>
          <cell r="CK3343">
            <v>0</v>
          </cell>
          <cell r="CL3343">
            <v>0</v>
          </cell>
          <cell r="CM3343">
            <v>0</v>
          </cell>
        </row>
        <row r="3344">
          <cell r="F3344">
            <v>15189</v>
          </cell>
          <cell r="G3344">
            <v>15189</v>
          </cell>
          <cell r="H3344">
            <v>11055.2</v>
          </cell>
          <cell r="I3344">
            <v>2085</v>
          </cell>
          <cell r="AY3344">
            <v>0</v>
          </cell>
          <cell r="CK3344">
            <v>0</v>
          </cell>
          <cell r="CL3344">
            <v>0</v>
          </cell>
          <cell r="CM3344">
            <v>0</v>
          </cell>
        </row>
        <row r="3345">
          <cell r="F3345">
            <v>62987</v>
          </cell>
          <cell r="G3345">
            <v>62987</v>
          </cell>
          <cell r="H3345">
            <v>23219.75</v>
          </cell>
          <cell r="I3345">
            <v>12543.78</v>
          </cell>
          <cell r="AY3345">
            <v>0</v>
          </cell>
          <cell r="CK3345">
            <v>0</v>
          </cell>
          <cell r="CL3345">
            <v>0</v>
          </cell>
          <cell r="CM3345">
            <v>0</v>
          </cell>
        </row>
        <row r="3346">
          <cell r="F3346">
            <v>6604</v>
          </cell>
          <cell r="G3346">
            <v>6604</v>
          </cell>
          <cell r="H3346">
            <v>4229.83</v>
          </cell>
          <cell r="I3346">
            <v>784</v>
          </cell>
          <cell r="AY3346">
            <v>0</v>
          </cell>
          <cell r="CK3346">
            <v>0</v>
          </cell>
          <cell r="CL3346">
            <v>0</v>
          </cell>
          <cell r="CM3346">
            <v>0</v>
          </cell>
        </row>
        <row r="3347">
          <cell r="F3347">
            <v>6500</v>
          </cell>
          <cell r="G3347">
            <v>24500</v>
          </cell>
          <cell r="H3347">
            <v>3212.34</v>
          </cell>
          <cell r="I3347">
            <v>9823.41</v>
          </cell>
          <cell r="AY3347">
            <v>0</v>
          </cell>
          <cell r="CK3347">
            <v>0</v>
          </cell>
          <cell r="CL3347">
            <v>0</v>
          </cell>
          <cell r="CM3347">
            <v>0</v>
          </cell>
        </row>
        <row r="3348">
          <cell r="F3348">
            <v>104485</v>
          </cell>
          <cell r="G3348">
            <v>104485</v>
          </cell>
          <cell r="H3348">
            <v>59733.13</v>
          </cell>
          <cell r="I3348">
            <v>1513.17</v>
          </cell>
          <cell r="AY3348">
            <v>1376.91</v>
          </cell>
          <cell r="CK3348">
            <v>0</v>
          </cell>
          <cell r="CL3348">
            <v>0</v>
          </cell>
          <cell r="CM3348">
            <v>0</v>
          </cell>
        </row>
        <row r="3349">
          <cell r="F3349">
            <v>6672456</v>
          </cell>
          <cell r="G3349">
            <v>6672456</v>
          </cell>
          <cell r="H3349">
            <v>4806019.54</v>
          </cell>
          <cell r="I3349">
            <v>0</v>
          </cell>
          <cell r="AY3349">
            <v>517925.39</v>
          </cell>
          <cell r="CK3349">
            <v>0</v>
          </cell>
          <cell r="CL3349">
            <v>0</v>
          </cell>
          <cell r="CM3349">
            <v>0</v>
          </cell>
        </row>
        <row r="3350">
          <cell r="F3350">
            <v>16785271</v>
          </cell>
          <cell r="G3350">
            <v>16529064</v>
          </cell>
          <cell r="H3350">
            <v>10030559.18</v>
          </cell>
          <cell r="I3350">
            <v>4632018.3099999996</v>
          </cell>
          <cell r="AY3350">
            <v>1087725</v>
          </cell>
          <cell r="CK3350">
            <v>0</v>
          </cell>
          <cell r="CL3350">
            <v>1024442</v>
          </cell>
          <cell r="CM3350">
            <v>1024442</v>
          </cell>
        </row>
        <row r="3351">
          <cell r="F3351">
            <v>0</v>
          </cell>
          <cell r="G3351">
            <v>3855.93</v>
          </cell>
          <cell r="H3351">
            <v>3855.93</v>
          </cell>
          <cell r="I3351">
            <v>0</v>
          </cell>
          <cell r="AY3351">
            <v>0</v>
          </cell>
          <cell r="CK3351">
            <v>0</v>
          </cell>
          <cell r="CL3351">
            <v>0</v>
          </cell>
          <cell r="CM3351">
            <v>0</v>
          </cell>
        </row>
        <row r="3352">
          <cell r="F3352">
            <v>246996</v>
          </cell>
          <cell r="G3352">
            <v>246996</v>
          </cell>
          <cell r="H3352">
            <v>185410.5</v>
          </cell>
          <cell r="I3352">
            <v>0</v>
          </cell>
          <cell r="AY3352">
            <v>21783</v>
          </cell>
          <cell r="CK3352">
            <v>0</v>
          </cell>
          <cell r="CL3352">
            <v>0</v>
          </cell>
          <cell r="CM3352">
            <v>0</v>
          </cell>
        </row>
        <row r="3353">
          <cell r="F3353">
            <v>475639</v>
          </cell>
          <cell r="G3353">
            <v>475639</v>
          </cell>
          <cell r="H3353">
            <v>206941.99</v>
          </cell>
          <cell r="I3353">
            <v>0</v>
          </cell>
          <cell r="AY3353">
            <v>0</v>
          </cell>
          <cell r="CK3353">
            <v>0</v>
          </cell>
          <cell r="CL3353">
            <v>0</v>
          </cell>
          <cell r="CM3353">
            <v>0</v>
          </cell>
        </row>
        <row r="3354">
          <cell r="F3354">
            <v>1346646</v>
          </cell>
          <cell r="G3354">
            <v>1346646</v>
          </cell>
          <cell r="H3354">
            <v>35523</v>
          </cell>
          <cell r="I3354">
            <v>0</v>
          </cell>
          <cell r="AY3354">
            <v>0</v>
          </cell>
          <cell r="CK3354">
            <v>0</v>
          </cell>
          <cell r="CL3354">
            <v>0</v>
          </cell>
          <cell r="CM3354">
            <v>0</v>
          </cell>
        </row>
        <row r="3355">
          <cell r="F3355">
            <v>0</v>
          </cell>
          <cell r="G3355">
            <v>943591.38</v>
          </cell>
          <cell r="H3355">
            <v>943591.38</v>
          </cell>
          <cell r="I3355">
            <v>0</v>
          </cell>
          <cell r="AY3355">
            <v>388940.21</v>
          </cell>
          <cell r="CK3355">
            <v>0</v>
          </cell>
          <cell r="CL3355">
            <v>0</v>
          </cell>
          <cell r="CM3355">
            <v>0</v>
          </cell>
        </row>
        <row r="3356">
          <cell r="F3356">
            <v>971438</v>
          </cell>
          <cell r="G3356">
            <v>971438</v>
          </cell>
          <cell r="H3356">
            <v>672379.86</v>
          </cell>
          <cell r="I3356">
            <v>0</v>
          </cell>
          <cell r="AY3356">
            <v>72514.2</v>
          </cell>
          <cell r="CK3356">
            <v>0</v>
          </cell>
          <cell r="CL3356">
            <v>0</v>
          </cell>
          <cell r="CM3356">
            <v>0</v>
          </cell>
        </row>
        <row r="3357">
          <cell r="F3357">
            <v>164246</v>
          </cell>
          <cell r="G3357">
            <v>164246</v>
          </cell>
          <cell r="H3357">
            <v>116324.31</v>
          </cell>
          <cell r="I3357">
            <v>0</v>
          </cell>
          <cell r="AY3357">
            <v>12511.12</v>
          </cell>
          <cell r="CK3357">
            <v>0</v>
          </cell>
          <cell r="CL3357">
            <v>0</v>
          </cell>
          <cell r="CM3357">
            <v>0</v>
          </cell>
        </row>
        <row r="3358">
          <cell r="F3358">
            <v>224400</v>
          </cell>
          <cell r="G3358">
            <v>224400</v>
          </cell>
          <cell r="H3358">
            <v>162636.95000000001</v>
          </cell>
          <cell r="I3358">
            <v>0</v>
          </cell>
          <cell r="AY3358">
            <v>18132.099999999999</v>
          </cell>
          <cell r="CK3358">
            <v>0</v>
          </cell>
          <cell r="CL3358">
            <v>0</v>
          </cell>
          <cell r="CM3358">
            <v>0</v>
          </cell>
        </row>
        <row r="3359">
          <cell r="F3359">
            <v>153902</v>
          </cell>
          <cell r="G3359">
            <v>143174.28</v>
          </cell>
          <cell r="H3359">
            <v>142620.20000000001</v>
          </cell>
          <cell r="I3359">
            <v>0</v>
          </cell>
          <cell r="AY3359">
            <v>0</v>
          </cell>
          <cell r="CK3359">
            <v>0</v>
          </cell>
          <cell r="CL3359">
            <v>0</v>
          </cell>
          <cell r="CM3359">
            <v>0</v>
          </cell>
        </row>
        <row r="3360">
          <cell r="F3360">
            <v>902636</v>
          </cell>
          <cell r="G3360">
            <v>902636</v>
          </cell>
          <cell r="H3360">
            <v>555482.15</v>
          </cell>
          <cell r="I3360">
            <v>0</v>
          </cell>
          <cell r="AY3360">
            <v>56471.13</v>
          </cell>
          <cell r="CK3360">
            <v>0</v>
          </cell>
          <cell r="CL3360">
            <v>0</v>
          </cell>
          <cell r="CM3360">
            <v>0</v>
          </cell>
        </row>
        <row r="3361">
          <cell r="F3361">
            <v>40001</v>
          </cell>
          <cell r="G3361">
            <v>40001</v>
          </cell>
          <cell r="H3361">
            <v>20959.25</v>
          </cell>
          <cell r="I3361">
            <v>0</v>
          </cell>
          <cell r="AY3361">
            <v>0</v>
          </cell>
          <cell r="CK3361">
            <v>0</v>
          </cell>
          <cell r="CL3361">
            <v>0</v>
          </cell>
          <cell r="CM3361">
            <v>0</v>
          </cell>
        </row>
        <row r="3362">
          <cell r="F3362">
            <v>44327</v>
          </cell>
          <cell r="G3362">
            <v>44327</v>
          </cell>
          <cell r="H3362">
            <v>35566.559999999998</v>
          </cell>
          <cell r="I3362">
            <v>0</v>
          </cell>
          <cell r="AY3362">
            <v>0</v>
          </cell>
          <cell r="CK3362">
            <v>0</v>
          </cell>
          <cell r="CL3362">
            <v>0</v>
          </cell>
          <cell r="CM3362">
            <v>0</v>
          </cell>
        </row>
        <row r="3363">
          <cell r="F3363">
            <v>6940</v>
          </cell>
          <cell r="G3363">
            <v>6940</v>
          </cell>
          <cell r="H3363">
            <v>4357.46</v>
          </cell>
          <cell r="I3363">
            <v>0</v>
          </cell>
          <cell r="AY3363">
            <v>492.37</v>
          </cell>
          <cell r="CK3363">
            <v>0</v>
          </cell>
          <cell r="CL3363">
            <v>0</v>
          </cell>
          <cell r="CM3363">
            <v>0</v>
          </cell>
        </row>
        <row r="3364">
          <cell r="F3364">
            <v>33000</v>
          </cell>
          <cell r="G3364">
            <v>33000</v>
          </cell>
          <cell r="H3364">
            <v>10651.47</v>
          </cell>
          <cell r="I3364">
            <v>4793.09</v>
          </cell>
          <cell r="AY3364">
            <v>0</v>
          </cell>
          <cell r="CK3364">
            <v>0</v>
          </cell>
          <cell r="CL3364">
            <v>0</v>
          </cell>
          <cell r="CM3364">
            <v>0</v>
          </cell>
        </row>
        <row r="3365">
          <cell r="F3365">
            <v>1137</v>
          </cell>
          <cell r="G3365">
            <v>1137</v>
          </cell>
          <cell r="H3365">
            <v>1017.75</v>
          </cell>
          <cell r="I3365">
            <v>0</v>
          </cell>
          <cell r="AY3365">
            <v>0</v>
          </cell>
          <cell r="CK3365">
            <v>0</v>
          </cell>
          <cell r="CL3365">
            <v>0</v>
          </cell>
          <cell r="CM3365">
            <v>0</v>
          </cell>
        </row>
        <row r="3366">
          <cell r="F3366">
            <v>2500</v>
          </cell>
          <cell r="G3366">
            <v>2500</v>
          </cell>
          <cell r="H3366">
            <v>1249</v>
          </cell>
          <cell r="I3366">
            <v>850</v>
          </cell>
          <cell r="AY3366">
            <v>1249</v>
          </cell>
          <cell r="CK3366">
            <v>0</v>
          </cell>
          <cell r="CL3366">
            <v>0</v>
          </cell>
          <cell r="CM3366">
            <v>0</v>
          </cell>
        </row>
        <row r="3367">
          <cell r="F3367">
            <v>15000</v>
          </cell>
          <cell r="G3367">
            <v>15000</v>
          </cell>
          <cell r="H3367">
            <v>5654.08</v>
          </cell>
          <cell r="I3367">
            <v>1</v>
          </cell>
          <cell r="AY3367">
            <v>0</v>
          </cell>
          <cell r="CK3367">
            <v>0</v>
          </cell>
          <cell r="CL3367">
            <v>0</v>
          </cell>
          <cell r="CM3367">
            <v>0</v>
          </cell>
        </row>
        <row r="3368">
          <cell r="F3368">
            <v>1200</v>
          </cell>
          <cell r="G3368">
            <v>1200</v>
          </cell>
          <cell r="H3368">
            <v>92.5</v>
          </cell>
          <cell r="I3368">
            <v>0</v>
          </cell>
          <cell r="AY3368">
            <v>0</v>
          </cell>
          <cell r="CK3368">
            <v>0</v>
          </cell>
          <cell r="CL3368">
            <v>0</v>
          </cell>
          <cell r="CM3368">
            <v>0</v>
          </cell>
        </row>
        <row r="3369">
          <cell r="F3369">
            <v>79076</v>
          </cell>
          <cell r="G3369">
            <v>79076</v>
          </cell>
          <cell r="H3369">
            <v>26415.87</v>
          </cell>
          <cell r="I3369">
            <v>2</v>
          </cell>
          <cell r="AY3369">
            <v>0</v>
          </cell>
          <cell r="CK3369">
            <v>0</v>
          </cell>
          <cell r="CL3369">
            <v>0</v>
          </cell>
          <cell r="CM3369">
            <v>0</v>
          </cell>
        </row>
        <row r="3370">
          <cell r="F3370">
            <v>3511</v>
          </cell>
          <cell r="G3370">
            <v>3511</v>
          </cell>
          <cell r="H3370">
            <v>411</v>
          </cell>
          <cell r="I3370">
            <v>0</v>
          </cell>
          <cell r="AY3370">
            <v>77</v>
          </cell>
          <cell r="CK3370">
            <v>0</v>
          </cell>
          <cell r="CL3370">
            <v>0</v>
          </cell>
          <cell r="CM3370">
            <v>0</v>
          </cell>
        </row>
        <row r="3371">
          <cell r="F3371">
            <v>35806</v>
          </cell>
          <cell r="G3371">
            <v>35806</v>
          </cell>
          <cell r="H3371">
            <v>20505.3</v>
          </cell>
          <cell r="I3371">
            <v>4626.24</v>
          </cell>
          <cell r="AY3371">
            <v>0</v>
          </cell>
          <cell r="CK3371">
            <v>0</v>
          </cell>
          <cell r="CL3371">
            <v>0</v>
          </cell>
          <cell r="CM3371">
            <v>0</v>
          </cell>
        </row>
        <row r="3372">
          <cell r="F3372">
            <v>31845</v>
          </cell>
          <cell r="G3372">
            <v>31845</v>
          </cell>
          <cell r="H3372">
            <v>8117.55</v>
          </cell>
          <cell r="I3372">
            <v>170</v>
          </cell>
          <cell r="AY3372">
            <v>574</v>
          </cell>
          <cell r="CK3372">
            <v>0</v>
          </cell>
          <cell r="CL3372">
            <v>0</v>
          </cell>
          <cell r="CM3372">
            <v>0</v>
          </cell>
        </row>
        <row r="3373">
          <cell r="F3373">
            <v>8000</v>
          </cell>
          <cell r="G3373">
            <v>8000</v>
          </cell>
          <cell r="H3373">
            <v>5839.15</v>
          </cell>
          <cell r="I3373">
            <v>0</v>
          </cell>
          <cell r="AY3373">
            <v>0</v>
          </cell>
          <cell r="CK3373">
            <v>0</v>
          </cell>
          <cell r="CL3373">
            <v>0</v>
          </cell>
          <cell r="CM3373">
            <v>0</v>
          </cell>
        </row>
        <row r="3374">
          <cell r="F3374">
            <v>76402</v>
          </cell>
          <cell r="G3374">
            <v>76402</v>
          </cell>
          <cell r="H3374">
            <v>46146.51</v>
          </cell>
          <cell r="I3374">
            <v>11454</v>
          </cell>
          <cell r="AY3374">
            <v>0</v>
          </cell>
          <cell r="CK3374">
            <v>0</v>
          </cell>
          <cell r="CL3374">
            <v>0</v>
          </cell>
          <cell r="CM3374">
            <v>0</v>
          </cell>
        </row>
        <row r="3375">
          <cell r="F3375">
            <v>17110</v>
          </cell>
          <cell r="G3375">
            <v>17110</v>
          </cell>
          <cell r="H3375">
            <v>14788.55</v>
          </cell>
          <cell r="I3375">
            <v>1360</v>
          </cell>
          <cell r="AY3375">
            <v>0</v>
          </cell>
          <cell r="CK3375">
            <v>0</v>
          </cell>
          <cell r="CL3375">
            <v>0</v>
          </cell>
          <cell r="CM3375">
            <v>0</v>
          </cell>
        </row>
        <row r="3376">
          <cell r="F3376">
            <v>60395</v>
          </cell>
          <cell r="G3376">
            <v>60395</v>
          </cell>
          <cell r="H3376">
            <v>18435.38</v>
          </cell>
          <cell r="I3376">
            <v>7120.84</v>
          </cell>
          <cell r="AY3376">
            <v>0</v>
          </cell>
          <cell r="CK3376">
            <v>0</v>
          </cell>
          <cell r="CL3376">
            <v>0</v>
          </cell>
          <cell r="CM3376">
            <v>0</v>
          </cell>
        </row>
        <row r="3377">
          <cell r="F3377">
            <v>3194</v>
          </cell>
          <cell r="G3377">
            <v>3194</v>
          </cell>
          <cell r="H3377">
            <v>1965.4</v>
          </cell>
          <cell r="I3377">
            <v>202.73</v>
          </cell>
          <cell r="AY3377">
            <v>191.72</v>
          </cell>
          <cell r="CK3377">
            <v>0</v>
          </cell>
          <cell r="CL3377">
            <v>0</v>
          </cell>
          <cell r="CM3377">
            <v>0</v>
          </cell>
        </row>
        <row r="3378">
          <cell r="F3378">
            <v>1000</v>
          </cell>
          <cell r="G3378">
            <v>1000</v>
          </cell>
          <cell r="H3378">
            <v>0</v>
          </cell>
          <cell r="I3378">
            <v>873.08</v>
          </cell>
          <cell r="AY3378">
            <v>0</v>
          </cell>
          <cell r="CK3378">
            <v>0</v>
          </cell>
          <cell r="CL3378">
            <v>0</v>
          </cell>
          <cell r="CM3378">
            <v>0</v>
          </cell>
        </row>
        <row r="3379">
          <cell r="F3379">
            <v>127779</v>
          </cell>
          <cell r="G3379">
            <v>127779</v>
          </cell>
          <cell r="H3379">
            <v>59313.07</v>
          </cell>
          <cell r="I3379">
            <v>885.72</v>
          </cell>
          <cell r="AY3379">
            <v>0</v>
          </cell>
          <cell r="CK3379">
            <v>0</v>
          </cell>
          <cell r="CL3379">
            <v>0</v>
          </cell>
          <cell r="CM3379">
            <v>0</v>
          </cell>
        </row>
        <row r="3380">
          <cell r="F3380">
            <v>7413288</v>
          </cell>
          <cell r="G3380">
            <v>7413288</v>
          </cell>
          <cell r="H3380">
            <v>5075600.1500000004</v>
          </cell>
          <cell r="I3380">
            <v>0</v>
          </cell>
          <cell r="AY3380">
            <v>598326.86</v>
          </cell>
          <cell r="CK3380">
            <v>0</v>
          </cell>
          <cell r="CL3380">
            <v>0</v>
          </cell>
          <cell r="CM3380">
            <v>0</v>
          </cell>
        </row>
        <row r="3381">
          <cell r="F3381">
            <v>0</v>
          </cell>
          <cell r="G3381">
            <v>507838.58</v>
          </cell>
          <cell r="H3381">
            <v>507838.58</v>
          </cell>
          <cell r="I3381">
            <v>0</v>
          </cell>
          <cell r="AY3381">
            <v>71358.149999999994</v>
          </cell>
          <cell r="CK3381">
            <v>0</v>
          </cell>
          <cell r="CL3381">
            <v>0</v>
          </cell>
          <cell r="CM3381">
            <v>0</v>
          </cell>
        </row>
        <row r="3382">
          <cell r="F3382">
            <v>113402</v>
          </cell>
          <cell r="G3382">
            <v>113402</v>
          </cell>
          <cell r="H3382">
            <v>89114.5</v>
          </cell>
          <cell r="I3382">
            <v>0</v>
          </cell>
          <cell r="AY3382">
            <v>10042</v>
          </cell>
          <cell r="CK3382">
            <v>0</v>
          </cell>
          <cell r="CL3382">
            <v>0</v>
          </cell>
          <cell r="CM3382">
            <v>0</v>
          </cell>
        </row>
        <row r="3383">
          <cell r="F3383">
            <v>484384</v>
          </cell>
          <cell r="G3383">
            <v>484384</v>
          </cell>
          <cell r="H3383">
            <v>208793.51</v>
          </cell>
          <cell r="I3383">
            <v>0</v>
          </cell>
          <cell r="AY3383">
            <v>0</v>
          </cell>
          <cell r="CK3383">
            <v>0</v>
          </cell>
          <cell r="CL3383">
            <v>0</v>
          </cell>
          <cell r="CM3383">
            <v>0</v>
          </cell>
        </row>
        <row r="3384">
          <cell r="F3384">
            <v>1464603</v>
          </cell>
          <cell r="G3384">
            <v>1464603</v>
          </cell>
          <cell r="H3384">
            <v>22982.69</v>
          </cell>
          <cell r="I3384">
            <v>0</v>
          </cell>
          <cell r="AY3384">
            <v>0</v>
          </cell>
          <cell r="CK3384">
            <v>0</v>
          </cell>
          <cell r="CL3384">
            <v>0</v>
          </cell>
          <cell r="CM3384">
            <v>0</v>
          </cell>
        </row>
        <row r="3385">
          <cell r="F3385">
            <v>0</v>
          </cell>
          <cell r="G3385">
            <v>357023.88</v>
          </cell>
          <cell r="H3385">
            <v>357023.88</v>
          </cell>
          <cell r="I3385">
            <v>0</v>
          </cell>
          <cell r="AY3385">
            <v>0</v>
          </cell>
          <cell r="CK3385">
            <v>0</v>
          </cell>
          <cell r="CL3385">
            <v>0</v>
          </cell>
          <cell r="CM3385">
            <v>0</v>
          </cell>
        </row>
        <row r="3386">
          <cell r="F3386">
            <v>1084124</v>
          </cell>
          <cell r="G3386">
            <v>1084124</v>
          </cell>
          <cell r="H3386">
            <v>714214.88</v>
          </cell>
          <cell r="I3386">
            <v>0</v>
          </cell>
          <cell r="AY3386">
            <v>86061.37</v>
          </cell>
          <cell r="CK3386">
            <v>0</v>
          </cell>
          <cell r="CL3386">
            <v>0</v>
          </cell>
          <cell r="CM3386">
            <v>0</v>
          </cell>
        </row>
        <row r="3387">
          <cell r="F3387">
            <v>183672</v>
          </cell>
          <cell r="G3387">
            <v>183672</v>
          </cell>
          <cell r="H3387">
            <v>124096.2</v>
          </cell>
          <cell r="I3387">
            <v>0</v>
          </cell>
          <cell r="AY3387">
            <v>14978.96</v>
          </cell>
          <cell r="CK3387">
            <v>0</v>
          </cell>
          <cell r="CL3387">
            <v>0</v>
          </cell>
          <cell r="CM3387">
            <v>0</v>
          </cell>
        </row>
        <row r="3388">
          <cell r="F3388">
            <v>244200</v>
          </cell>
          <cell r="G3388">
            <v>244200</v>
          </cell>
          <cell r="H3388">
            <v>167438.70000000001</v>
          </cell>
          <cell r="I3388">
            <v>0</v>
          </cell>
          <cell r="AY3388">
            <v>20127.900000000001</v>
          </cell>
          <cell r="CK3388">
            <v>0</v>
          </cell>
          <cell r="CL3388">
            <v>0</v>
          </cell>
          <cell r="CM3388">
            <v>0</v>
          </cell>
        </row>
        <row r="3389">
          <cell r="F3389">
            <v>167383</v>
          </cell>
          <cell r="G3389">
            <v>157380.85</v>
          </cell>
          <cell r="H3389">
            <v>155753.64000000001</v>
          </cell>
          <cell r="I3389">
            <v>0</v>
          </cell>
          <cell r="AY3389">
            <v>0</v>
          </cell>
          <cell r="CK3389">
            <v>0</v>
          </cell>
          <cell r="CL3389">
            <v>0</v>
          </cell>
          <cell r="CM3389">
            <v>0</v>
          </cell>
        </row>
        <row r="3390">
          <cell r="F3390">
            <v>962672</v>
          </cell>
          <cell r="G3390">
            <v>962672</v>
          </cell>
          <cell r="H3390">
            <v>567429.68000000005</v>
          </cell>
          <cell r="I3390">
            <v>0</v>
          </cell>
          <cell r="AY3390">
            <v>64728.21</v>
          </cell>
          <cell r="CK3390">
            <v>0</v>
          </cell>
          <cell r="CL3390">
            <v>0</v>
          </cell>
          <cell r="CM3390">
            <v>0</v>
          </cell>
        </row>
        <row r="3391">
          <cell r="F3391">
            <v>237283</v>
          </cell>
          <cell r="G3391">
            <v>228412.93</v>
          </cell>
          <cell r="H3391">
            <v>98413.48</v>
          </cell>
          <cell r="I3391">
            <v>0</v>
          </cell>
          <cell r="AY3391">
            <v>0</v>
          </cell>
          <cell r="CK3391">
            <v>0</v>
          </cell>
          <cell r="CL3391">
            <v>0</v>
          </cell>
          <cell r="CM3391">
            <v>0</v>
          </cell>
        </row>
        <row r="3392">
          <cell r="F3392">
            <v>49868</v>
          </cell>
          <cell r="G3392">
            <v>49868</v>
          </cell>
          <cell r="H3392">
            <v>40012.379999999997</v>
          </cell>
          <cell r="I3392">
            <v>0</v>
          </cell>
          <cell r="AY3392">
            <v>0</v>
          </cell>
          <cell r="CK3392">
            <v>0</v>
          </cell>
          <cell r="CL3392">
            <v>0</v>
          </cell>
          <cell r="CM3392">
            <v>0</v>
          </cell>
        </row>
        <row r="3393">
          <cell r="F3393">
            <v>27000</v>
          </cell>
          <cell r="G3393">
            <v>27000</v>
          </cell>
          <cell r="H3393">
            <v>15183.72</v>
          </cell>
          <cell r="I3393">
            <v>2441.0500000000002</v>
          </cell>
          <cell r="AY3393">
            <v>0</v>
          </cell>
          <cell r="CK3393">
            <v>0</v>
          </cell>
          <cell r="CL3393">
            <v>0</v>
          </cell>
          <cell r="CM3393">
            <v>0</v>
          </cell>
        </row>
        <row r="3394">
          <cell r="F3394">
            <v>3065</v>
          </cell>
          <cell r="G3394">
            <v>3065</v>
          </cell>
          <cell r="H3394">
            <v>0</v>
          </cell>
          <cell r="I3394">
            <v>0</v>
          </cell>
          <cell r="AY3394">
            <v>0</v>
          </cell>
          <cell r="CK3394">
            <v>0</v>
          </cell>
          <cell r="CL3394">
            <v>0</v>
          </cell>
          <cell r="CM3394">
            <v>0</v>
          </cell>
        </row>
        <row r="3395">
          <cell r="F3395">
            <v>1500</v>
          </cell>
          <cell r="G3395">
            <v>1500</v>
          </cell>
          <cell r="H3395">
            <v>0</v>
          </cell>
          <cell r="I3395">
            <v>0</v>
          </cell>
          <cell r="AY3395">
            <v>0</v>
          </cell>
          <cell r="CK3395">
            <v>0</v>
          </cell>
          <cell r="CL3395">
            <v>0</v>
          </cell>
          <cell r="CM3395">
            <v>0</v>
          </cell>
        </row>
        <row r="3396">
          <cell r="F3396">
            <v>218543</v>
          </cell>
          <cell r="G3396">
            <v>218543</v>
          </cell>
          <cell r="H3396">
            <v>173852.55</v>
          </cell>
          <cell r="I3396">
            <v>2</v>
          </cell>
          <cell r="AY3396">
            <v>0</v>
          </cell>
          <cell r="CK3396">
            <v>0</v>
          </cell>
          <cell r="CL3396">
            <v>0</v>
          </cell>
          <cell r="CM3396">
            <v>0</v>
          </cell>
        </row>
        <row r="3397">
          <cell r="F3397">
            <v>43176</v>
          </cell>
          <cell r="G3397">
            <v>43176</v>
          </cell>
          <cell r="H3397">
            <v>24017.91</v>
          </cell>
          <cell r="I3397">
            <v>5778.75</v>
          </cell>
          <cell r="AY3397">
            <v>3885.61</v>
          </cell>
          <cell r="CK3397">
            <v>0</v>
          </cell>
          <cell r="CL3397">
            <v>0</v>
          </cell>
          <cell r="CM3397">
            <v>0</v>
          </cell>
        </row>
        <row r="3398">
          <cell r="F3398">
            <v>116105</v>
          </cell>
          <cell r="G3398">
            <v>116105</v>
          </cell>
          <cell r="H3398">
            <v>58360.84</v>
          </cell>
          <cell r="I3398">
            <v>10126.700000000001</v>
          </cell>
          <cell r="AY3398">
            <v>0</v>
          </cell>
          <cell r="CK3398">
            <v>0</v>
          </cell>
          <cell r="CL3398">
            <v>0</v>
          </cell>
          <cell r="CM3398">
            <v>0</v>
          </cell>
        </row>
        <row r="3399">
          <cell r="F3399">
            <v>13466</v>
          </cell>
          <cell r="G3399">
            <v>13466</v>
          </cell>
          <cell r="H3399">
            <v>8105.5</v>
          </cell>
          <cell r="I3399">
            <v>1877.5</v>
          </cell>
          <cell r="AY3399">
            <v>0</v>
          </cell>
          <cell r="CK3399">
            <v>0</v>
          </cell>
          <cell r="CL3399">
            <v>0</v>
          </cell>
          <cell r="CM3399">
            <v>0</v>
          </cell>
        </row>
        <row r="3400">
          <cell r="F3400">
            <v>32317</v>
          </cell>
          <cell r="G3400">
            <v>32317</v>
          </cell>
          <cell r="H3400">
            <v>10840.28</v>
          </cell>
          <cell r="I3400">
            <v>4333.8999999999996</v>
          </cell>
          <cell r="AY3400">
            <v>0</v>
          </cell>
          <cell r="CK3400">
            <v>0</v>
          </cell>
          <cell r="CL3400">
            <v>0</v>
          </cell>
          <cell r="CM3400">
            <v>0</v>
          </cell>
        </row>
        <row r="3401">
          <cell r="F3401">
            <v>7798</v>
          </cell>
          <cell r="G3401">
            <v>7798</v>
          </cell>
          <cell r="H3401">
            <v>4673.6099999999997</v>
          </cell>
          <cell r="I3401">
            <v>0</v>
          </cell>
          <cell r="AY3401">
            <v>0</v>
          </cell>
          <cell r="CK3401">
            <v>0</v>
          </cell>
          <cell r="CL3401">
            <v>0</v>
          </cell>
          <cell r="CM3401">
            <v>0</v>
          </cell>
        </row>
        <row r="3402">
          <cell r="F3402">
            <v>5000</v>
          </cell>
          <cell r="G3402">
            <v>5000</v>
          </cell>
          <cell r="H3402">
            <v>1857.98</v>
          </cell>
          <cell r="I3402">
            <v>0</v>
          </cell>
          <cell r="AY3402">
            <v>0</v>
          </cell>
          <cell r="CK3402">
            <v>0</v>
          </cell>
          <cell r="CL3402">
            <v>0</v>
          </cell>
          <cell r="CM3402">
            <v>0</v>
          </cell>
        </row>
        <row r="3403">
          <cell r="F3403">
            <v>288229</v>
          </cell>
          <cell r="G3403">
            <v>284834.48</v>
          </cell>
          <cell r="H3403">
            <v>171419.43</v>
          </cell>
          <cell r="I3403">
            <v>4507.38</v>
          </cell>
          <cell r="AY3403">
            <v>0</v>
          </cell>
          <cell r="CK3403">
            <v>0</v>
          </cell>
          <cell r="CL3403">
            <v>0</v>
          </cell>
          <cell r="CM3403">
            <v>0</v>
          </cell>
        </row>
        <row r="3404">
          <cell r="F3404">
            <v>9190452</v>
          </cell>
          <cell r="G3404">
            <v>9190452</v>
          </cell>
          <cell r="H3404">
            <v>6679924.2599999998</v>
          </cell>
          <cell r="I3404">
            <v>0</v>
          </cell>
          <cell r="AY3404">
            <v>732165.7</v>
          </cell>
          <cell r="CK3404">
            <v>0</v>
          </cell>
          <cell r="CL3404">
            <v>0</v>
          </cell>
          <cell r="CM3404">
            <v>0</v>
          </cell>
        </row>
        <row r="3405">
          <cell r="F3405">
            <v>0</v>
          </cell>
          <cell r="G3405">
            <v>77959.47</v>
          </cell>
          <cell r="H3405">
            <v>77959.47</v>
          </cell>
          <cell r="I3405">
            <v>0</v>
          </cell>
          <cell r="AY3405">
            <v>0</v>
          </cell>
          <cell r="CK3405">
            <v>0</v>
          </cell>
          <cell r="CL3405">
            <v>0</v>
          </cell>
          <cell r="CM3405">
            <v>0</v>
          </cell>
        </row>
        <row r="3406">
          <cell r="F3406">
            <v>117075</v>
          </cell>
          <cell r="G3406">
            <v>121268.67</v>
          </cell>
          <cell r="H3406">
            <v>121268.67</v>
          </cell>
          <cell r="I3406">
            <v>0</v>
          </cell>
          <cell r="AY3406">
            <v>12135</v>
          </cell>
          <cell r="CK3406">
            <v>0</v>
          </cell>
          <cell r="CL3406">
            <v>0</v>
          </cell>
          <cell r="CM3406">
            <v>0</v>
          </cell>
        </row>
        <row r="3407">
          <cell r="F3407">
            <v>592077</v>
          </cell>
          <cell r="G3407">
            <v>592077</v>
          </cell>
          <cell r="H3407">
            <v>273418.53999999998</v>
          </cell>
          <cell r="I3407">
            <v>0</v>
          </cell>
          <cell r="AY3407">
            <v>0</v>
          </cell>
          <cell r="CK3407">
            <v>0</v>
          </cell>
          <cell r="CL3407">
            <v>0</v>
          </cell>
          <cell r="CM3407">
            <v>0</v>
          </cell>
        </row>
        <row r="3408">
          <cell r="F3408">
            <v>1813996</v>
          </cell>
          <cell r="G3408">
            <v>1813996</v>
          </cell>
          <cell r="H3408">
            <v>31702.45</v>
          </cell>
          <cell r="I3408">
            <v>0</v>
          </cell>
          <cell r="AY3408">
            <v>0</v>
          </cell>
          <cell r="CK3408">
            <v>0</v>
          </cell>
          <cell r="CL3408">
            <v>0</v>
          </cell>
          <cell r="CM3408">
            <v>0</v>
          </cell>
        </row>
        <row r="3409">
          <cell r="F3409">
            <v>0</v>
          </cell>
          <cell r="G3409">
            <v>133638.39000000001</v>
          </cell>
          <cell r="H3409">
            <v>133638.39000000001</v>
          </cell>
          <cell r="I3409">
            <v>0</v>
          </cell>
          <cell r="AY3409">
            <v>0</v>
          </cell>
          <cell r="CK3409">
            <v>0</v>
          </cell>
          <cell r="CL3409">
            <v>0</v>
          </cell>
          <cell r="CM3409">
            <v>0</v>
          </cell>
        </row>
        <row r="3411">
          <cell r="F3411">
            <v>1344685</v>
          </cell>
          <cell r="G3411">
            <v>1344685</v>
          </cell>
          <cell r="H3411">
            <v>950019.91</v>
          </cell>
          <cell r="I3411">
            <v>0</v>
          </cell>
          <cell r="AY3411">
            <v>104544.33</v>
          </cell>
          <cell r="CK3411">
            <v>0</v>
          </cell>
          <cell r="CL3411">
            <v>0</v>
          </cell>
          <cell r="CM3411">
            <v>0</v>
          </cell>
        </row>
        <row r="3412">
          <cell r="F3412">
            <v>228340</v>
          </cell>
          <cell r="G3412">
            <v>228340</v>
          </cell>
          <cell r="H3412">
            <v>165113.54</v>
          </cell>
          <cell r="I3412">
            <v>0</v>
          </cell>
          <cell r="AY3412">
            <v>18236.79</v>
          </cell>
          <cell r="CK3412">
            <v>0</v>
          </cell>
          <cell r="CL3412">
            <v>0</v>
          </cell>
          <cell r="CM3412">
            <v>0</v>
          </cell>
        </row>
        <row r="3413">
          <cell r="F3413">
            <v>297000</v>
          </cell>
          <cell r="G3413">
            <v>297000</v>
          </cell>
          <cell r="H3413">
            <v>221356.2</v>
          </cell>
          <cell r="I3413">
            <v>0</v>
          </cell>
          <cell r="AY3413">
            <v>24277.5</v>
          </cell>
          <cell r="CK3413">
            <v>0</v>
          </cell>
          <cell r="CL3413">
            <v>0</v>
          </cell>
          <cell r="CM3413">
            <v>0</v>
          </cell>
        </row>
        <row r="3414">
          <cell r="F3414">
            <v>207126</v>
          </cell>
          <cell r="G3414">
            <v>209207.16</v>
          </cell>
          <cell r="H3414">
            <v>209207.16</v>
          </cell>
          <cell r="I3414">
            <v>0</v>
          </cell>
          <cell r="AY3414">
            <v>0</v>
          </cell>
          <cell r="CK3414">
            <v>0</v>
          </cell>
          <cell r="CL3414">
            <v>0</v>
          </cell>
          <cell r="CM3414">
            <v>0</v>
          </cell>
        </row>
        <row r="3415">
          <cell r="F3415">
            <v>1156574</v>
          </cell>
          <cell r="G3415">
            <v>1156574</v>
          </cell>
          <cell r="H3415">
            <v>737784.84</v>
          </cell>
          <cell r="I3415">
            <v>0</v>
          </cell>
          <cell r="AY3415">
            <v>78002.14</v>
          </cell>
          <cell r="CK3415">
            <v>0</v>
          </cell>
          <cell r="CL3415">
            <v>0</v>
          </cell>
          <cell r="CM3415">
            <v>0</v>
          </cell>
        </row>
        <row r="3416">
          <cell r="F3416">
            <v>18301</v>
          </cell>
          <cell r="G3416">
            <v>18301</v>
          </cell>
          <cell r="H3416">
            <v>0</v>
          </cell>
          <cell r="I3416">
            <v>0</v>
          </cell>
          <cell r="AY3416">
            <v>0</v>
          </cell>
          <cell r="CK3416">
            <v>0</v>
          </cell>
          <cell r="CL3416">
            <v>0</v>
          </cell>
          <cell r="CM3416">
            <v>0</v>
          </cell>
        </row>
        <row r="3417">
          <cell r="F3417">
            <v>10449</v>
          </cell>
          <cell r="G3417">
            <v>10449</v>
          </cell>
          <cell r="H3417">
            <v>140.07</v>
          </cell>
          <cell r="I3417">
            <v>0</v>
          </cell>
          <cell r="AY3417">
            <v>0</v>
          </cell>
          <cell r="CK3417">
            <v>0</v>
          </cell>
          <cell r="CL3417">
            <v>0</v>
          </cell>
          <cell r="CM3417">
            <v>0</v>
          </cell>
        </row>
        <row r="3418">
          <cell r="F3418">
            <v>35999</v>
          </cell>
          <cell r="G3418">
            <v>35999</v>
          </cell>
          <cell r="H3418">
            <v>0</v>
          </cell>
          <cell r="I3418">
            <v>0</v>
          </cell>
          <cell r="AY3418">
            <v>0</v>
          </cell>
          <cell r="CK3418">
            <v>0</v>
          </cell>
          <cell r="CL3418">
            <v>0</v>
          </cell>
          <cell r="CM3418">
            <v>0</v>
          </cell>
        </row>
        <row r="3419">
          <cell r="F3419">
            <v>0</v>
          </cell>
          <cell r="G3419">
            <v>3394.52</v>
          </cell>
          <cell r="H3419">
            <v>3687.32</v>
          </cell>
          <cell r="I3419">
            <v>-292.8</v>
          </cell>
          <cell r="AY3419">
            <v>0</v>
          </cell>
          <cell r="CK3419">
            <v>0</v>
          </cell>
          <cell r="CL3419">
            <v>0</v>
          </cell>
          <cell r="CM3419">
            <v>0</v>
          </cell>
        </row>
        <row r="3420">
          <cell r="F3420">
            <v>5318984</v>
          </cell>
          <cell r="G3420">
            <v>5281625.09</v>
          </cell>
          <cell r="H3420">
            <v>3643308.56</v>
          </cell>
          <cell r="I3420">
            <v>0</v>
          </cell>
          <cell r="AY3420">
            <v>399632.62</v>
          </cell>
          <cell r="CK3420">
            <v>0</v>
          </cell>
          <cell r="CL3420">
            <v>0</v>
          </cell>
          <cell r="CM3420">
            <v>0</v>
          </cell>
        </row>
        <row r="3421">
          <cell r="F3421">
            <v>0</v>
          </cell>
          <cell r="G3421">
            <v>400000</v>
          </cell>
          <cell r="H3421">
            <v>393300</v>
          </cell>
          <cell r="I3421">
            <v>0</v>
          </cell>
          <cell r="AY3421">
            <v>0</v>
          </cell>
          <cell r="CK3421">
            <v>0</v>
          </cell>
          <cell r="CL3421">
            <v>0</v>
          </cell>
          <cell r="CM3421">
            <v>0</v>
          </cell>
        </row>
        <row r="3422">
          <cell r="F3422">
            <v>123093</v>
          </cell>
          <cell r="G3422">
            <v>123093</v>
          </cell>
          <cell r="H3422">
            <v>117539.33</v>
          </cell>
          <cell r="I3422">
            <v>0</v>
          </cell>
          <cell r="AY3422">
            <v>11880</v>
          </cell>
          <cell r="CK3422">
            <v>0</v>
          </cell>
          <cell r="CL3422">
            <v>0</v>
          </cell>
          <cell r="CM3422">
            <v>0</v>
          </cell>
        </row>
        <row r="3423">
          <cell r="F3423">
            <v>320430</v>
          </cell>
          <cell r="G3423">
            <v>317162.5</v>
          </cell>
          <cell r="H3423">
            <v>163612.63</v>
          </cell>
          <cell r="I3423">
            <v>0</v>
          </cell>
          <cell r="AY3423">
            <v>0</v>
          </cell>
          <cell r="CK3423">
            <v>0</v>
          </cell>
          <cell r="CL3423">
            <v>0</v>
          </cell>
          <cell r="CM3423">
            <v>0</v>
          </cell>
        </row>
        <row r="3424">
          <cell r="F3424">
            <v>904293</v>
          </cell>
          <cell r="G3424">
            <v>904180.33</v>
          </cell>
          <cell r="H3424">
            <v>0</v>
          </cell>
          <cell r="I3424">
            <v>0</v>
          </cell>
          <cell r="AY3424">
            <v>0</v>
          </cell>
          <cell r="CK3424">
            <v>0</v>
          </cell>
          <cell r="CL3424">
            <v>0</v>
          </cell>
          <cell r="CM3424">
            <v>0</v>
          </cell>
        </row>
        <row r="3425">
          <cell r="F3425">
            <v>90000</v>
          </cell>
          <cell r="G3425">
            <v>98325.19</v>
          </cell>
          <cell r="H3425">
            <v>98325.19</v>
          </cell>
          <cell r="I3425">
            <v>0</v>
          </cell>
          <cell r="AY3425">
            <v>12128.45</v>
          </cell>
          <cell r="CK3425">
            <v>0</v>
          </cell>
          <cell r="CL3425">
            <v>0</v>
          </cell>
          <cell r="CM3425">
            <v>0</v>
          </cell>
        </row>
        <row r="3426">
          <cell r="F3426">
            <v>474266</v>
          </cell>
          <cell r="G3426">
            <v>469626.95</v>
          </cell>
          <cell r="H3426">
            <v>366523.08</v>
          </cell>
          <cell r="I3426">
            <v>0</v>
          </cell>
          <cell r="AY3426">
            <v>41150.5</v>
          </cell>
          <cell r="CK3426">
            <v>0</v>
          </cell>
          <cell r="CL3426">
            <v>0</v>
          </cell>
          <cell r="CM3426">
            <v>0</v>
          </cell>
        </row>
        <row r="3427">
          <cell r="F3427">
            <v>81274</v>
          </cell>
          <cell r="G3427">
            <v>80535</v>
          </cell>
          <cell r="H3427">
            <v>64295.82</v>
          </cell>
          <cell r="I3427">
            <v>0</v>
          </cell>
          <cell r="AY3427">
            <v>7241.25</v>
          </cell>
          <cell r="CK3427">
            <v>0</v>
          </cell>
          <cell r="CL3427">
            <v>0</v>
          </cell>
          <cell r="CM3427">
            <v>0</v>
          </cell>
        </row>
        <row r="3428">
          <cell r="F3428">
            <v>99000</v>
          </cell>
          <cell r="G3428">
            <v>97245.07</v>
          </cell>
          <cell r="H3428">
            <v>78973.77</v>
          </cell>
          <cell r="I3428">
            <v>0</v>
          </cell>
          <cell r="AY3428">
            <v>8774.69</v>
          </cell>
          <cell r="CK3428">
            <v>0</v>
          </cell>
          <cell r="CL3428">
            <v>0</v>
          </cell>
          <cell r="CM3428">
            <v>0</v>
          </cell>
        </row>
        <row r="3429">
          <cell r="F3429">
            <v>103159</v>
          </cell>
          <cell r="G3429">
            <v>110453.38</v>
          </cell>
          <cell r="H3429">
            <v>110453.38</v>
          </cell>
          <cell r="I3429">
            <v>0</v>
          </cell>
          <cell r="AY3429">
            <v>0</v>
          </cell>
          <cell r="CK3429">
            <v>0</v>
          </cell>
          <cell r="CL3429">
            <v>0</v>
          </cell>
          <cell r="CM3429">
            <v>0</v>
          </cell>
        </row>
        <row r="3430">
          <cell r="F3430">
            <v>861100</v>
          </cell>
          <cell r="G3430">
            <v>858004.36</v>
          </cell>
          <cell r="H3430">
            <v>564701.63</v>
          </cell>
          <cell r="I3430">
            <v>0</v>
          </cell>
          <cell r="AY3430">
            <v>58877.65</v>
          </cell>
          <cell r="CK3430">
            <v>0</v>
          </cell>
          <cell r="CL3430">
            <v>0</v>
          </cell>
          <cell r="CM3430">
            <v>0</v>
          </cell>
        </row>
        <row r="3431">
          <cell r="F3431">
            <v>2136480</v>
          </cell>
          <cell r="G3431">
            <v>1615691.81</v>
          </cell>
          <cell r="H3431">
            <v>0</v>
          </cell>
          <cell r="I3431">
            <v>0</v>
          </cell>
          <cell r="AY3431">
            <v>0</v>
          </cell>
          <cell r="CK3431">
            <v>0</v>
          </cell>
          <cell r="CL3431">
            <v>0</v>
          </cell>
          <cell r="CM3431">
            <v>0</v>
          </cell>
        </row>
        <row r="3432">
          <cell r="F3432">
            <v>13000</v>
          </cell>
          <cell r="G3432">
            <v>13000</v>
          </cell>
          <cell r="H3432">
            <v>9051.73</v>
          </cell>
          <cell r="I3432">
            <v>1228.5</v>
          </cell>
          <cell r="AY3432">
            <v>493.53</v>
          </cell>
          <cell r="CK3432">
            <v>0</v>
          </cell>
          <cell r="CL3432">
            <v>0</v>
          </cell>
          <cell r="CM3432">
            <v>0</v>
          </cell>
        </row>
        <row r="3433">
          <cell r="F3433">
            <v>15112</v>
          </cell>
          <cell r="G3433">
            <v>26296.59</v>
          </cell>
          <cell r="H3433">
            <v>26296.59</v>
          </cell>
          <cell r="I3433">
            <v>0</v>
          </cell>
          <cell r="AY3433">
            <v>0</v>
          </cell>
          <cell r="CK3433">
            <v>0</v>
          </cell>
          <cell r="CL3433">
            <v>0</v>
          </cell>
          <cell r="CM3433">
            <v>0</v>
          </cell>
        </row>
        <row r="3434">
          <cell r="F3434">
            <v>102056</v>
          </cell>
          <cell r="G3434">
            <v>101726.68</v>
          </cell>
          <cell r="H3434">
            <v>75039.14</v>
          </cell>
          <cell r="I3434">
            <v>0</v>
          </cell>
          <cell r="AY3434">
            <v>6873.11</v>
          </cell>
          <cell r="CK3434">
            <v>0</v>
          </cell>
          <cell r="CL3434">
            <v>0</v>
          </cell>
          <cell r="CM3434">
            <v>0</v>
          </cell>
        </row>
        <row r="3435">
          <cell r="F3435">
            <v>56551</v>
          </cell>
          <cell r="G3435">
            <v>62321.86</v>
          </cell>
          <cell r="H3435">
            <v>61823.3</v>
          </cell>
          <cell r="I3435">
            <v>0</v>
          </cell>
          <cell r="AY3435">
            <v>0</v>
          </cell>
          <cell r="CK3435">
            <v>0</v>
          </cell>
          <cell r="CL3435">
            <v>0</v>
          </cell>
          <cell r="CM3435">
            <v>0</v>
          </cell>
        </row>
        <row r="3436">
          <cell r="F3436">
            <v>7290</v>
          </cell>
          <cell r="G3436">
            <v>7280.09</v>
          </cell>
          <cell r="H3436">
            <v>3917.1</v>
          </cell>
          <cell r="I3436">
            <v>0</v>
          </cell>
          <cell r="AY3436">
            <v>455.53</v>
          </cell>
          <cell r="CK3436">
            <v>0</v>
          </cell>
          <cell r="CL3436">
            <v>0</v>
          </cell>
          <cell r="CM3436">
            <v>0</v>
          </cell>
        </row>
        <row r="3437">
          <cell r="F3437">
            <v>10817</v>
          </cell>
          <cell r="G3437">
            <v>10817</v>
          </cell>
          <cell r="H3437">
            <v>6478.5</v>
          </cell>
          <cell r="I3437">
            <v>0</v>
          </cell>
          <cell r="AY3437">
            <v>500.5</v>
          </cell>
          <cell r="CK3437">
            <v>0</v>
          </cell>
          <cell r="CL3437">
            <v>0</v>
          </cell>
          <cell r="CM3437">
            <v>0</v>
          </cell>
        </row>
        <row r="3438">
          <cell r="F3438">
            <v>73477</v>
          </cell>
          <cell r="G3438">
            <v>70677.149999999994</v>
          </cell>
          <cell r="H3438">
            <v>44755.51</v>
          </cell>
          <cell r="I3438">
            <v>0</v>
          </cell>
          <cell r="AY3438">
            <v>1766.34</v>
          </cell>
          <cell r="CK3438">
            <v>0</v>
          </cell>
          <cell r="CL3438">
            <v>0</v>
          </cell>
          <cell r="CM3438">
            <v>0</v>
          </cell>
        </row>
        <row r="3439">
          <cell r="F3439">
            <v>6051</v>
          </cell>
          <cell r="G3439">
            <v>11351</v>
          </cell>
          <cell r="H3439">
            <v>10300</v>
          </cell>
          <cell r="I3439">
            <v>500</v>
          </cell>
          <cell r="AY3439">
            <v>2800</v>
          </cell>
          <cell r="CK3439">
            <v>0</v>
          </cell>
          <cell r="CL3439">
            <v>0</v>
          </cell>
          <cell r="CM3439">
            <v>0</v>
          </cell>
        </row>
        <row r="3440">
          <cell r="F3440">
            <v>76344</v>
          </cell>
          <cell r="G3440">
            <v>76344</v>
          </cell>
          <cell r="H3440">
            <v>41095.06</v>
          </cell>
          <cell r="I3440">
            <v>5082</v>
          </cell>
          <cell r="AY3440">
            <v>4616.1000000000004</v>
          </cell>
          <cell r="CK3440">
            <v>0</v>
          </cell>
          <cell r="CL3440">
            <v>0</v>
          </cell>
          <cell r="CM3440">
            <v>0</v>
          </cell>
        </row>
        <row r="3441">
          <cell r="F3441">
            <v>11000</v>
          </cell>
          <cell r="G3441">
            <v>11000</v>
          </cell>
          <cell r="H3441">
            <v>6837.78</v>
          </cell>
          <cell r="I3441">
            <v>1194.1400000000001</v>
          </cell>
          <cell r="AY3441">
            <v>0</v>
          </cell>
          <cell r="CK3441">
            <v>0</v>
          </cell>
          <cell r="CL3441">
            <v>0</v>
          </cell>
          <cell r="CM3441">
            <v>0</v>
          </cell>
        </row>
        <row r="3442">
          <cell r="F3442">
            <v>0</v>
          </cell>
          <cell r="G3442">
            <v>8000</v>
          </cell>
          <cell r="H3442">
            <v>2787.26</v>
          </cell>
          <cell r="I3442">
            <v>0</v>
          </cell>
          <cell r="AY3442">
            <v>0</v>
          </cell>
          <cell r="CK3442">
            <v>0</v>
          </cell>
          <cell r="CL3442">
            <v>0</v>
          </cell>
          <cell r="CM3442">
            <v>0</v>
          </cell>
        </row>
        <row r="3443">
          <cell r="F3443">
            <v>189927</v>
          </cell>
          <cell r="G3443">
            <v>541662</v>
          </cell>
          <cell r="H3443">
            <v>131100</v>
          </cell>
          <cell r="I3443">
            <v>65550</v>
          </cell>
          <cell r="AY3443">
            <v>0</v>
          </cell>
          <cell r="CK3443">
            <v>65000</v>
          </cell>
          <cell r="CL3443">
            <v>65000</v>
          </cell>
          <cell r="CM3443">
            <v>65000</v>
          </cell>
        </row>
        <row r="3444">
          <cell r="F3444">
            <v>3251</v>
          </cell>
          <cell r="G3444">
            <v>3251</v>
          </cell>
          <cell r="H3444">
            <v>3251</v>
          </cell>
          <cell r="I3444">
            <v>0</v>
          </cell>
          <cell r="AY3444">
            <v>0</v>
          </cell>
          <cell r="CK3444">
            <v>0</v>
          </cell>
          <cell r="CL3444">
            <v>0</v>
          </cell>
          <cell r="CM3444">
            <v>0</v>
          </cell>
        </row>
        <row r="3445">
          <cell r="F3445">
            <v>10059</v>
          </cell>
          <cell r="G3445">
            <v>6694</v>
          </cell>
          <cell r="H3445">
            <v>345</v>
          </cell>
          <cell r="I3445">
            <v>920</v>
          </cell>
          <cell r="AY3445">
            <v>0</v>
          </cell>
          <cell r="CK3445">
            <v>0</v>
          </cell>
          <cell r="CL3445">
            <v>0</v>
          </cell>
          <cell r="CM3445">
            <v>0</v>
          </cell>
        </row>
        <row r="3446">
          <cell r="F3446">
            <v>1500</v>
          </cell>
          <cell r="G3446">
            <v>1500</v>
          </cell>
          <cell r="H3446">
            <v>400</v>
          </cell>
          <cell r="I3446">
            <v>0</v>
          </cell>
          <cell r="AY3446">
            <v>0</v>
          </cell>
          <cell r="CK3446">
            <v>0</v>
          </cell>
          <cell r="CL3446">
            <v>0</v>
          </cell>
          <cell r="CM3446">
            <v>0</v>
          </cell>
        </row>
        <row r="3447">
          <cell r="F3447">
            <v>10000</v>
          </cell>
          <cell r="G3447">
            <v>7875</v>
          </cell>
          <cell r="H3447">
            <v>2128.5500000000002</v>
          </cell>
          <cell r="I3447">
            <v>0</v>
          </cell>
          <cell r="AY3447">
            <v>287.5</v>
          </cell>
          <cell r="CK3447">
            <v>0</v>
          </cell>
          <cell r="CL3447">
            <v>0</v>
          </cell>
          <cell r="CM3447">
            <v>0</v>
          </cell>
        </row>
        <row r="3448">
          <cell r="F3448">
            <v>2224</v>
          </cell>
          <cell r="G3448">
            <v>2224</v>
          </cell>
          <cell r="H3448">
            <v>0</v>
          </cell>
          <cell r="I3448">
            <v>0</v>
          </cell>
          <cell r="AY3448">
            <v>0</v>
          </cell>
          <cell r="CK3448">
            <v>0</v>
          </cell>
          <cell r="CL3448">
            <v>0</v>
          </cell>
          <cell r="CM3448">
            <v>0</v>
          </cell>
        </row>
        <row r="3449">
          <cell r="F3449">
            <v>25000</v>
          </cell>
          <cell r="G3449">
            <v>25000</v>
          </cell>
          <cell r="H3449">
            <v>21839.5</v>
          </cell>
          <cell r="I3449">
            <v>2833</v>
          </cell>
          <cell r="AY3449">
            <v>210.27</v>
          </cell>
          <cell r="CK3449">
            <v>0</v>
          </cell>
          <cell r="CL3449">
            <v>0</v>
          </cell>
          <cell r="CM3449">
            <v>0</v>
          </cell>
        </row>
        <row r="3450">
          <cell r="F3450">
            <v>5283</v>
          </cell>
          <cell r="G3450">
            <v>5283</v>
          </cell>
          <cell r="H3450">
            <v>3116</v>
          </cell>
          <cell r="I3450">
            <v>0</v>
          </cell>
          <cell r="AY3450">
            <v>0</v>
          </cell>
          <cell r="CK3450">
            <v>0</v>
          </cell>
          <cell r="CL3450">
            <v>0</v>
          </cell>
          <cell r="CM3450">
            <v>0</v>
          </cell>
        </row>
        <row r="3451">
          <cell r="F3451">
            <v>51649</v>
          </cell>
          <cell r="G3451">
            <v>51649</v>
          </cell>
          <cell r="H3451">
            <v>27584.19</v>
          </cell>
          <cell r="I3451">
            <v>2174.61</v>
          </cell>
          <cell r="AY3451">
            <v>0</v>
          </cell>
          <cell r="CK3451">
            <v>0</v>
          </cell>
          <cell r="CL3451">
            <v>0</v>
          </cell>
          <cell r="CM3451">
            <v>0</v>
          </cell>
        </row>
        <row r="3452">
          <cell r="F3452">
            <v>4640</v>
          </cell>
          <cell r="G3452">
            <v>4640</v>
          </cell>
          <cell r="H3452">
            <v>2121.75</v>
          </cell>
          <cell r="I3452">
            <v>0</v>
          </cell>
          <cell r="AY3452">
            <v>0</v>
          </cell>
          <cell r="CK3452">
            <v>0</v>
          </cell>
          <cell r="CL3452">
            <v>0</v>
          </cell>
          <cell r="CM3452">
            <v>0</v>
          </cell>
        </row>
        <row r="3453">
          <cell r="F3453">
            <v>15260</v>
          </cell>
          <cell r="G3453">
            <v>15260</v>
          </cell>
          <cell r="H3453">
            <v>7617.21</v>
          </cell>
          <cell r="I3453">
            <v>0</v>
          </cell>
          <cell r="AY3453">
            <v>0</v>
          </cell>
          <cell r="CK3453">
            <v>0</v>
          </cell>
          <cell r="CL3453">
            <v>0</v>
          </cell>
          <cell r="CM3453">
            <v>0</v>
          </cell>
        </row>
        <row r="3454">
          <cell r="F3454">
            <v>30649</v>
          </cell>
          <cell r="G3454">
            <v>28569</v>
          </cell>
          <cell r="H3454">
            <v>171.5</v>
          </cell>
          <cell r="I3454">
            <v>0</v>
          </cell>
          <cell r="AY3454">
            <v>171.5</v>
          </cell>
          <cell r="CK3454">
            <v>0</v>
          </cell>
          <cell r="CL3454">
            <v>0</v>
          </cell>
          <cell r="CM3454">
            <v>0</v>
          </cell>
        </row>
        <row r="3455">
          <cell r="F3455">
            <v>6405000</v>
          </cell>
          <cell r="G3455">
            <v>6405000</v>
          </cell>
          <cell r="H3455">
            <v>6247500.9000000004</v>
          </cell>
          <cell r="I3455">
            <v>0</v>
          </cell>
          <cell r="AY3455">
            <v>0</v>
          </cell>
          <cell r="CK3455">
            <v>0</v>
          </cell>
          <cell r="CL3455">
            <v>0</v>
          </cell>
          <cell r="CM3455">
            <v>0</v>
          </cell>
        </row>
        <row r="3456">
          <cell r="F3456">
            <v>50000</v>
          </cell>
          <cell r="G3456">
            <v>39355</v>
          </cell>
          <cell r="H3456">
            <v>14866.58</v>
          </cell>
          <cell r="I3456">
            <v>985</v>
          </cell>
          <cell r="AY3456">
            <v>1579.9</v>
          </cell>
          <cell r="CK3456">
            <v>0</v>
          </cell>
          <cell r="CL3456">
            <v>0</v>
          </cell>
          <cell r="CM3456">
            <v>0</v>
          </cell>
        </row>
        <row r="3457">
          <cell r="F3457">
            <v>187558</v>
          </cell>
          <cell r="G3457">
            <v>128072</v>
          </cell>
          <cell r="H3457">
            <v>53785.54</v>
          </cell>
          <cell r="I3457">
            <v>810</v>
          </cell>
          <cell r="AY3457">
            <v>6325</v>
          </cell>
          <cell r="CK3457">
            <v>0</v>
          </cell>
          <cell r="CL3457">
            <v>0</v>
          </cell>
          <cell r="CM3457">
            <v>0</v>
          </cell>
        </row>
        <row r="3458">
          <cell r="F3458">
            <v>50000</v>
          </cell>
          <cell r="G3458">
            <v>42335</v>
          </cell>
          <cell r="H3458">
            <v>25495</v>
          </cell>
          <cell r="I3458">
            <v>0</v>
          </cell>
          <cell r="AY3458">
            <v>2460</v>
          </cell>
          <cell r="CK3458">
            <v>0</v>
          </cell>
          <cell r="CL3458">
            <v>0</v>
          </cell>
          <cell r="CM3458">
            <v>0</v>
          </cell>
        </row>
        <row r="3459">
          <cell r="F3459">
            <v>10000</v>
          </cell>
          <cell r="G3459">
            <v>17100</v>
          </cell>
          <cell r="H3459">
            <v>15014.08</v>
          </cell>
          <cell r="I3459">
            <v>2065</v>
          </cell>
          <cell r="AY3459">
            <v>2829</v>
          </cell>
          <cell r="CK3459">
            <v>0</v>
          </cell>
          <cell r="CL3459">
            <v>0</v>
          </cell>
          <cell r="CM3459">
            <v>0</v>
          </cell>
        </row>
        <row r="3460">
          <cell r="F3460">
            <v>35000</v>
          </cell>
          <cell r="G3460">
            <v>35000</v>
          </cell>
          <cell r="H3460">
            <v>16098.08</v>
          </cell>
          <cell r="I3460">
            <v>7022.94</v>
          </cell>
          <cell r="AY3460">
            <v>1215</v>
          </cell>
          <cell r="CK3460">
            <v>0</v>
          </cell>
          <cell r="CL3460">
            <v>0</v>
          </cell>
          <cell r="CM3460">
            <v>0</v>
          </cell>
        </row>
        <row r="3461">
          <cell r="F3461">
            <v>1000</v>
          </cell>
          <cell r="G3461">
            <v>1000</v>
          </cell>
          <cell r="H3461">
            <v>649</v>
          </cell>
          <cell r="I3461">
            <v>0</v>
          </cell>
          <cell r="AY3461">
            <v>301</v>
          </cell>
          <cell r="CK3461">
            <v>0</v>
          </cell>
          <cell r="CL3461">
            <v>0</v>
          </cell>
          <cell r="CM3461">
            <v>0</v>
          </cell>
        </row>
        <row r="3462">
          <cell r="F3462">
            <v>40000</v>
          </cell>
          <cell r="G3462">
            <v>40000</v>
          </cell>
          <cell r="H3462">
            <v>30542.46</v>
          </cell>
          <cell r="I3462">
            <v>4457.54</v>
          </cell>
          <cell r="AY3462">
            <v>1714.56</v>
          </cell>
          <cell r="CK3462">
            <v>0</v>
          </cell>
          <cell r="CL3462">
            <v>0</v>
          </cell>
          <cell r="CM3462">
            <v>0</v>
          </cell>
        </row>
        <row r="3463">
          <cell r="F3463">
            <v>10000</v>
          </cell>
          <cell r="G3463">
            <v>30000</v>
          </cell>
          <cell r="H3463">
            <v>28672.49</v>
          </cell>
          <cell r="I3463">
            <v>1291</v>
          </cell>
          <cell r="AY3463">
            <v>2578</v>
          </cell>
          <cell r="CK3463">
            <v>0</v>
          </cell>
          <cell r="CL3463">
            <v>0</v>
          </cell>
          <cell r="CM3463">
            <v>0</v>
          </cell>
        </row>
        <row r="3464">
          <cell r="F3464">
            <v>90000</v>
          </cell>
          <cell r="G3464">
            <v>90000</v>
          </cell>
          <cell r="H3464">
            <v>59997.919999999998</v>
          </cell>
          <cell r="I3464">
            <v>9982.2900000000009</v>
          </cell>
          <cell r="AY3464">
            <v>0</v>
          </cell>
          <cell r="CK3464">
            <v>0</v>
          </cell>
          <cell r="CL3464">
            <v>0</v>
          </cell>
          <cell r="CM3464">
            <v>0</v>
          </cell>
        </row>
        <row r="3465">
          <cell r="F3465">
            <v>28442</v>
          </cell>
          <cell r="G3465">
            <v>28442</v>
          </cell>
          <cell r="H3465">
            <v>14739.2</v>
          </cell>
          <cell r="I3465">
            <v>2359.75</v>
          </cell>
          <cell r="AY3465">
            <v>0</v>
          </cell>
          <cell r="CK3465">
            <v>0</v>
          </cell>
          <cell r="CL3465">
            <v>0</v>
          </cell>
          <cell r="CM3465">
            <v>0</v>
          </cell>
        </row>
        <row r="3466">
          <cell r="F3466">
            <v>37000</v>
          </cell>
          <cell r="G3466">
            <v>35000</v>
          </cell>
          <cell r="H3466">
            <v>14518.8</v>
          </cell>
          <cell r="I3466">
            <v>12600.84</v>
          </cell>
          <cell r="AY3466">
            <v>0</v>
          </cell>
          <cell r="CK3466">
            <v>0</v>
          </cell>
          <cell r="CL3466">
            <v>0</v>
          </cell>
          <cell r="CM3466">
            <v>0</v>
          </cell>
        </row>
        <row r="3467">
          <cell r="F3467">
            <v>51127</v>
          </cell>
          <cell r="G3467">
            <v>51127</v>
          </cell>
          <cell r="H3467">
            <v>40960</v>
          </cell>
          <cell r="I3467">
            <v>2999</v>
          </cell>
          <cell r="AY3467">
            <v>11310</v>
          </cell>
          <cell r="CK3467">
            <v>0</v>
          </cell>
          <cell r="CL3467">
            <v>0</v>
          </cell>
          <cell r="CM3467">
            <v>0</v>
          </cell>
        </row>
        <row r="3468">
          <cell r="F3468">
            <v>36254</v>
          </cell>
          <cell r="G3468">
            <v>32448</v>
          </cell>
          <cell r="H3468">
            <v>12582</v>
          </cell>
          <cell r="I3468">
            <v>2456</v>
          </cell>
          <cell r="AY3468">
            <v>1093</v>
          </cell>
          <cell r="CK3468">
            <v>0</v>
          </cell>
          <cell r="CL3468">
            <v>0</v>
          </cell>
          <cell r="CM3468">
            <v>0</v>
          </cell>
        </row>
        <row r="3469">
          <cell r="F3469">
            <v>4199</v>
          </cell>
          <cell r="G3469">
            <v>6178</v>
          </cell>
          <cell r="H3469">
            <v>6178</v>
          </cell>
          <cell r="I3469">
            <v>468</v>
          </cell>
          <cell r="AY3469">
            <v>1341.8</v>
          </cell>
          <cell r="CK3469">
            <v>0</v>
          </cell>
          <cell r="CL3469">
            <v>0</v>
          </cell>
          <cell r="CM3469">
            <v>0</v>
          </cell>
        </row>
        <row r="3470">
          <cell r="F3470">
            <v>11416</v>
          </cell>
          <cell r="G3470">
            <v>11416</v>
          </cell>
          <cell r="H3470">
            <v>5372.94</v>
          </cell>
          <cell r="I3470">
            <v>96.58</v>
          </cell>
          <cell r="AY3470">
            <v>0</v>
          </cell>
          <cell r="CK3470">
            <v>0</v>
          </cell>
          <cell r="CL3470">
            <v>0</v>
          </cell>
          <cell r="CM3470">
            <v>0</v>
          </cell>
        </row>
        <row r="3471">
          <cell r="F3471">
            <v>4811</v>
          </cell>
          <cell r="G3471">
            <v>6511</v>
          </cell>
          <cell r="H3471">
            <v>3327.66</v>
          </cell>
          <cell r="I3471">
            <v>139.15</v>
          </cell>
          <cell r="AY3471">
            <v>0</v>
          </cell>
          <cell r="CK3471">
            <v>0</v>
          </cell>
          <cell r="CL3471">
            <v>0</v>
          </cell>
          <cell r="CM3471">
            <v>0</v>
          </cell>
        </row>
        <row r="3472">
          <cell r="F3472">
            <v>2000</v>
          </cell>
          <cell r="G3472">
            <v>2000</v>
          </cell>
          <cell r="H3472">
            <v>910.11</v>
          </cell>
          <cell r="I3472">
            <v>0</v>
          </cell>
          <cell r="AY3472">
            <v>0</v>
          </cell>
          <cell r="CK3472">
            <v>0</v>
          </cell>
          <cell r="CL3472">
            <v>0</v>
          </cell>
          <cell r="CM3472">
            <v>0</v>
          </cell>
        </row>
        <row r="3473">
          <cell r="F3473">
            <v>2000</v>
          </cell>
          <cell r="G3473">
            <v>2000</v>
          </cell>
          <cell r="H3473">
            <v>84</v>
          </cell>
          <cell r="I3473">
            <v>99.5</v>
          </cell>
          <cell r="AY3473">
            <v>0</v>
          </cell>
          <cell r="CK3473">
            <v>0</v>
          </cell>
          <cell r="CL3473">
            <v>0</v>
          </cell>
          <cell r="CM3473">
            <v>0</v>
          </cell>
        </row>
        <row r="3474">
          <cell r="F3474">
            <v>1000</v>
          </cell>
          <cell r="G3474">
            <v>1083</v>
          </cell>
          <cell r="H3474">
            <v>700.51</v>
          </cell>
          <cell r="I3474">
            <v>381.86</v>
          </cell>
          <cell r="AY3474">
            <v>0</v>
          </cell>
          <cell r="CK3474">
            <v>0</v>
          </cell>
          <cell r="CL3474">
            <v>0</v>
          </cell>
          <cell r="CM3474">
            <v>0</v>
          </cell>
        </row>
        <row r="3475">
          <cell r="F3475">
            <v>2000</v>
          </cell>
          <cell r="G3475">
            <v>2000</v>
          </cell>
          <cell r="H3475">
            <v>0</v>
          </cell>
          <cell r="I3475">
            <v>0</v>
          </cell>
          <cell r="AY3475">
            <v>0</v>
          </cell>
          <cell r="CK3475">
            <v>0</v>
          </cell>
          <cell r="CL3475">
            <v>0</v>
          </cell>
          <cell r="CM3475">
            <v>0</v>
          </cell>
        </row>
        <row r="3476">
          <cell r="F3476">
            <v>6361</v>
          </cell>
          <cell r="G3476">
            <v>8188</v>
          </cell>
          <cell r="H3476">
            <v>6485.6</v>
          </cell>
          <cell r="I3476">
            <v>373.2</v>
          </cell>
          <cell r="AY3476">
            <v>41.95</v>
          </cell>
          <cell r="CK3476">
            <v>0</v>
          </cell>
          <cell r="CL3476">
            <v>0</v>
          </cell>
          <cell r="CM3476">
            <v>0</v>
          </cell>
        </row>
        <row r="3477">
          <cell r="F3477">
            <v>1046</v>
          </cell>
          <cell r="G3477">
            <v>1046</v>
          </cell>
          <cell r="H3477">
            <v>0</v>
          </cell>
          <cell r="I3477">
            <v>0</v>
          </cell>
          <cell r="AY3477">
            <v>0</v>
          </cell>
          <cell r="CK3477">
            <v>0</v>
          </cell>
          <cell r="CL3477">
            <v>0</v>
          </cell>
          <cell r="CM3477">
            <v>0</v>
          </cell>
        </row>
        <row r="3478">
          <cell r="F3478">
            <v>6000</v>
          </cell>
          <cell r="G3478">
            <v>5917</v>
          </cell>
          <cell r="H3478">
            <v>1430.96</v>
          </cell>
          <cell r="I3478">
            <v>0</v>
          </cell>
          <cell r="AY3478">
            <v>0</v>
          </cell>
          <cell r="CK3478">
            <v>0</v>
          </cell>
          <cell r="CL3478">
            <v>0</v>
          </cell>
          <cell r="CM3478">
            <v>0</v>
          </cell>
        </row>
        <row r="3479">
          <cell r="F3479">
            <v>144887</v>
          </cell>
          <cell r="G3479">
            <v>137705.76</v>
          </cell>
          <cell r="H3479">
            <v>61368.25</v>
          </cell>
          <cell r="I3479">
            <v>3012.95</v>
          </cell>
          <cell r="AY3479">
            <v>498.18</v>
          </cell>
          <cell r="CK3479">
            <v>0</v>
          </cell>
          <cell r="CL3479">
            <v>0</v>
          </cell>
          <cell r="CM3479">
            <v>0</v>
          </cell>
        </row>
        <row r="3480">
          <cell r="F3480">
            <v>7300</v>
          </cell>
          <cell r="G3480">
            <v>7300</v>
          </cell>
          <cell r="H3480">
            <v>443.9</v>
          </cell>
          <cell r="I3480">
            <v>1161.5</v>
          </cell>
          <cell r="AY3480">
            <v>0</v>
          </cell>
          <cell r="CK3480">
            <v>0</v>
          </cell>
          <cell r="CL3480">
            <v>0</v>
          </cell>
          <cell r="CM3480">
            <v>0</v>
          </cell>
        </row>
        <row r="3481">
          <cell r="F3481">
            <v>0</v>
          </cell>
          <cell r="G3481">
            <v>300</v>
          </cell>
          <cell r="H3481">
            <v>296.7</v>
          </cell>
          <cell r="I3481">
            <v>0</v>
          </cell>
          <cell r="AY3481">
            <v>0</v>
          </cell>
          <cell r="CK3481">
            <v>0</v>
          </cell>
          <cell r="CL3481">
            <v>0</v>
          </cell>
          <cell r="CM3481">
            <v>0</v>
          </cell>
        </row>
        <row r="3482">
          <cell r="F3482">
            <v>0</v>
          </cell>
          <cell r="G3482">
            <v>31565</v>
          </cell>
          <cell r="H3482">
            <v>31177.51</v>
          </cell>
          <cell r="I3482">
            <v>0</v>
          </cell>
          <cell r="AY3482">
            <v>0</v>
          </cell>
          <cell r="CK3482">
            <v>0</v>
          </cell>
          <cell r="CL3482">
            <v>0</v>
          </cell>
          <cell r="CM3482">
            <v>0</v>
          </cell>
        </row>
        <row r="3483">
          <cell r="F3483">
            <v>0</v>
          </cell>
          <cell r="G3483">
            <v>8321</v>
          </cell>
          <cell r="H3483">
            <v>8320</v>
          </cell>
          <cell r="I3483">
            <v>0</v>
          </cell>
          <cell r="AY3483">
            <v>0</v>
          </cell>
          <cell r="CK3483">
            <v>0</v>
          </cell>
          <cell r="CL3483">
            <v>0</v>
          </cell>
          <cell r="CM3483">
            <v>0</v>
          </cell>
        </row>
        <row r="3484">
          <cell r="F3484">
            <v>0</v>
          </cell>
          <cell r="G3484">
            <v>45345</v>
          </cell>
          <cell r="H3484">
            <v>44758.7</v>
          </cell>
          <cell r="I3484">
            <v>0</v>
          </cell>
          <cell r="AY3484">
            <v>0</v>
          </cell>
          <cell r="CK3484">
            <v>0</v>
          </cell>
          <cell r="CL3484">
            <v>0</v>
          </cell>
          <cell r="CM3484">
            <v>0</v>
          </cell>
        </row>
        <row r="3485">
          <cell r="F3485">
            <v>459060</v>
          </cell>
          <cell r="G3485">
            <v>459060</v>
          </cell>
          <cell r="H3485">
            <v>334603.86</v>
          </cell>
          <cell r="I3485">
            <v>0</v>
          </cell>
          <cell r="AY3485">
            <v>31360</v>
          </cell>
          <cell r="CK3485">
            <v>0</v>
          </cell>
          <cell r="CL3485">
            <v>0</v>
          </cell>
          <cell r="CM3485">
            <v>0</v>
          </cell>
        </row>
        <row r="3486">
          <cell r="F3486">
            <v>0</v>
          </cell>
          <cell r="G3486">
            <v>50177.64</v>
          </cell>
          <cell r="H3486">
            <v>50177.64</v>
          </cell>
          <cell r="I3486">
            <v>0</v>
          </cell>
          <cell r="AY3486">
            <v>10720.79</v>
          </cell>
          <cell r="CK3486">
            <v>0</v>
          </cell>
          <cell r="CL3486">
            <v>0</v>
          </cell>
          <cell r="CM3486">
            <v>0</v>
          </cell>
        </row>
        <row r="3487">
          <cell r="F3487">
            <v>17012</v>
          </cell>
          <cell r="G3487">
            <v>17012</v>
          </cell>
          <cell r="H3487">
            <v>13013</v>
          </cell>
          <cell r="I3487">
            <v>0</v>
          </cell>
          <cell r="AY3487">
            <v>1281</v>
          </cell>
          <cell r="CK3487">
            <v>0</v>
          </cell>
          <cell r="CL3487">
            <v>0</v>
          </cell>
          <cell r="CM3487">
            <v>0</v>
          </cell>
        </row>
        <row r="3488">
          <cell r="F3488">
            <v>40099</v>
          </cell>
          <cell r="G3488">
            <v>40099</v>
          </cell>
          <cell r="H3488">
            <v>18592.11</v>
          </cell>
          <cell r="I3488">
            <v>0</v>
          </cell>
          <cell r="AY3488">
            <v>0</v>
          </cell>
          <cell r="CK3488">
            <v>0</v>
          </cell>
          <cell r="CL3488">
            <v>0</v>
          </cell>
          <cell r="CM3488">
            <v>0</v>
          </cell>
        </row>
        <row r="3489">
          <cell r="F3489">
            <v>93756</v>
          </cell>
          <cell r="G3489">
            <v>93756</v>
          </cell>
          <cell r="H3489">
            <v>2589.2600000000002</v>
          </cell>
          <cell r="I3489">
            <v>0</v>
          </cell>
          <cell r="AY3489">
            <v>0</v>
          </cell>
          <cell r="CK3489">
            <v>0</v>
          </cell>
          <cell r="CL3489">
            <v>0</v>
          </cell>
          <cell r="CM3489">
            <v>0</v>
          </cell>
        </row>
        <row r="3490">
          <cell r="F3490">
            <v>0</v>
          </cell>
          <cell r="G3490">
            <v>56447.57</v>
          </cell>
          <cell r="H3490">
            <v>56447.57</v>
          </cell>
          <cell r="I3490">
            <v>0</v>
          </cell>
          <cell r="AY3490">
            <v>0</v>
          </cell>
          <cell r="CK3490">
            <v>0</v>
          </cell>
          <cell r="CL3490">
            <v>0</v>
          </cell>
          <cell r="CM3490">
            <v>0</v>
          </cell>
        </row>
        <row r="3491">
          <cell r="F3491">
            <v>68773</v>
          </cell>
          <cell r="G3491">
            <v>68773</v>
          </cell>
          <cell r="H3491">
            <v>47395.06</v>
          </cell>
          <cell r="I3491">
            <v>0</v>
          </cell>
          <cell r="AY3491">
            <v>4440.37</v>
          </cell>
          <cell r="CK3491">
            <v>0</v>
          </cell>
          <cell r="CL3491">
            <v>0</v>
          </cell>
          <cell r="CM3491">
            <v>0</v>
          </cell>
        </row>
        <row r="3492">
          <cell r="F3492">
            <v>11904</v>
          </cell>
          <cell r="G3492">
            <v>11904</v>
          </cell>
          <cell r="H3492">
            <v>8463.9</v>
          </cell>
          <cell r="I3492">
            <v>0</v>
          </cell>
          <cell r="AY3492">
            <v>815.15</v>
          </cell>
          <cell r="CK3492">
            <v>0</v>
          </cell>
          <cell r="CL3492">
            <v>0</v>
          </cell>
          <cell r="CM3492">
            <v>0</v>
          </cell>
        </row>
        <row r="3493">
          <cell r="F3493">
            <v>13200</v>
          </cell>
          <cell r="G3493">
            <v>13200</v>
          </cell>
          <cell r="H3493">
            <v>8454.52</v>
          </cell>
          <cell r="I3493">
            <v>0</v>
          </cell>
          <cell r="AY3493">
            <v>585</v>
          </cell>
          <cell r="CK3493">
            <v>0</v>
          </cell>
          <cell r="CL3493">
            <v>0</v>
          </cell>
          <cell r="CM3493">
            <v>0</v>
          </cell>
        </row>
        <row r="3494">
          <cell r="F3494">
            <v>10621</v>
          </cell>
          <cell r="G3494">
            <v>11151.73</v>
          </cell>
          <cell r="H3494">
            <v>11151.73</v>
          </cell>
          <cell r="I3494">
            <v>0</v>
          </cell>
          <cell r="AY3494">
            <v>0</v>
          </cell>
          <cell r="CK3494">
            <v>0</v>
          </cell>
          <cell r="CL3494">
            <v>0</v>
          </cell>
          <cell r="CM3494">
            <v>0</v>
          </cell>
        </row>
        <row r="3495">
          <cell r="F3495">
            <v>61897</v>
          </cell>
          <cell r="G3495">
            <v>61897</v>
          </cell>
          <cell r="H3495">
            <v>39871.47</v>
          </cell>
          <cell r="I3495">
            <v>0</v>
          </cell>
          <cell r="AY3495">
            <v>3518.42</v>
          </cell>
          <cell r="CK3495">
            <v>0</v>
          </cell>
          <cell r="CL3495">
            <v>0</v>
          </cell>
          <cell r="CM3495">
            <v>0</v>
          </cell>
        </row>
        <row r="3496">
          <cell r="F3496">
            <v>7297</v>
          </cell>
          <cell r="G3496">
            <v>7297</v>
          </cell>
          <cell r="H3496">
            <v>5461.2</v>
          </cell>
          <cell r="I3496">
            <v>0</v>
          </cell>
          <cell r="AY3496">
            <v>0</v>
          </cell>
          <cell r="CK3496">
            <v>0</v>
          </cell>
          <cell r="CL3496">
            <v>0</v>
          </cell>
          <cell r="CM3496">
            <v>0</v>
          </cell>
        </row>
        <row r="3497">
          <cell r="F3497">
            <v>351</v>
          </cell>
          <cell r="G3497">
            <v>321.73</v>
          </cell>
          <cell r="H3497">
            <v>174.44</v>
          </cell>
          <cell r="I3497">
            <v>0</v>
          </cell>
          <cell r="AY3497">
            <v>33.840000000000003</v>
          </cell>
          <cell r="CK3497">
            <v>0</v>
          </cell>
          <cell r="CL3497">
            <v>0</v>
          </cell>
          <cell r="CM3497">
            <v>0</v>
          </cell>
        </row>
        <row r="3498">
          <cell r="F3498">
            <v>6943</v>
          </cell>
          <cell r="G3498">
            <v>6943</v>
          </cell>
          <cell r="H3498">
            <v>853.09</v>
          </cell>
          <cell r="I3498">
            <v>0</v>
          </cell>
          <cell r="AY3498">
            <v>37</v>
          </cell>
          <cell r="CK3498">
            <v>0</v>
          </cell>
          <cell r="CL3498">
            <v>0</v>
          </cell>
          <cell r="CM3498">
            <v>0</v>
          </cell>
        </row>
        <row r="3499">
          <cell r="F3499">
            <v>1442112</v>
          </cell>
          <cell r="G3499">
            <v>1442112</v>
          </cell>
          <cell r="H3499">
            <v>1202863.26</v>
          </cell>
          <cell r="I3499">
            <v>0</v>
          </cell>
          <cell r="AY3499">
            <v>134056.66</v>
          </cell>
          <cell r="CK3499">
            <v>0</v>
          </cell>
          <cell r="CL3499">
            <v>0</v>
          </cell>
          <cell r="CM3499">
            <v>0</v>
          </cell>
        </row>
        <row r="3500">
          <cell r="F3500">
            <v>73424</v>
          </cell>
          <cell r="G3500">
            <v>75218</v>
          </cell>
          <cell r="H3500">
            <v>65466</v>
          </cell>
          <cell r="I3500">
            <v>0</v>
          </cell>
          <cell r="AY3500">
            <v>7274</v>
          </cell>
          <cell r="CK3500">
            <v>0</v>
          </cell>
          <cell r="CL3500">
            <v>0</v>
          </cell>
          <cell r="CM3500">
            <v>0</v>
          </cell>
        </row>
        <row r="3501">
          <cell r="F3501">
            <v>114133</v>
          </cell>
          <cell r="G3501">
            <v>114133</v>
          </cell>
          <cell r="H3501">
            <v>53765.84</v>
          </cell>
          <cell r="I3501">
            <v>0</v>
          </cell>
          <cell r="AY3501">
            <v>0</v>
          </cell>
          <cell r="CK3501">
            <v>0</v>
          </cell>
          <cell r="CL3501">
            <v>0</v>
          </cell>
          <cell r="CM3501">
            <v>0</v>
          </cell>
        </row>
        <row r="3502">
          <cell r="F3502">
            <v>296576</v>
          </cell>
          <cell r="G3502">
            <v>296576</v>
          </cell>
          <cell r="H3502">
            <v>0</v>
          </cell>
          <cell r="I3502">
            <v>0</v>
          </cell>
          <cell r="AY3502">
            <v>0</v>
          </cell>
          <cell r="CK3502">
            <v>0</v>
          </cell>
          <cell r="CL3502">
            <v>0</v>
          </cell>
          <cell r="CM3502">
            <v>0</v>
          </cell>
        </row>
        <row r="3503">
          <cell r="F3503">
            <v>233079</v>
          </cell>
          <cell r="G3503">
            <v>233079</v>
          </cell>
          <cell r="H3503">
            <v>183130.83</v>
          </cell>
          <cell r="I3503">
            <v>0</v>
          </cell>
          <cell r="AY3503">
            <v>20364.66</v>
          </cell>
          <cell r="CK3503">
            <v>0</v>
          </cell>
          <cell r="CL3503">
            <v>0</v>
          </cell>
          <cell r="CM3503">
            <v>0</v>
          </cell>
        </row>
        <row r="3504">
          <cell r="F3504">
            <v>38395</v>
          </cell>
          <cell r="G3504">
            <v>38395</v>
          </cell>
          <cell r="H3504">
            <v>30931.7</v>
          </cell>
          <cell r="I3504">
            <v>0</v>
          </cell>
          <cell r="AY3504">
            <v>3443.58</v>
          </cell>
          <cell r="CK3504">
            <v>0</v>
          </cell>
          <cell r="CL3504">
            <v>0</v>
          </cell>
          <cell r="CM3504">
            <v>0</v>
          </cell>
        </row>
        <row r="3505">
          <cell r="F3505">
            <v>66000</v>
          </cell>
          <cell r="G3505">
            <v>66000</v>
          </cell>
          <cell r="H3505">
            <v>52575.46</v>
          </cell>
          <cell r="I3505">
            <v>0</v>
          </cell>
          <cell r="AY3505">
            <v>5841.95</v>
          </cell>
          <cell r="CK3505">
            <v>0</v>
          </cell>
          <cell r="CL3505">
            <v>0</v>
          </cell>
          <cell r="CM3505">
            <v>0</v>
          </cell>
        </row>
        <row r="3506">
          <cell r="F3506">
            <v>33894</v>
          </cell>
          <cell r="G3506">
            <v>36740.61</v>
          </cell>
          <cell r="H3506">
            <v>36740.61</v>
          </cell>
          <cell r="I3506">
            <v>0</v>
          </cell>
          <cell r="AY3506">
            <v>0</v>
          </cell>
          <cell r="CK3506">
            <v>0</v>
          </cell>
          <cell r="CL3506">
            <v>0</v>
          </cell>
          <cell r="CM3506">
            <v>0</v>
          </cell>
        </row>
        <row r="3507">
          <cell r="F3507">
            <v>183099</v>
          </cell>
          <cell r="G3507">
            <v>183099</v>
          </cell>
          <cell r="H3507">
            <v>131563.54999999999</v>
          </cell>
          <cell r="I3507">
            <v>0</v>
          </cell>
          <cell r="AY3507">
            <v>14004.12</v>
          </cell>
          <cell r="CK3507">
            <v>0</v>
          </cell>
          <cell r="CL3507">
            <v>0</v>
          </cell>
          <cell r="CM3507">
            <v>0</v>
          </cell>
        </row>
        <row r="3508">
          <cell r="F3508">
            <v>0</v>
          </cell>
          <cell r="G3508">
            <v>78.06</v>
          </cell>
          <cell r="H3508">
            <v>78.06</v>
          </cell>
          <cell r="I3508">
            <v>0</v>
          </cell>
          <cell r="AY3508">
            <v>16.920000000000002</v>
          </cell>
          <cell r="CK3508">
            <v>0</v>
          </cell>
          <cell r="CL3508">
            <v>0</v>
          </cell>
          <cell r="CM3508">
            <v>0</v>
          </cell>
        </row>
        <row r="3509">
          <cell r="F3509">
            <v>12000</v>
          </cell>
          <cell r="G3509">
            <v>12000</v>
          </cell>
          <cell r="H3509">
            <v>969.18</v>
          </cell>
          <cell r="I3509">
            <v>0</v>
          </cell>
          <cell r="AY3509">
            <v>115.83</v>
          </cell>
          <cell r="CK3509">
            <v>0</v>
          </cell>
          <cell r="CL3509">
            <v>0</v>
          </cell>
          <cell r="CM3509">
            <v>0</v>
          </cell>
        </row>
        <row r="3510">
          <cell r="F3510">
            <v>45610000</v>
          </cell>
          <cell r="G3510">
            <v>45610000</v>
          </cell>
          <cell r="H3510">
            <v>32488680</v>
          </cell>
          <cell r="I3510">
            <v>0</v>
          </cell>
          <cell r="AY3510">
            <v>1990497</v>
          </cell>
          <cell r="CK3510">
            <v>3274935</v>
          </cell>
          <cell r="CL3510">
            <v>800000</v>
          </cell>
          <cell r="CM3510">
            <v>200000</v>
          </cell>
        </row>
        <row r="3511">
          <cell r="F3511">
            <v>5500000</v>
          </cell>
          <cell r="G3511">
            <v>5500000</v>
          </cell>
          <cell r="H3511">
            <v>2944385</v>
          </cell>
          <cell r="I3511">
            <v>126000</v>
          </cell>
          <cell r="AY3511">
            <v>0</v>
          </cell>
          <cell r="CK3511">
            <v>0</v>
          </cell>
          <cell r="CL3511">
            <v>0</v>
          </cell>
          <cell r="CM3511">
            <v>0</v>
          </cell>
        </row>
        <row r="3512">
          <cell r="F3512">
            <v>2067948</v>
          </cell>
          <cell r="G3512">
            <v>2067948</v>
          </cell>
          <cell r="H3512">
            <v>720700</v>
          </cell>
          <cell r="I3512">
            <v>0</v>
          </cell>
          <cell r="AY3512">
            <v>0</v>
          </cell>
          <cell r="CK3512">
            <v>0</v>
          </cell>
          <cell r="CL3512">
            <v>0</v>
          </cell>
          <cell r="CM3512">
            <v>0</v>
          </cell>
        </row>
        <row r="3513">
          <cell r="F3513">
            <v>820000</v>
          </cell>
          <cell r="G3513">
            <v>820000</v>
          </cell>
          <cell r="H3513">
            <v>686499.98</v>
          </cell>
          <cell r="I3513">
            <v>5000</v>
          </cell>
          <cell r="AY3513">
            <v>0</v>
          </cell>
          <cell r="CK3513">
            <v>58700</v>
          </cell>
          <cell r="CL3513">
            <v>0</v>
          </cell>
          <cell r="CM3513">
            <v>0</v>
          </cell>
        </row>
        <row r="3514">
          <cell r="F3514">
            <v>199314</v>
          </cell>
          <cell r="G3514">
            <v>199314</v>
          </cell>
          <cell r="H3514">
            <v>49250</v>
          </cell>
          <cell r="I3514">
            <v>0</v>
          </cell>
          <cell r="AY3514">
            <v>0</v>
          </cell>
          <cell r="CK3514">
            <v>17500</v>
          </cell>
          <cell r="CL3514">
            <v>0</v>
          </cell>
          <cell r="CM3514">
            <v>0</v>
          </cell>
        </row>
        <row r="3515">
          <cell r="F3515">
            <v>1930000</v>
          </cell>
          <cell r="G3515">
            <v>1930000</v>
          </cell>
          <cell r="H3515">
            <v>1294023</v>
          </cell>
          <cell r="I3515">
            <v>0</v>
          </cell>
          <cell r="AY3515">
            <v>0</v>
          </cell>
          <cell r="CK3515">
            <v>232000</v>
          </cell>
          <cell r="CL3515">
            <v>0</v>
          </cell>
          <cell r="CM3515">
            <v>0</v>
          </cell>
        </row>
        <row r="3516">
          <cell r="F3516">
            <v>929399</v>
          </cell>
          <cell r="G3516">
            <v>929399</v>
          </cell>
          <cell r="H3516">
            <v>535200</v>
          </cell>
          <cell r="I3516">
            <v>0</v>
          </cell>
          <cell r="AY3516">
            <v>0</v>
          </cell>
          <cell r="CK3516">
            <v>132300</v>
          </cell>
          <cell r="CL3516">
            <v>0</v>
          </cell>
          <cell r="CM3516">
            <v>0</v>
          </cell>
        </row>
        <row r="3517">
          <cell r="F3517">
            <v>0</v>
          </cell>
          <cell r="G3517">
            <v>975000</v>
          </cell>
          <cell r="H3517">
            <v>975000</v>
          </cell>
          <cell r="I3517">
            <v>0</v>
          </cell>
          <cell r="AY3517">
            <v>0</v>
          </cell>
          <cell r="CK3517">
            <v>0</v>
          </cell>
          <cell r="CL3517">
            <v>0</v>
          </cell>
          <cell r="CM3517">
            <v>0</v>
          </cell>
        </row>
        <row r="3518"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CK3518">
            <v>0</v>
          </cell>
          <cell r="CL3518">
            <v>0</v>
          </cell>
          <cell r="CM3518">
            <v>0</v>
          </cell>
        </row>
        <row r="3519">
          <cell r="F3519">
            <v>1106376</v>
          </cell>
          <cell r="G3519">
            <v>1106376</v>
          </cell>
          <cell r="H3519">
            <v>877654.28</v>
          </cell>
          <cell r="I3519">
            <v>0</v>
          </cell>
          <cell r="AY3519">
            <v>98034.6</v>
          </cell>
          <cell r="CK3519">
            <v>0</v>
          </cell>
          <cell r="CL3519">
            <v>0</v>
          </cell>
          <cell r="CM3519">
            <v>0</v>
          </cell>
        </row>
        <row r="3520">
          <cell r="F3520">
            <v>41919</v>
          </cell>
          <cell r="G3520">
            <v>42815</v>
          </cell>
          <cell r="H3520">
            <v>37260</v>
          </cell>
          <cell r="I3520">
            <v>0</v>
          </cell>
          <cell r="AY3520">
            <v>4140</v>
          </cell>
          <cell r="CK3520">
            <v>0</v>
          </cell>
          <cell r="CL3520">
            <v>0</v>
          </cell>
          <cell r="CM3520">
            <v>0</v>
          </cell>
        </row>
        <row r="3521">
          <cell r="F3521">
            <v>94470</v>
          </cell>
          <cell r="G3521">
            <v>94470</v>
          </cell>
          <cell r="H3521">
            <v>49562.04</v>
          </cell>
          <cell r="I3521">
            <v>0</v>
          </cell>
          <cell r="AY3521">
            <v>0</v>
          </cell>
          <cell r="CK3521">
            <v>0</v>
          </cell>
          <cell r="CL3521">
            <v>0</v>
          </cell>
          <cell r="CM3521">
            <v>0</v>
          </cell>
        </row>
        <row r="3522">
          <cell r="F3522">
            <v>224329</v>
          </cell>
          <cell r="G3522">
            <v>224329</v>
          </cell>
          <cell r="H3522">
            <v>0</v>
          </cell>
          <cell r="I3522">
            <v>0</v>
          </cell>
          <cell r="AY3522">
            <v>0</v>
          </cell>
          <cell r="CK3522">
            <v>0</v>
          </cell>
          <cell r="CL3522">
            <v>0</v>
          </cell>
          <cell r="CM3522">
            <v>0</v>
          </cell>
        </row>
        <row r="3523">
          <cell r="F3523">
            <v>146201</v>
          </cell>
          <cell r="G3523">
            <v>146201</v>
          </cell>
          <cell r="H3523">
            <v>111893.51</v>
          </cell>
          <cell r="I3523">
            <v>0</v>
          </cell>
          <cell r="AY3523">
            <v>12612.85</v>
          </cell>
          <cell r="CK3523">
            <v>0</v>
          </cell>
          <cell r="CL3523">
            <v>0</v>
          </cell>
          <cell r="CM3523">
            <v>0</v>
          </cell>
        </row>
        <row r="3524">
          <cell r="F3524">
            <v>25342</v>
          </cell>
          <cell r="G3524">
            <v>25342</v>
          </cell>
          <cell r="H3524">
            <v>19905.68</v>
          </cell>
          <cell r="I3524">
            <v>0</v>
          </cell>
          <cell r="AY3524">
            <v>2252.1</v>
          </cell>
          <cell r="CK3524">
            <v>0</v>
          </cell>
          <cell r="CL3524">
            <v>0</v>
          </cell>
          <cell r="CM3524">
            <v>0</v>
          </cell>
        </row>
        <row r="3525">
          <cell r="F3525">
            <v>26400</v>
          </cell>
          <cell r="G3525">
            <v>26400</v>
          </cell>
          <cell r="H3525">
            <v>21060</v>
          </cell>
          <cell r="I3525">
            <v>0</v>
          </cell>
          <cell r="AY3525">
            <v>2340</v>
          </cell>
          <cell r="CK3525">
            <v>0</v>
          </cell>
          <cell r="CL3525">
            <v>0</v>
          </cell>
          <cell r="CM3525">
            <v>0</v>
          </cell>
        </row>
        <row r="3526">
          <cell r="F3526">
            <v>25501</v>
          </cell>
          <cell r="G3526">
            <v>26919.68</v>
          </cell>
          <cell r="H3526">
            <v>26919.68</v>
          </cell>
          <cell r="I3526">
            <v>0</v>
          </cell>
          <cell r="AY3526">
            <v>0</v>
          </cell>
          <cell r="CK3526">
            <v>0</v>
          </cell>
          <cell r="CL3526">
            <v>0</v>
          </cell>
          <cell r="CM3526">
            <v>0</v>
          </cell>
        </row>
        <row r="3527">
          <cell r="F3527">
            <v>156845</v>
          </cell>
          <cell r="G3527">
            <v>156845</v>
          </cell>
          <cell r="H3527">
            <v>117062.34</v>
          </cell>
          <cell r="I3527">
            <v>0</v>
          </cell>
          <cell r="AY3527">
            <v>17918.72</v>
          </cell>
          <cell r="CK3527">
            <v>0</v>
          </cell>
          <cell r="CL3527">
            <v>0</v>
          </cell>
          <cell r="CM3527">
            <v>0</v>
          </cell>
        </row>
        <row r="3528">
          <cell r="F3528">
            <v>2457</v>
          </cell>
          <cell r="G3528">
            <v>2446.75</v>
          </cell>
          <cell r="H3528">
            <v>1133.3499999999999</v>
          </cell>
          <cell r="I3528">
            <v>0</v>
          </cell>
          <cell r="AY3528">
            <v>219.86</v>
          </cell>
          <cell r="CK3528">
            <v>0</v>
          </cell>
          <cell r="CL3528">
            <v>0</v>
          </cell>
          <cell r="CM3528">
            <v>0</v>
          </cell>
        </row>
        <row r="3529">
          <cell r="F3529">
            <v>11975</v>
          </cell>
          <cell r="G3529">
            <v>14281</v>
          </cell>
          <cell r="H3529">
            <v>572.04</v>
          </cell>
          <cell r="I3529">
            <v>0</v>
          </cell>
          <cell r="AY3529">
            <v>228.43</v>
          </cell>
          <cell r="CK3529">
            <v>0</v>
          </cell>
          <cell r="CL3529">
            <v>0</v>
          </cell>
          <cell r="CM3529">
            <v>0</v>
          </cell>
        </row>
        <row r="3530">
          <cell r="F3530">
            <v>12000</v>
          </cell>
          <cell r="G3530">
            <v>12000</v>
          </cell>
          <cell r="H3530">
            <v>5103.54</v>
          </cell>
          <cell r="I3530">
            <v>0</v>
          </cell>
          <cell r="AY3530">
            <v>0</v>
          </cell>
          <cell r="CK3530">
            <v>0</v>
          </cell>
          <cell r="CL3530">
            <v>0</v>
          </cell>
          <cell r="CM3530">
            <v>0</v>
          </cell>
        </row>
        <row r="3531">
          <cell r="F3531">
            <v>3294</v>
          </cell>
          <cell r="G3531">
            <v>3294</v>
          </cell>
          <cell r="H3531">
            <v>0</v>
          </cell>
          <cell r="I3531">
            <v>0</v>
          </cell>
          <cell r="AY3531">
            <v>0</v>
          </cell>
          <cell r="CK3531">
            <v>0</v>
          </cell>
          <cell r="CL3531">
            <v>0</v>
          </cell>
          <cell r="CM3531">
            <v>0</v>
          </cell>
        </row>
        <row r="3532">
          <cell r="F3532">
            <v>3000</v>
          </cell>
          <cell r="G3532">
            <v>3000</v>
          </cell>
          <cell r="H3532">
            <v>2263.81</v>
          </cell>
          <cell r="I3532">
            <v>0</v>
          </cell>
          <cell r="AY3532">
            <v>0</v>
          </cell>
          <cell r="CK3532">
            <v>0</v>
          </cell>
          <cell r="CL3532">
            <v>0</v>
          </cell>
          <cell r="CM3532">
            <v>0</v>
          </cell>
        </row>
        <row r="3533">
          <cell r="F3533">
            <v>11156</v>
          </cell>
          <cell r="G3533">
            <v>11156</v>
          </cell>
          <cell r="H3533">
            <v>1475</v>
          </cell>
          <cell r="I3533">
            <v>3104.88</v>
          </cell>
          <cell r="AY3533">
            <v>0</v>
          </cell>
          <cell r="CK3533">
            <v>0</v>
          </cell>
          <cell r="CL3533">
            <v>0</v>
          </cell>
          <cell r="CM3533">
            <v>0</v>
          </cell>
        </row>
        <row r="3534">
          <cell r="F3534">
            <v>4119</v>
          </cell>
          <cell r="G3534">
            <v>4119</v>
          </cell>
          <cell r="H3534">
            <v>3119</v>
          </cell>
          <cell r="I3534">
            <v>0</v>
          </cell>
          <cell r="AY3534">
            <v>0</v>
          </cell>
          <cell r="CK3534">
            <v>0</v>
          </cell>
          <cell r="CL3534">
            <v>0</v>
          </cell>
          <cell r="CM3534">
            <v>0</v>
          </cell>
        </row>
        <row r="3535">
          <cell r="F3535">
            <v>1530</v>
          </cell>
          <cell r="G3535">
            <v>1530</v>
          </cell>
          <cell r="H3535">
            <v>0</v>
          </cell>
          <cell r="I3535">
            <v>0</v>
          </cell>
          <cell r="AY3535">
            <v>0</v>
          </cell>
          <cell r="CK3535">
            <v>0</v>
          </cell>
          <cell r="CL3535">
            <v>0</v>
          </cell>
          <cell r="CM3535">
            <v>0</v>
          </cell>
        </row>
        <row r="3536">
          <cell r="F3536">
            <v>3000</v>
          </cell>
          <cell r="G3536">
            <v>3000</v>
          </cell>
          <cell r="H3536">
            <v>0</v>
          </cell>
          <cell r="I3536">
            <v>0</v>
          </cell>
          <cell r="AY3536">
            <v>0</v>
          </cell>
          <cell r="CK3536">
            <v>0</v>
          </cell>
          <cell r="CL3536">
            <v>0</v>
          </cell>
          <cell r="CM3536">
            <v>0</v>
          </cell>
        </row>
        <row r="3537"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CK3537">
            <v>0</v>
          </cell>
          <cell r="CL3537">
            <v>0</v>
          </cell>
          <cell r="CM3537">
            <v>0</v>
          </cell>
        </row>
        <row r="3538">
          <cell r="F3538">
            <v>2306</v>
          </cell>
          <cell r="G3538">
            <v>0</v>
          </cell>
          <cell r="H3538">
            <v>0</v>
          </cell>
          <cell r="I3538">
            <v>0</v>
          </cell>
          <cell r="AY3538">
            <v>11.26</v>
          </cell>
          <cell r="CK3538">
            <v>0</v>
          </cell>
          <cell r="CL3538">
            <v>0</v>
          </cell>
          <cell r="CM3538">
            <v>0</v>
          </cell>
        </row>
        <row r="3539">
          <cell r="F3539">
            <v>3407712</v>
          </cell>
          <cell r="G3539">
            <v>3349205.33</v>
          </cell>
          <cell r="H3539">
            <v>2457196.3199999998</v>
          </cell>
          <cell r="I3539">
            <v>0</v>
          </cell>
          <cell r="AY3539">
            <v>278493.68</v>
          </cell>
          <cell r="CK3539">
            <v>0</v>
          </cell>
          <cell r="CL3539">
            <v>0</v>
          </cell>
          <cell r="CM3539">
            <v>0</v>
          </cell>
        </row>
        <row r="3540">
          <cell r="F3540">
            <v>0</v>
          </cell>
          <cell r="G3540">
            <v>144436.24</v>
          </cell>
          <cell r="H3540">
            <v>144436.24</v>
          </cell>
          <cell r="I3540">
            <v>0</v>
          </cell>
          <cell r="AY3540">
            <v>15556.91</v>
          </cell>
          <cell r="CK3540">
            <v>0</v>
          </cell>
          <cell r="CL3540">
            <v>0</v>
          </cell>
          <cell r="CM3540">
            <v>0</v>
          </cell>
        </row>
        <row r="3541">
          <cell r="F3541">
            <v>173074</v>
          </cell>
          <cell r="G3541">
            <v>174696.5</v>
          </cell>
          <cell r="H3541">
            <v>158466</v>
          </cell>
          <cell r="I3541">
            <v>0</v>
          </cell>
          <cell r="AY3541">
            <v>16547.5</v>
          </cell>
          <cell r="CK3541">
            <v>0</v>
          </cell>
          <cell r="CL3541">
            <v>0</v>
          </cell>
          <cell r="CM3541">
            <v>0</v>
          </cell>
        </row>
        <row r="3542">
          <cell r="F3542">
            <v>265596</v>
          </cell>
          <cell r="G3542">
            <v>265596</v>
          </cell>
          <cell r="H3542">
            <v>112317.94</v>
          </cell>
          <cell r="I3542">
            <v>0</v>
          </cell>
          <cell r="AY3542">
            <v>0</v>
          </cell>
          <cell r="CK3542">
            <v>0</v>
          </cell>
          <cell r="CL3542">
            <v>0</v>
          </cell>
          <cell r="CM3542">
            <v>0</v>
          </cell>
        </row>
        <row r="3543">
          <cell r="F3543">
            <v>697963</v>
          </cell>
          <cell r="G3543">
            <v>697963</v>
          </cell>
          <cell r="H3543">
            <v>4800.43</v>
          </cell>
          <cell r="I3543">
            <v>0</v>
          </cell>
          <cell r="AY3543">
            <v>0</v>
          </cell>
          <cell r="CK3543">
            <v>0</v>
          </cell>
          <cell r="CL3543">
            <v>0</v>
          </cell>
          <cell r="CM3543">
            <v>0</v>
          </cell>
        </row>
        <row r="3544">
          <cell r="F3544">
            <v>0</v>
          </cell>
          <cell r="G3544">
            <v>204946.1</v>
          </cell>
          <cell r="H3544">
            <v>204946.1</v>
          </cell>
          <cell r="I3544">
            <v>0</v>
          </cell>
          <cell r="AY3544">
            <v>0</v>
          </cell>
          <cell r="CK3544">
            <v>0</v>
          </cell>
          <cell r="CL3544">
            <v>0</v>
          </cell>
          <cell r="CM3544">
            <v>0</v>
          </cell>
        </row>
        <row r="3545">
          <cell r="F3545">
            <v>495524</v>
          </cell>
          <cell r="G3545">
            <v>486636.84</v>
          </cell>
          <cell r="H3545">
            <v>356236.92</v>
          </cell>
          <cell r="I3545">
            <v>0</v>
          </cell>
          <cell r="AY3545">
            <v>41154.300000000003</v>
          </cell>
          <cell r="CK3545">
            <v>0</v>
          </cell>
          <cell r="CL3545">
            <v>0</v>
          </cell>
          <cell r="CM3545">
            <v>0</v>
          </cell>
        </row>
        <row r="3546">
          <cell r="F3546">
            <v>82521</v>
          </cell>
          <cell r="G3546">
            <v>81105.789999999994</v>
          </cell>
          <cell r="H3546">
            <v>60748.92</v>
          </cell>
          <cell r="I3546">
            <v>0</v>
          </cell>
          <cell r="AY3546">
            <v>7049.99</v>
          </cell>
          <cell r="CK3546">
            <v>0</v>
          </cell>
          <cell r="CL3546">
            <v>0</v>
          </cell>
          <cell r="CM3546">
            <v>0</v>
          </cell>
        </row>
        <row r="3547">
          <cell r="F3547">
            <v>132000</v>
          </cell>
          <cell r="G3547">
            <v>128491.5</v>
          </cell>
          <cell r="H3547">
            <v>96037.5</v>
          </cell>
          <cell r="I3547">
            <v>0</v>
          </cell>
          <cell r="AY3547">
            <v>10822.5</v>
          </cell>
          <cell r="CK3547">
            <v>0</v>
          </cell>
          <cell r="CL3547">
            <v>0</v>
          </cell>
          <cell r="CM3547">
            <v>0</v>
          </cell>
        </row>
        <row r="3548">
          <cell r="F3548">
            <v>79562</v>
          </cell>
          <cell r="G3548">
            <v>74580.72</v>
          </cell>
          <cell r="H3548">
            <v>74140.100000000006</v>
          </cell>
          <cell r="I3548">
            <v>0</v>
          </cell>
          <cell r="AY3548">
            <v>0</v>
          </cell>
          <cell r="CK3548">
            <v>0</v>
          </cell>
          <cell r="CL3548">
            <v>0</v>
          </cell>
          <cell r="CM3548">
            <v>0</v>
          </cell>
        </row>
        <row r="3549">
          <cell r="F3549">
            <v>465466</v>
          </cell>
          <cell r="G3549">
            <v>459588.04</v>
          </cell>
          <cell r="H3549">
            <v>304480.34000000003</v>
          </cell>
          <cell r="I3549">
            <v>0</v>
          </cell>
          <cell r="AY3549">
            <v>32908.85</v>
          </cell>
          <cell r="CK3549">
            <v>0</v>
          </cell>
          <cell r="CL3549">
            <v>0</v>
          </cell>
          <cell r="CM3549">
            <v>0</v>
          </cell>
        </row>
        <row r="3550">
          <cell r="F3550">
            <v>104694</v>
          </cell>
          <cell r="G3550">
            <v>82016.42</v>
          </cell>
          <cell r="H3550">
            <v>68017.87</v>
          </cell>
          <cell r="I3550">
            <v>0</v>
          </cell>
          <cell r="AY3550">
            <v>0</v>
          </cell>
          <cell r="CK3550">
            <v>0</v>
          </cell>
          <cell r="CL3550">
            <v>0</v>
          </cell>
          <cell r="CM3550">
            <v>0</v>
          </cell>
        </row>
        <row r="3551">
          <cell r="F3551">
            <v>62830</v>
          </cell>
          <cell r="G3551">
            <v>62830</v>
          </cell>
          <cell r="H3551">
            <v>25242.32</v>
          </cell>
          <cell r="I3551">
            <v>0</v>
          </cell>
          <cell r="AY3551">
            <v>0</v>
          </cell>
          <cell r="CK3551">
            <v>0</v>
          </cell>
          <cell r="CL3551">
            <v>0</v>
          </cell>
          <cell r="CM3551">
            <v>0</v>
          </cell>
        </row>
        <row r="3552">
          <cell r="F3552">
            <v>664591</v>
          </cell>
          <cell r="G3552">
            <v>676394.03</v>
          </cell>
          <cell r="H3552">
            <v>507835.61</v>
          </cell>
          <cell r="I3552">
            <v>0</v>
          </cell>
          <cell r="AY3552">
            <v>54025.14</v>
          </cell>
          <cell r="CK3552">
            <v>0</v>
          </cell>
          <cell r="CL3552">
            <v>0</v>
          </cell>
          <cell r="CM3552">
            <v>0</v>
          </cell>
        </row>
        <row r="3553">
          <cell r="F3553">
            <v>5000</v>
          </cell>
          <cell r="G3553">
            <v>4592</v>
          </cell>
          <cell r="H3553">
            <v>1028</v>
          </cell>
          <cell r="I3553">
            <v>115</v>
          </cell>
          <cell r="AY3553">
            <v>0</v>
          </cell>
          <cell r="CK3553">
            <v>0</v>
          </cell>
          <cell r="CL3553">
            <v>0</v>
          </cell>
          <cell r="CM3553">
            <v>0</v>
          </cell>
        </row>
        <row r="3554">
          <cell r="F3554">
            <v>5101</v>
          </cell>
          <cell r="G3554">
            <v>5101</v>
          </cell>
          <cell r="H3554">
            <v>2978.5</v>
          </cell>
          <cell r="I3554">
            <v>1</v>
          </cell>
          <cell r="AY3554">
            <v>0</v>
          </cell>
          <cell r="CK3554">
            <v>0</v>
          </cell>
          <cell r="CL3554">
            <v>0</v>
          </cell>
          <cell r="CM3554">
            <v>0</v>
          </cell>
        </row>
        <row r="3555">
          <cell r="F3555">
            <v>3115</v>
          </cell>
          <cell r="G3555">
            <v>3115</v>
          </cell>
          <cell r="H3555">
            <v>0</v>
          </cell>
          <cell r="I3555">
            <v>0</v>
          </cell>
          <cell r="AY3555">
            <v>0</v>
          </cell>
          <cell r="CK3555">
            <v>0</v>
          </cell>
          <cell r="CL3555">
            <v>0</v>
          </cell>
          <cell r="CM3555">
            <v>0</v>
          </cell>
        </row>
        <row r="3556">
          <cell r="F3556">
            <v>12000</v>
          </cell>
          <cell r="G3556">
            <v>12000</v>
          </cell>
          <cell r="H3556">
            <v>1316.19</v>
          </cell>
          <cell r="I3556">
            <v>2311</v>
          </cell>
          <cell r="AY3556">
            <v>0</v>
          </cell>
          <cell r="CK3556">
            <v>0</v>
          </cell>
          <cell r="CL3556">
            <v>0</v>
          </cell>
          <cell r="CM3556">
            <v>0</v>
          </cell>
        </row>
        <row r="3557">
          <cell r="F3557">
            <v>177985</v>
          </cell>
          <cell r="G3557">
            <v>179178</v>
          </cell>
          <cell r="H3557">
            <v>119669.6</v>
          </cell>
          <cell r="I3557">
            <v>59508.4</v>
          </cell>
          <cell r="AY3557">
            <v>220</v>
          </cell>
          <cell r="CK3557">
            <v>0</v>
          </cell>
          <cell r="CL3557">
            <v>0</v>
          </cell>
          <cell r="CM3557">
            <v>0</v>
          </cell>
        </row>
        <row r="3558">
          <cell r="F3558">
            <v>22413</v>
          </cell>
          <cell r="G3558">
            <v>22413</v>
          </cell>
          <cell r="H3558">
            <v>18296.490000000002</v>
          </cell>
          <cell r="I3558">
            <v>2418</v>
          </cell>
          <cell r="AY3558">
            <v>0</v>
          </cell>
          <cell r="CK3558">
            <v>0</v>
          </cell>
          <cell r="CL3558">
            <v>0</v>
          </cell>
          <cell r="CM3558">
            <v>0</v>
          </cell>
        </row>
        <row r="3559">
          <cell r="F3559">
            <v>12549</v>
          </cell>
          <cell r="G3559">
            <v>11324</v>
          </cell>
          <cell r="H3559">
            <v>6789.45</v>
          </cell>
          <cell r="I3559">
            <v>0</v>
          </cell>
          <cell r="AY3559">
            <v>0</v>
          </cell>
          <cell r="CK3559">
            <v>0</v>
          </cell>
          <cell r="CL3559">
            <v>0</v>
          </cell>
          <cell r="CM3559">
            <v>0</v>
          </cell>
        </row>
        <row r="3560">
          <cell r="F3560">
            <v>3522</v>
          </cell>
          <cell r="G3560">
            <v>3522</v>
          </cell>
          <cell r="H3560">
            <v>0</v>
          </cell>
          <cell r="I3560">
            <v>0</v>
          </cell>
          <cell r="AY3560">
            <v>0</v>
          </cell>
          <cell r="CK3560">
            <v>0</v>
          </cell>
          <cell r="CL3560">
            <v>0</v>
          </cell>
          <cell r="CM3560">
            <v>0</v>
          </cell>
        </row>
        <row r="3561">
          <cell r="F3561">
            <v>8000</v>
          </cell>
          <cell r="G3561">
            <v>11050</v>
          </cell>
          <cell r="H3561">
            <v>9845</v>
          </cell>
          <cell r="I3561">
            <v>1205</v>
          </cell>
          <cell r="AY3561">
            <v>675</v>
          </cell>
          <cell r="CK3561">
            <v>0</v>
          </cell>
          <cell r="CL3561">
            <v>0</v>
          </cell>
          <cell r="CM3561">
            <v>0</v>
          </cell>
        </row>
        <row r="3562">
          <cell r="F3562">
            <v>30000</v>
          </cell>
          <cell r="G3562">
            <v>28090</v>
          </cell>
          <cell r="H3562">
            <v>8165.82</v>
          </cell>
          <cell r="I3562">
            <v>800</v>
          </cell>
          <cell r="AY3562">
            <v>0</v>
          </cell>
          <cell r="CK3562">
            <v>0</v>
          </cell>
          <cell r="CL3562">
            <v>0</v>
          </cell>
          <cell r="CM3562">
            <v>0</v>
          </cell>
        </row>
        <row r="3563">
          <cell r="F3563">
            <v>1063</v>
          </cell>
          <cell r="G3563">
            <v>1063</v>
          </cell>
          <cell r="H3563">
            <v>0</v>
          </cell>
          <cell r="I3563">
            <v>0</v>
          </cell>
          <cell r="AY3563">
            <v>0</v>
          </cell>
          <cell r="CK3563">
            <v>0</v>
          </cell>
          <cell r="CL3563">
            <v>0</v>
          </cell>
          <cell r="CM3563">
            <v>0</v>
          </cell>
        </row>
        <row r="3564">
          <cell r="F3564">
            <v>23465</v>
          </cell>
          <cell r="G3564">
            <v>23465</v>
          </cell>
          <cell r="H3564">
            <v>11770.93</v>
          </cell>
          <cell r="I3564">
            <v>8567.6299999999992</v>
          </cell>
          <cell r="AY3564">
            <v>0</v>
          </cell>
          <cell r="CK3564">
            <v>0</v>
          </cell>
          <cell r="CL3564">
            <v>0</v>
          </cell>
          <cell r="CM3564">
            <v>0</v>
          </cell>
        </row>
        <row r="3565">
          <cell r="F3565">
            <v>13000</v>
          </cell>
          <cell r="G3565">
            <v>12300</v>
          </cell>
          <cell r="H3565">
            <v>10691.5</v>
          </cell>
          <cell r="I3565">
            <v>2882.13</v>
          </cell>
          <cell r="AY3565">
            <v>1709</v>
          </cell>
          <cell r="CK3565">
            <v>0</v>
          </cell>
          <cell r="CL3565">
            <v>0</v>
          </cell>
          <cell r="CM3565">
            <v>0</v>
          </cell>
        </row>
        <row r="3566">
          <cell r="F3566">
            <v>37243</v>
          </cell>
          <cell r="G3566">
            <v>37243</v>
          </cell>
          <cell r="H3566">
            <v>24626.880000000001</v>
          </cell>
          <cell r="I3566">
            <v>1080.8499999999999</v>
          </cell>
          <cell r="AY3566">
            <v>0</v>
          </cell>
          <cell r="CK3566">
            <v>0</v>
          </cell>
          <cell r="CL3566">
            <v>0</v>
          </cell>
          <cell r="CM3566">
            <v>0</v>
          </cell>
        </row>
        <row r="3567">
          <cell r="F3567">
            <v>2000</v>
          </cell>
          <cell r="G3567">
            <v>2000</v>
          </cell>
          <cell r="H3567">
            <v>1500</v>
          </cell>
          <cell r="I3567">
            <v>488.7</v>
          </cell>
          <cell r="AY3567">
            <v>0</v>
          </cell>
          <cell r="CK3567">
            <v>0</v>
          </cell>
          <cell r="CL3567">
            <v>0</v>
          </cell>
          <cell r="CM3567">
            <v>0</v>
          </cell>
        </row>
        <row r="3568">
          <cell r="F3568">
            <v>15000</v>
          </cell>
          <cell r="G3568">
            <v>15000</v>
          </cell>
          <cell r="H3568">
            <v>5374.85</v>
          </cell>
          <cell r="I3568">
            <v>0</v>
          </cell>
          <cell r="AY3568">
            <v>0</v>
          </cell>
          <cell r="CK3568">
            <v>0</v>
          </cell>
          <cell r="CL3568">
            <v>0</v>
          </cell>
          <cell r="CM3568">
            <v>0</v>
          </cell>
        </row>
        <row r="3569">
          <cell r="F3569">
            <v>7553</v>
          </cell>
          <cell r="G3569">
            <v>7553</v>
          </cell>
          <cell r="H3569">
            <v>7553</v>
          </cell>
          <cell r="I3569">
            <v>0</v>
          </cell>
          <cell r="AY3569">
            <v>0</v>
          </cell>
          <cell r="CK3569">
            <v>0</v>
          </cell>
          <cell r="CL3569">
            <v>0</v>
          </cell>
          <cell r="CM3569">
            <v>0</v>
          </cell>
        </row>
        <row r="3570">
          <cell r="F3570">
            <v>8000</v>
          </cell>
          <cell r="G3570">
            <v>7522</v>
          </cell>
          <cell r="H3570">
            <v>1736</v>
          </cell>
          <cell r="I3570">
            <v>288</v>
          </cell>
          <cell r="AY3570">
            <v>0</v>
          </cell>
          <cell r="CK3570">
            <v>0</v>
          </cell>
          <cell r="CL3570">
            <v>0</v>
          </cell>
          <cell r="CM3570">
            <v>0</v>
          </cell>
        </row>
        <row r="3571">
          <cell r="F3571">
            <v>1500</v>
          </cell>
          <cell r="G3571">
            <v>1978</v>
          </cell>
          <cell r="H3571">
            <v>1978</v>
          </cell>
          <cell r="I3571">
            <v>0</v>
          </cell>
          <cell r="AY3571">
            <v>0</v>
          </cell>
          <cell r="CK3571">
            <v>0</v>
          </cell>
          <cell r="CL3571">
            <v>0</v>
          </cell>
          <cell r="CM3571">
            <v>0</v>
          </cell>
        </row>
        <row r="3572">
          <cell r="F3572">
            <v>10000</v>
          </cell>
          <cell r="G3572">
            <v>10000</v>
          </cell>
          <cell r="H3572">
            <v>5412.97</v>
          </cell>
          <cell r="I3572">
            <v>0</v>
          </cell>
          <cell r="AY3572">
            <v>0</v>
          </cell>
          <cell r="CK3572">
            <v>0</v>
          </cell>
          <cell r="CL3572">
            <v>0</v>
          </cell>
          <cell r="CM3572">
            <v>0</v>
          </cell>
        </row>
        <row r="3573">
          <cell r="F3573">
            <v>5543</v>
          </cell>
          <cell r="G3573">
            <v>5543</v>
          </cell>
          <cell r="H3573">
            <v>0</v>
          </cell>
          <cell r="I3573">
            <v>0</v>
          </cell>
          <cell r="AY3573">
            <v>0</v>
          </cell>
          <cell r="CK3573">
            <v>0</v>
          </cell>
          <cell r="CL3573">
            <v>0</v>
          </cell>
          <cell r="CM3573">
            <v>0</v>
          </cell>
        </row>
        <row r="3574">
          <cell r="F3574">
            <v>35347</v>
          </cell>
          <cell r="G3574">
            <v>27027.63</v>
          </cell>
          <cell r="H3574">
            <v>26756.43</v>
          </cell>
          <cell r="I3574">
            <v>0</v>
          </cell>
          <cell r="AY3574">
            <v>0</v>
          </cell>
          <cell r="CK3574">
            <v>0</v>
          </cell>
          <cell r="CL3574">
            <v>0</v>
          </cell>
          <cell r="CM3574">
            <v>0</v>
          </cell>
        </row>
        <row r="3575">
          <cell r="F3575">
            <v>0</v>
          </cell>
          <cell r="G3575">
            <v>3048247.38</v>
          </cell>
          <cell r="H3575">
            <v>1474216.84</v>
          </cell>
          <cell r="I3575">
            <v>330357.24</v>
          </cell>
          <cell r="AY3575">
            <v>0</v>
          </cell>
          <cell r="CK3575">
            <v>0</v>
          </cell>
          <cell r="CL3575">
            <v>0</v>
          </cell>
          <cell r="CM3575">
            <v>0</v>
          </cell>
        </row>
        <row r="3576">
          <cell r="F3576">
            <v>365196</v>
          </cell>
          <cell r="G3576">
            <v>365196</v>
          </cell>
          <cell r="H3576">
            <v>277398.18</v>
          </cell>
          <cell r="I3576">
            <v>0</v>
          </cell>
          <cell r="AY3576">
            <v>29842.58</v>
          </cell>
          <cell r="CK3576">
            <v>0</v>
          </cell>
          <cell r="CL3576">
            <v>0</v>
          </cell>
          <cell r="CM3576">
            <v>0</v>
          </cell>
        </row>
        <row r="3577">
          <cell r="F3577">
            <v>25416</v>
          </cell>
          <cell r="G3577">
            <v>31072.5</v>
          </cell>
          <cell r="H3577">
            <v>31072.5</v>
          </cell>
          <cell r="I3577">
            <v>0</v>
          </cell>
          <cell r="AY3577">
            <v>1852.5</v>
          </cell>
          <cell r="CK3577">
            <v>0</v>
          </cell>
          <cell r="CL3577">
            <v>0</v>
          </cell>
          <cell r="CM3577">
            <v>0</v>
          </cell>
        </row>
        <row r="3578">
          <cell r="F3578">
            <v>30164</v>
          </cell>
          <cell r="G3578">
            <v>30164</v>
          </cell>
          <cell r="H3578">
            <v>11512.2</v>
          </cell>
          <cell r="I3578">
            <v>0</v>
          </cell>
          <cell r="AY3578">
            <v>0</v>
          </cell>
          <cell r="CK3578">
            <v>0</v>
          </cell>
          <cell r="CL3578">
            <v>0</v>
          </cell>
          <cell r="CM3578">
            <v>0</v>
          </cell>
        </row>
        <row r="3579">
          <cell r="F3579">
            <v>75952</v>
          </cell>
          <cell r="G3579">
            <v>75952</v>
          </cell>
          <cell r="H3579">
            <v>0</v>
          </cell>
          <cell r="I3579">
            <v>0</v>
          </cell>
          <cell r="AY3579">
            <v>0</v>
          </cell>
          <cell r="CK3579">
            <v>0</v>
          </cell>
          <cell r="CL3579">
            <v>0</v>
          </cell>
          <cell r="CM3579">
            <v>0</v>
          </cell>
        </row>
        <row r="3580">
          <cell r="F3580">
            <v>61239</v>
          </cell>
          <cell r="G3580">
            <v>61239</v>
          </cell>
          <cell r="H3580">
            <v>45604.97</v>
          </cell>
          <cell r="I3580">
            <v>0</v>
          </cell>
          <cell r="AY3580">
            <v>4611.16</v>
          </cell>
          <cell r="CK3580">
            <v>0</v>
          </cell>
          <cell r="CL3580">
            <v>0</v>
          </cell>
          <cell r="CM3580">
            <v>0</v>
          </cell>
        </row>
        <row r="3581">
          <cell r="F3581">
            <v>9895</v>
          </cell>
          <cell r="G3581">
            <v>9895</v>
          </cell>
          <cell r="H3581">
            <v>7582.43</v>
          </cell>
          <cell r="I3581">
            <v>0</v>
          </cell>
          <cell r="AY3581">
            <v>767.57</v>
          </cell>
          <cell r="CK3581">
            <v>0</v>
          </cell>
          <cell r="CL3581">
            <v>0</v>
          </cell>
          <cell r="CM3581">
            <v>0</v>
          </cell>
        </row>
        <row r="3582">
          <cell r="F3582">
            <v>19800</v>
          </cell>
          <cell r="G3582">
            <v>19800</v>
          </cell>
          <cell r="H3582">
            <v>14332.5</v>
          </cell>
          <cell r="I3582">
            <v>0</v>
          </cell>
          <cell r="AY3582">
            <v>1462.5</v>
          </cell>
          <cell r="CK3582">
            <v>0</v>
          </cell>
          <cell r="CL3582">
            <v>0</v>
          </cell>
          <cell r="CM3582">
            <v>0</v>
          </cell>
        </row>
        <row r="3583">
          <cell r="F3583">
            <v>8680</v>
          </cell>
          <cell r="G3583">
            <v>9765.81</v>
          </cell>
          <cell r="H3583">
            <v>9765.81</v>
          </cell>
          <cell r="I3583">
            <v>0</v>
          </cell>
          <cell r="AY3583">
            <v>0</v>
          </cell>
          <cell r="CK3583">
            <v>0</v>
          </cell>
          <cell r="CL3583">
            <v>0</v>
          </cell>
          <cell r="CM3583">
            <v>0</v>
          </cell>
        </row>
        <row r="3584">
          <cell r="F3584">
            <v>50431</v>
          </cell>
          <cell r="G3584">
            <v>50431</v>
          </cell>
          <cell r="H3584">
            <v>37568.53</v>
          </cell>
          <cell r="I3584">
            <v>0</v>
          </cell>
          <cell r="AY3584">
            <v>3136.07</v>
          </cell>
          <cell r="CK3584">
            <v>0</v>
          </cell>
          <cell r="CL3584">
            <v>0</v>
          </cell>
          <cell r="CM3584">
            <v>0</v>
          </cell>
        </row>
        <row r="3585">
          <cell r="F3585">
            <v>19733</v>
          </cell>
          <cell r="G3585">
            <v>19733</v>
          </cell>
          <cell r="H3585">
            <v>6205.68</v>
          </cell>
          <cell r="I3585">
            <v>0</v>
          </cell>
          <cell r="AY3585">
            <v>0</v>
          </cell>
          <cell r="CK3585">
            <v>0</v>
          </cell>
          <cell r="CL3585">
            <v>0</v>
          </cell>
          <cell r="CM3585">
            <v>0</v>
          </cell>
        </row>
        <row r="3586">
          <cell r="F3586">
            <v>2777376</v>
          </cell>
          <cell r="G3586">
            <v>2777376</v>
          </cell>
          <cell r="H3586">
            <v>2085310.11</v>
          </cell>
          <cell r="I3586">
            <v>0</v>
          </cell>
          <cell r="AY3586">
            <v>229507.89</v>
          </cell>
          <cell r="CK3586">
            <v>0</v>
          </cell>
          <cell r="CL3586">
            <v>0</v>
          </cell>
          <cell r="CM3586">
            <v>0</v>
          </cell>
        </row>
        <row r="3587">
          <cell r="F3587">
            <v>1505065</v>
          </cell>
          <cell r="G3587">
            <v>1505065</v>
          </cell>
          <cell r="H3587">
            <v>724043.49</v>
          </cell>
          <cell r="I3587">
            <v>216280.89</v>
          </cell>
          <cell r="AY3587">
            <v>0</v>
          </cell>
          <cell r="CK3587">
            <v>0</v>
          </cell>
          <cell r="CL3587">
            <v>0</v>
          </cell>
          <cell r="CM3587">
            <v>62000</v>
          </cell>
        </row>
        <row r="3588">
          <cell r="F3588">
            <v>135185</v>
          </cell>
          <cell r="G3588">
            <v>135185</v>
          </cell>
          <cell r="H3588">
            <v>119479.5</v>
          </cell>
          <cell r="I3588">
            <v>0</v>
          </cell>
          <cell r="AY3588">
            <v>12573.5</v>
          </cell>
          <cell r="CK3588">
            <v>0</v>
          </cell>
          <cell r="CL3588">
            <v>0</v>
          </cell>
          <cell r="CM3588">
            <v>0</v>
          </cell>
        </row>
        <row r="3589">
          <cell r="F3589">
            <v>217682</v>
          </cell>
          <cell r="G3589">
            <v>217682</v>
          </cell>
          <cell r="H3589">
            <v>105047.65</v>
          </cell>
          <cell r="I3589">
            <v>0</v>
          </cell>
          <cell r="AY3589">
            <v>0</v>
          </cell>
          <cell r="CK3589">
            <v>0</v>
          </cell>
          <cell r="CL3589">
            <v>0</v>
          </cell>
          <cell r="CM3589">
            <v>0</v>
          </cell>
        </row>
        <row r="3590">
          <cell r="F3590">
            <v>567058</v>
          </cell>
          <cell r="G3590">
            <v>567058</v>
          </cell>
          <cell r="H3590">
            <v>0</v>
          </cell>
          <cell r="I3590">
            <v>0</v>
          </cell>
          <cell r="AY3590">
            <v>0</v>
          </cell>
          <cell r="CK3590">
            <v>0</v>
          </cell>
          <cell r="CL3590">
            <v>0</v>
          </cell>
          <cell r="CM3590">
            <v>0</v>
          </cell>
        </row>
        <row r="3591">
          <cell r="F3591">
            <v>0</v>
          </cell>
          <cell r="G3591">
            <v>5506.85</v>
          </cell>
          <cell r="H3591">
            <v>5506.85</v>
          </cell>
          <cell r="I3591">
            <v>0</v>
          </cell>
          <cell r="AY3591">
            <v>3000.33</v>
          </cell>
          <cell r="CK3591">
            <v>0</v>
          </cell>
          <cell r="CL3591">
            <v>0</v>
          </cell>
          <cell r="CM3591">
            <v>0</v>
          </cell>
        </row>
        <row r="3592">
          <cell r="F3592">
            <v>286535</v>
          </cell>
          <cell r="G3592">
            <v>286535</v>
          </cell>
          <cell r="H3592">
            <v>174623.96</v>
          </cell>
          <cell r="I3592">
            <v>0</v>
          </cell>
          <cell r="AY3592">
            <v>0</v>
          </cell>
          <cell r="CK3592">
            <v>0</v>
          </cell>
          <cell r="CL3592">
            <v>0</v>
          </cell>
          <cell r="CM3592">
            <v>0</v>
          </cell>
        </row>
        <row r="3593">
          <cell r="F3593">
            <v>392874</v>
          </cell>
          <cell r="G3593">
            <v>392874</v>
          </cell>
          <cell r="H3593">
            <v>302848.45</v>
          </cell>
          <cell r="I3593">
            <v>0</v>
          </cell>
          <cell r="AY3593">
            <v>33733.32</v>
          </cell>
          <cell r="CK3593">
            <v>0</v>
          </cell>
          <cell r="CL3593">
            <v>0</v>
          </cell>
          <cell r="CM3593">
            <v>0</v>
          </cell>
        </row>
        <row r="3594">
          <cell r="F3594">
            <v>65378</v>
          </cell>
          <cell r="G3594">
            <v>65378</v>
          </cell>
          <cell r="H3594">
            <v>51465.83</v>
          </cell>
          <cell r="I3594">
            <v>0</v>
          </cell>
          <cell r="AY3594">
            <v>5761.98</v>
          </cell>
          <cell r="CK3594">
            <v>0</v>
          </cell>
          <cell r="CL3594">
            <v>0</v>
          </cell>
          <cell r="CM3594">
            <v>0</v>
          </cell>
        </row>
        <row r="3595">
          <cell r="F3595">
            <v>105600</v>
          </cell>
          <cell r="G3595">
            <v>105600</v>
          </cell>
          <cell r="H3595">
            <v>83346.64</v>
          </cell>
          <cell r="I3595">
            <v>0</v>
          </cell>
          <cell r="AY3595">
            <v>9067.4</v>
          </cell>
          <cell r="CK3595">
            <v>0</v>
          </cell>
          <cell r="CL3595">
            <v>0</v>
          </cell>
          <cell r="CM3595">
            <v>0</v>
          </cell>
        </row>
        <row r="3596">
          <cell r="F3596">
            <v>64807</v>
          </cell>
          <cell r="G3596">
            <v>64895.33</v>
          </cell>
          <cell r="H3596">
            <v>64895.33</v>
          </cell>
          <cell r="I3596">
            <v>0</v>
          </cell>
          <cell r="AY3596">
            <v>0</v>
          </cell>
          <cell r="CK3596">
            <v>0</v>
          </cell>
          <cell r="CL3596">
            <v>0</v>
          </cell>
          <cell r="CM3596">
            <v>0</v>
          </cell>
        </row>
        <row r="3597">
          <cell r="F3597">
            <v>357306</v>
          </cell>
          <cell r="G3597">
            <v>357306</v>
          </cell>
          <cell r="H3597">
            <v>252758.29</v>
          </cell>
          <cell r="I3597">
            <v>0</v>
          </cell>
          <cell r="AY3597">
            <v>24088.68</v>
          </cell>
          <cell r="CK3597">
            <v>0</v>
          </cell>
          <cell r="CL3597">
            <v>0</v>
          </cell>
          <cell r="CM3597">
            <v>0</v>
          </cell>
        </row>
        <row r="3598">
          <cell r="F3598">
            <v>27364</v>
          </cell>
          <cell r="G3598">
            <v>21593.14</v>
          </cell>
          <cell r="H3598">
            <v>20479.5</v>
          </cell>
          <cell r="I3598">
            <v>0</v>
          </cell>
          <cell r="AY3598">
            <v>0</v>
          </cell>
          <cell r="CK3598">
            <v>0</v>
          </cell>
          <cell r="CL3598">
            <v>0</v>
          </cell>
          <cell r="CM3598">
            <v>0</v>
          </cell>
        </row>
        <row r="3599">
          <cell r="F3599">
            <v>4681</v>
          </cell>
          <cell r="G3599">
            <v>4681</v>
          </cell>
          <cell r="H3599">
            <v>2326.54</v>
          </cell>
          <cell r="I3599">
            <v>0</v>
          </cell>
          <cell r="AY3599">
            <v>451.33</v>
          </cell>
          <cell r="CK3599">
            <v>0</v>
          </cell>
          <cell r="CL3599">
            <v>0</v>
          </cell>
          <cell r="CM3599">
            <v>0</v>
          </cell>
        </row>
        <row r="3600">
          <cell r="F3600">
            <v>35785</v>
          </cell>
          <cell r="G3600">
            <v>35785</v>
          </cell>
          <cell r="H3600">
            <v>22362.34</v>
          </cell>
          <cell r="I3600">
            <v>0</v>
          </cell>
          <cell r="AY3600">
            <v>437.56</v>
          </cell>
          <cell r="CK3600">
            <v>0</v>
          </cell>
          <cell r="CL3600">
            <v>0</v>
          </cell>
          <cell r="CM3600">
            <v>0</v>
          </cell>
        </row>
        <row r="3601">
          <cell r="F3601">
            <v>61560</v>
          </cell>
          <cell r="G3601">
            <v>61560</v>
          </cell>
          <cell r="H3601">
            <v>42522.99</v>
          </cell>
          <cell r="I3601">
            <v>1125.05</v>
          </cell>
          <cell r="AY3601">
            <v>0</v>
          </cell>
          <cell r="CK3601">
            <v>0</v>
          </cell>
          <cell r="CL3601">
            <v>0</v>
          </cell>
          <cell r="CM3601">
            <v>0</v>
          </cell>
        </row>
        <row r="3602">
          <cell r="F3602">
            <v>8478</v>
          </cell>
          <cell r="G3602">
            <v>8478</v>
          </cell>
          <cell r="H3602">
            <v>287.5</v>
          </cell>
          <cell r="I3602">
            <v>0</v>
          </cell>
          <cell r="AY3602">
            <v>0</v>
          </cell>
          <cell r="CK3602">
            <v>0</v>
          </cell>
          <cell r="CL3602">
            <v>0</v>
          </cell>
          <cell r="CM3602">
            <v>0</v>
          </cell>
        </row>
        <row r="3603">
          <cell r="F3603">
            <v>12099</v>
          </cell>
          <cell r="G3603">
            <v>12099</v>
          </cell>
          <cell r="H3603">
            <v>0</v>
          </cell>
          <cell r="I3603">
            <v>2645</v>
          </cell>
          <cell r="AY3603">
            <v>0</v>
          </cell>
          <cell r="CK3603">
            <v>0</v>
          </cell>
          <cell r="CL3603">
            <v>0</v>
          </cell>
          <cell r="CM3603">
            <v>0</v>
          </cell>
        </row>
        <row r="3604">
          <cell r="F3604">
            <v>150000</v>
          </cell>
          <cell r="G3604">
            <v>150000</v>
          </cell>
          <cell r="H3604">
            <v>45694.05</v>
          </cell>
          <cell r="I3604">
            <v>7</v>
          </cell>
          <cell r="AY3604">
            <v>0</v>
          </cell>
          <cell r="CK3604">
            <v>0</v>
          </cell>
          <cell r="CL3604">
            <v>0</v>
          </cell>
          <cell r="CM3604">
            <v>0</v>
          </cell>
        </row>
        <row r="3605">
          <cell r="F3605">
            <v>3041</v>
          </cell>
          <cell r="G3605">
            <v>3041</v>
          </cell>
          <cell r="H3605">
            <v>0</v>
          </cell>
          <cell r="I3605">
            <v>0</v>
          </cell>
          <cell r="AY3605">
            <v>0</v>
          </cell>
          <cell r="CK3605">
            <v>0</v>
          </cell>
          <cell r="CL3605">
            <v>0</v>
          </cell>
          <cell r="CM3605">
            <v>0</v>
          </cell>
        </row>
        <row r="3606">
          <cell r="F3606">
            <v>1000</v>
          </cell>
          <cell r="G3606">
            <v>1000</v>
          </cell>
          <cell r="H3606">
            <v>0</v>
          </cell>
          <cell r="I3606">
            <v>0</v>
          </cell>
          <cell r="AY3606">
            <v>0</v>
          </cell>
          <cell r="CK3606">
            <v>0</v>
          </cell>
          <cell r="CL3606">
            <v>0</v>
          </cell>
          <cell r="CM3606">
            <v>0</v>
          </cell>
        </row>
        <row r="3607">
          <cell r="F3607">
            <v>12000</v>
          </cell>
          <cell r="G3607">
            <v>12000</v>
          </cell>
          <cell r="H3607">
            <v>3427.5</v>
          </cell>
          <cell r="I3607">
            <v>0</v>
          </cell>
          <cell r="AY3607">
            <v>0</v>
          </cell>
          <cell r="CK3607">
            <v>0</v>
          </cell>
          <cell r="CL3607">
            <v>0</v>
          </cell>
          <cell r="CM3607">
            <v>0</v>
          </cell>
        </row>
        <row r="3608">
          <cell r="F3608">
            <v>9613</v>
          </cell>
          <cell r="G3608">
            <v>9613</v>
          </cell>
          <cell r="H3608">
            <v>6177</v>
          </cell>
          <cell r="I3608">
            <v>0</v>
          </cell>
          <cell r="AY3608">
            <v>0</v>
          </cell>
          <cell r="CK3608">
            <v>0</v>
          </cell>
          <cell r="CL3608">
            <v>0</v>
          </cell>
          <cell r="CM3608">
            <v>0</v>
          </cell>
        </row>
        <row r="3609">
          <cell r="F3609">
            <v>2500</v>
          </cell>
          <cell r="G3609">
            <v>2500</v>
          </cell>
          <cell r="H3609">
            <v>0</v>
          </cell>
          <cell r="I3609">
            <v>0</v>
          </cell>
          <cell r="AY3609">
            <v>0</v>
          </cell>
          <cell r="CK3609">
            <v>0</v>
          </cell>
          <cell r="CL3609">
            <v>0</v>
          </cell>
          <cell r="CM3609">
            <v>0</v>
          </cell>
        </row>
        <row r="3610">
          <cell r="F3610">
            <v>19818</v>
          </cell>
          <cell r="G3610">
            <v>39559.86</v>
          </cell>
          <cell r="H3610">
            <v>39559.86</v>
          </cell>
          <cell r="I3610">
            <v>0</v>
          </cell>
          <cell r="AY3610">
            <v>0</v>
          </cell>
          <cell r="CK3610">
            <v>0</v>
          </cell>
          <cell r="CL3610">
            <v>0</v>
          </cell>
          <cell r="CM3610">
            <v>0</v>
          </cell>
        </row>
        <row r="3611">
          <cell r="F3611">
            <v>47434</v>
          </cell>
          <cell r="G3611">
            <v>47434</v>
          </cell>
          <cell r="H3611">
            <v>0</v>
          </cell>
          <cell r="I3611">
            <v>0</v>
          </cell>
          <cell r="AY3611">
            <v>0</v>
          </cell>
          <cell r="CK3611">
            <v>0</v>
          </cell>
          <cell r="CL3611">
            <v>0</v>
          </cell>
          <cell r="CM3611">
            <v>0</v>
          </cell>
        </row>
        <row r="3612">
          <cell r="F3612">
            <v>1229784</v>
          </cell>
          <cell r="G3612">
            <v>1273816.3400000001</v>
          </cell>
          <cell r="H3612">
            <v>1273816.3400000001</v>
          </cell>
          <cell r="I3612">
            <v>0</v>
          </cell>
          <cell r="AY3612">
            <v>111516.57</v>
          </cell>
          <cell r="CK3612">
            <v>0</v>
          </cell>
          <cell r="CL3612">
            <v>0</v>
          </cell>
          <cell r="CM3612">
            <v>0</v>
          </cell>
        </row>
        <row r="3613">
          <cell r="F3613">
            <v>0</v>
          </cell>
          <cell r="G3613">
            <v>22153.86</v>
          </cell>
          <cell r="H3613">
            <v>17976.09</v>
          </cell>
          <cell r="I3613">
            <v>0</v>
          </cell>
          <cell r="AY3613">
            <v>0</v>
          </cell>
          <cell r="CK3613">
            <v>0</v>
          </cell>
          <cell r="CL3613">
            <v>0</v>
          </cell>
          <cell r="CM3613">
            <v>0</v>
          </cell>
        </row>
        <row r="3614">
          <cell r="F3614">
            <v>31947</v>
          </cell>
          <cell r="G3614">
            <v>31947</v>
          </cell>
          <cell r="H3614">
            <v>30033</v>
          </cell>
          <cell r="I3614">
            <v>0</v>
          </cell>
          <cell r="AY3614">
            <v>3337</v>
          </cell>
          <cell r="CK3614">
            <v>0</v>
          </cell>
          <cell r="CL3614">
            <v>0</v>
          </cell>
          <cell r="CM3614">
            <v>0</v>
          </cell>
        </row>
        <row r="3615">
          <cell r="F3615">
            <v>88624</v>
          </cell>
          <cell r="G3615">
            <v>88624</v>
          </cell>
          <cell r="H3615">
            <v>55243.54</v>
          </cell>
          <cell r="I3615">
            <v>0</v>
          </cell>
          <cell r="AY3615">
            <v>0</v>
          </cell>
          <cell r="CK3615">
            <v>0</v>
          </cell>
          <cell r="CL3615">
            <v>0</v>
          </cell>
          <cell r="CM3615">
            <v>0</v>
          </cell>
        </row>
        <row r="3616">
          <cell r="F3616">
            <v>246538</v>
          </cell>
          <cell r="G3616">
            <v>246538</v>
          </cell>
          <cell r="H3616">
            <v>0</v>
          </cell>
          <cell r="I3616">
            <v>0</v>
          </cell>
          <cell r="AY3616">
            <v>0</v>
          </cell>
          <cell r="CK3616">
            <v>0</v>
          </cell>
          <cell r="CL3616">
            <v>0</v>
          </cell>
          <cell r="CM3616">
            <v>0</v>
          </cell>
        </row>
        <row r="3617">
          <cell r="F3617">
            <v>169523</v>
          </cell>
          <cell r="G3617">
            <v>175722.59</v>
          </cell>
          <cell r="H3617">
            <v>175722.59</v>
          </cell>
          <cell r="I3617">
            <v>0</v>
          </cell>
          <cell r="AY3617">
            <v>14761.87</v>
          </cell>
          <cell r="CK3617">
            <v>0</v>
          </cell>
          <cell r="CL3617">
            <v>0</v>
          </cell>
          <cell r="CM3617">
            <v>0</v>
          </cell>
        </row>
        <row r="3618">
          <cell r="F3618">
            <v>28151</v>
          </cell>
          <cell r="G3618">
            <v>29388.62</v>
          </cell>
          <cell r="H3618">
            <v>29388.62</v>
          </cell>
          <cell r="I3618">
            <v>0</v>
          </cell>
          <cell r="AY3618">
            <v>2509.27</v>
          </cell>
          <cell r="CK3618">
            <v>0</v>
          </cell>
          <cell r="CL3618">
            <v>0</v>
          </cell>
          <cell r="CM3618">
            <v>0</v>
          </cell>
        </row>
        <row r="3619">
          <cell r="F3619">
            <v>46200</v>
          </cell>
          <cell r="G3619">
            <v>53122.94</v>
          </cell>
          <cell r="H3619">
            <v>53122.94</v>
          </cell>
          <cell r="I3619">
            <v>0</v>
          </cell>
          <cell r="AY3619">
            <v>4094.59</v>
          </cell>
          <cell r="CK3619">
            <v>0</v>
          </cell>
          <cell r="CL3619">
            <v>0</v>
          </cell>
          <cell r="CM3619">
            <v>0</v>
          </cell>
        </row>
        <row r="3620">
          <cell r="F3620">
            <v>27987</v>
          </cell>
          <cell r="G3620">
            <v>40452.57</v>
          </cell>
          <cell r="H3620">
            <v>40452.57</v>
          </cell>
          <cell r="I3620">
            <v>0</v>
          </cell>
          <cell r="AY3620">
            <v>0</v>
          </cell>
          <cell r="CK3620">
            <v>0</v>
          </cell>
          <cell r="CL3620">
            <v>0</v>
          </cell>
          <cell r="CM3620">
            <v>0</v>
          </cell>
        </row>
        <row r="3621">
          <cell r="F3621">
            <v>162342</v>
          </cell>
          <cell r="G3621">
            <v>162342</v>
          </cell>
          <cell r="H3621">
            <v>134658.04999999999</v>
          </cell>
          <cell r="I3621">
            <v>0</v>
          </cell>
          <cell r="AY3621">
            <v>11666.06</v>
          </cell>
          <cell r="CK3621">
            <v>0</v>
          </cell>
          <cell r="CL3621">
            <v>0</v>
          </cell>
          <cell r="CM3621">
            <v>0</v>
          </cell>
        </row>
        <row r="3622">
          <cell r="F3622">
            <v>2000</v>
          </cell>
          <cell r="G3622">
            <v>2000</v>
          </cell>
          <cell r="H3622">
            <v>680.8</v>
          </cell>
          <cell r="I3622">
            <v>1069.2</v>
          </cell>
          <cell r="AY3622">
            <v>0</v>
          </cell>
          <cell r="CK3622">
            <v>0</v>
          </cell>
          <cell r="CL3622">
            <v>0</v>
          </cell>
          <cell r="CM3622">
            <v>0</v>
          </cell>
        </row>
        <row r="3623">
          <cell r="F3623">
            <v>32037</v>
          </cell>
          <cell r="G3623">
            <v>40814.21</v>
          </cell>
          <cell r="H3623">
            <v>40626.370000000003</v>
          </cell>
          <cell r="I3623">
            <v>0</v>
          </cell>
          <cell r="AY3623">
            <v>0</v>
          </cell>
          <cell r="CK3623">
            <v>0</v>
          </cell>
          <cell r="CL3623">
            <v>0</v>
          </cell>
          <cell r="CM3623">
            <v>0</v>
          </cell>
        </row>
        <row r="3624">
          <cell r="F3624">
            <v>24491</v>
          </cell>
          <cell r="G3624">
            <v>24491</v>
          </cell>
          <cell r="H3624">
            <v>9475</v>
          </cell>
          <cell r="I3624">
            <v>0</v>
          </cell>
          <cell r="AY3624">
            <v>2788</v>
          </cell>
          <cell r="CK3624">
            <v>0</v>
          </cell>
          <cell r="CL3624">
            <v>0</v>
          </cell>
          <cell r="CM3624">
            <v>0</v>
          </cell>
        </row>
        <row r="3625">
          <cell r="F3625">
            <v>6935</v>
          </cell>
          <cell r="G3625">
            <v>6906.37</v>
          </cell>
          <cell r="H3625">
            <v>3177.38</v>
          </cell>
          <cell r="I3625">
            <v>0</v>
          </cell>
          <cell r="AY3625">
            <v>409.4</v>
          </cell>
          <cell r="CK3625">
            <v>0</v>
          </cell>
          <cell r="CL3625">
            <v>0</v>
          </cell>
          <cell r="CM3625">
            <v>0</v>
          </cell>
        </row>
        <row r="3626"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CK3626">
            <v>0</v>
          </cell>
          <cell r="CL3626">
            <v>0</v>
          </cell>
          <cell r="CM3626">
            <v>0</v>
          </cell>
        </row>
        <row r="3627">
          <cell r="F3627">
            <v>292312</v>
          </cell>
          <cell r="G3627">
            <v>279849.89</v>
          </cell>
          <cell r="H3627">
            <v>183347.67</v>
          </cell>
          <cell r="I3627">
            <v>23000</v>
          </cell>
          <cell r="AY3627">
            <v>22836.89</v>
          </cell>
          <cell r="CK3627">
            <v>0</v>
          </cell>
          <cell r="CL3627">
            <v>0</v>
          </cell>
          <cell r="CM3627">
            <v>0</v>
          </cell>
        </row>
        <row r="3628">
          <cell r="F3628">
            <v>12000</v>
          </cell>
          <cell r="G3628">
            <v>6716</v>
          </cell>
          <cell r="H3628">
            <v>6397.62</v>
          </cell>
          <cell r="I3628">
            <v>0</v>
          </cell>
          <cell r="AY3628">
            <v>0</v>
          </cell>
          <cell r="CK3628">
            <v>0</v>
          </cell>
          <cell r="CL3628">
            <v>0</v>
          </cell>
          <cell r="CM3628">
            <v>0</v>
          </cell>
        </row>
        <row r="3630">
          <cell r="F3630">
            <v>0</v>
          </cell>
          <cell r="G3630">
            <v>6204</v>
          </cell>
          <cell r="H3630">
            <v>6142.45</v>
          </cell>
          <cell r="I3630">
            <v>0</v>
          </cell>
          <cell r="AY3630">
            <v>0</v>
          </cell>
          <cell r="CK3630">
            <v>0</v>
          </cell>
          <cell r="CL3630">
            <v>0</v>
          </cell>
          <cell r="CM3630">
            <v>0</v>
          </cell>
        </row>
        <row r="3631">
          <cell r="F3631">
            <v>2000</v>
          </cell>
          <cell r="G3631">
            <v>2000</v>
          </cell>
          <cell r="H3631">
            <v>228.8</v>
          </cell>
          <cell r="I3631">
            <v>0</v>
          </cell>
          <cell r="AY3631">
            <v>0</v>
          </cell>
          <cell r="CK3631">
            <v>0</v>
          </cell>
          <cell r="CL3631">
            <v>0</v>
          </cell>
          <cell r="CM3631">
            <v>0</v>
          </cell>
        </row>
        <row r="3632">
          <cell r="F3632">
            <v>25000</v>
          </cell>
          <cell r="G3632">
            <v>265000</v>
          </cell>
          <cell r="H3632">
            <v>243717.14</v>
          </cell>
          <cell r="I3632">
            <v>3</v>
          </cell>
          <cell r="AY3632">
            <v>0</v>
          </cell>
          <cell r="CK3632">
            <v>0</v>
          </cell>
          <cell r="CL3632">
            <v>0</v>
          </cell>
          <cell r="CM3632">
            <v>0</v>
          </cell>
        </row>
        <row r="3633">
          <cell r="F3633">
            <v>7000</v>
          </cell>
          <cell r="G3633">
            <v>7000</v>
          </cell>
          <cell r="H3633">
            <v>5605.07</v>
          </cell>
          <cell r="I3633">
            <v>519</v>
          </cell>
          <cell r="AY3633">
            <v>0</v>
          </cell>
          <cell r="CK3633">
            <v>0</v>
          </cell>
          <cell r="CL3633">
            <v>0</v>
          </cell>
          <cell r="CM3633">
            <v>0</v>
          </cell>
        </row>
        <row r="3634">
          <cell r="F3634">
            <v>2693</v>
          </cell>
          <cell r="G3634">
            <v>2598</v>
          </cell>
          <cell r="H3634">
            <v>454.62</v>
          </cell>
          <cell r="I3634">
            <v>0</v>
          </cell>
          <cell r="AY3634">
            <v>0</v>
          </cell>
          <cell r="CK3634">
            <v>0</v>
          </cell>
          <cell r="CL3634">
            <v>0</v>
          </cell>
          <cell r="CM3634">
            <v>0</v>
          </cell>
        </row>
        <row r="3635">
          <cell r="F3635">
            <v>3441</v>
          </cell>
          <cell r="G3635">
            <v>3441</v>
          </cell>
          <cell r="H3635">
            <v>289.8</v>
          </cell>
          <cell r="I3635">
            <v>0</v>
          </cell>
          <cell r="AY3635">
            <v>0</v>
          </cell>
          <cell r="CK3635">
            <v>0</v>
          </cell>
          <cell r="CL3635">
            <v>0</v>
          </cell>
          <cell r="CM3635">
            <v>0</v>
          </cell>
        </row>
        <row r="3636">
          <cell r="F3636">
            <v>61000</v>
          </cell>
          <cell r="G3636">
            <v>61000</v>
          </cell>
          <cell r="H3636">
            <v>53581</v>
          </cell>
          <cell r="I3636">
            <v>0</v>
          </cell>
          <cell r="AY3636">
            <v>0</v>
          </cell>
          <cell r="CK3636">
            <v>0</v>
          </cell>
          <cell r="CL3636">
            <v>0</v>
          </cell>
          <cell r="CM3636">
            <v>0</v>
          </cell>
        </row>
        <row r="3637">
          <cell r="F3637">
            <v>58000</v>
          </cell>
          <cell r="G3637">
            <v>57000</v>
          </cell>
          <cell r="H3637">
            <v>659</v>
          </cell>
          <cell r="I3637">
            <v>0</v>
          </cell>
          <cell r="AY3637">
            <v>0</v>
          </cell>
          <cell r="CK3637">
            <v>0</v>
          </cell>
          <cell r="CL3637">
            <v>0</v>
          </cell>
          <cell r="CM3637">
            <v>0</v>
          </cell>
        </row>
        <row r="3638">
          <cell r="F3638">
            <v>2000</v>
          </cell>
          <cell r="G3638">
            <v>2175</v>
          </cell>
          <cell r="H3638">
            <v>2173</v>
          </cell>
          <cell r="I3638">
            <v>0</v>
          </cell>
          <cell r="AY3638">
            <v>70</v>
          </cell>
          <cell r="CK3638">
            <v>0</v>
          </cell>
          <cell r="CL3638">
            <v>0</v>
          </cell>
          <cell r="CM3638">
            <v>0</v>
          </cell>
        </row>
        <row r="3639">
          <cell r="F3639">
            <v>25000</v>
          </cell>
          <cell r="G3639">
            <v>22000</v>
          </cell>
          <cell r="H3639">
            <v>11402.97</v>
          </cell>
          <cell r="I3639">
            <v>310</v>
          </cell>
          <cell r="AY3639">
            <v>605</v>
          </cell>
          <cell r="CK3639">
            <v>0</v>
          </cell>
          <cell r="CL3639">
            <v>0</v>
          </cell>
          <cell r="CM3639">
            <v>0</v>
          </cell>
        </row>
        <row r="3640">
          <cell r="F3640">
            <v>24000</v>
          </cell>
          <cell r="G3640">
            <v>24000</v>
          </cell>
          <cell r="H3640">
            <v>17925.72</v>
          </cell>
          <cell r="I3640">
            <v>1706</v>
          </cell>
          <cell r="AY3640">
            <v>811</v>
          </cell>
          <cell r="CK3640">
            <v>0</v>
          </cell>
          <cell r="CL3640">
            <v>0</v>
          </cell>
          <cell r="CM3640">
            <v>0</v>
          </cell>
        </row>
        <row r="3641">
          <cell r="F3641">
            <v>27863</v>
          </cell>
          <cell r="G3641">
            <v>27863</v>
          </cell>
          <cell r="H3641">
            <v>12187.82</v>
          </cell>
          <cell r="I3641">
            <v>9539.2900000000009</v>
          </cell>
          <cell r="AY3641">
            <v>0</v>
          </cell>
          <cell r="CK3641">
            <v>0</v>
          </cell>
          <cell r="CL3641">
            <v>0</v>
          </cell>
          <cell r="CM3641">
            <v>0</v>
          </cell>
        </row>
        <row r="3642">
          <cell r="F3642">
            <v>10841</v>
          </cell>
          <cell r="G3642">
            <v>13841</v>
          </cell>
          <cell r="H3642">
            <v>7822.64</v>
          </cell>
          <cell r="I3642">
            <v>2226.13</v>
          </cell>
          <cell r="AY3642">
            <v>0</v>
          </cell>
          <cell r="CK3642">
            <v>0</v>
          </cell>
          <cell r="CL3642">
            <v>0</v>
          </cell>
          <cell r="CM3642">
            <v>0</v>
          </cell>
        </row>
        <row r="3643">
          <cell r="F3643">
            <v>1000</v>
          </cell>
          <cell r="G3643">
            <v>1000</v>
          </cell>
          <cell r="H3643">
            <v>0</v>
          </cell>
          <cell r="I3643">
            <v>0</v>
          </cell>
          <cell r="AY3643">
            <v>0</v>
          </cell>
          <cell r="CK3643">
            <v>0</v>
          </cell>
          <cell r="CL3643">
            <v>0</v>
          </cell>
          <cell r="CM3643">
            <v>0</v>
          </cell>
        </row>
        <row r="3644">
          <cell r="F3644">
            <v>15000</v>
          </cell>
          <cell r="G3644">
            <v>15000</v>
          </cell>
          <cell r="H3644">
            <v>6103.35</v>
          </cell>
          <cell r="I3644">
            <v>0</v>
          </cell>
          <cell r="AY3644">
            <v>0</v>
          </cell>
          <cell r="CK3644">
            <v>0</v>
          </cell>
          <cell r="CL3644">
            <v>0</v>
          </cell>
          <cell r="CM3644">
            <v>0</v>
          </cell>
        </row>
        <row r="3645">
          <cell r="F3645">
            <v>10826</v>
          </cell>
          <cell r="G3645">
            <v>10826</v>
          </cell>
          <cell r="H3645">
            <v>5826</v>
          </cell>
          <cell r="I3645">
            <v>0</v>
          </cell>
          <cell r="AY3645">
            <v>268</v>
          </cell>
          <cell r="CK3645">
            <v>0</v>
          </cell>
          <cell r="CL3645">
            <v>0</v>
          </cell>
          <cell r="CM3645">
            <v>0</v>
          </cell>
        </row>
        <row r="3646">
          <cell r="F3646">
            <v>2200</v>
          </cell>
          <cell r="G3646">
            <v>2200</v>
          </cell>
          <cell r="H3646">
            <v>800.5</v>
          </cell>
          <cell r="I3646">
            <v>0</v>
          </cell>
          <cell r="AY3646">
            <v>0</v>
          </cell>
          <cell r="CK3646">
            <v>0</v>
          </cell>
          <cell r="CL3646">
            <v>0</v>
          </cell>
          <cell r="CM3646">
            <v>0</v>
          </cell>
        </row>
        <row r="3647">
          <cell r="F3647">
            <v>2000</v>
          </cell>
          <cell r="G3647">
            <v>2000</v>
          </cell>
          <cell r="H3647">
            <v>1989.6</v>
          </cell>
          <cell r="I3647">
            <v>0</v>
          </cell>
          <cell r="AY3647">
            <v>0</v>
          </cell>
          <cell r="CK3647">
            <v>0</v>
          </cell>
          <cell r="CL3647">
            <v>0</v>
          </cell>
          <cell r="CM3647">
            <v>0</v>
          </cell>
        </row>
        <row r="3648">
          <cell r="F3648">
            <v>3000</v>
          </cell>
          <cell r="G3648">
            <v>3000</v>
          </cell>
          <cell r="H3648">
            <v>1901.62</v>
          </cell>
          <cell r="I3648">
            <v>0</v>
          </cell>
          <cell r="AY3648">
            <v>0</v>
          </cell>
          <cell r="CK3648">
            <v>0</v>
          </cell>
          <cell r="CL3648">
            <v>0</v>
          </cell>
          <cell r="CM3648">
            <v>0</v>
          </cell>
        </row>
        <row r="3649">
          <cell r="F3649">
            <v>9642</v>
          </cell>
          <cell r="G3649">
            <v>7990.46</v>
          </cell>
          <cell r="H3649">
            <v>4853.26</v>
          </cell>
          <cell r="I3649">
            <v>0</v>
          </cell>
          <cell r="AY3649">
            <v>0</v>
          </cell>
          <cell r="CK3649">
            <v>0</v>
          </cell>
          <cell r="CL3649">
            <v>0</v>
          </cell>
          <cell r="CM3649">
            <v>0</v>
          </cell>
        </row>
        <row r="3651">
          <cell r="F3651">
            <v>0</v>
          </cell>
          <cell r="G3651">
            <v>110000</v>
          </cell>
          <cell r="H3651">
            <v>85068.3</v>
          </cell>
          <cell r="I3651">
            <v>0</v>
          </cell>
          <cell r="AY3651">
            <v>0</v>
          </cell>
          <cell r="CK3651">
            <v>0</v>
          </cell>
          <cell r="CL3651">
            <v>0</v>
          </cell>
          <cell r="CM3651">
            <v>0</v>
          </cell>
        </row>
        <row r="3652">
          <cell r="F3652">
            <v>556400</v>
          </cell>
          <cell r="G3652">
            <v>556400</v>
          </cell>
          <cell r="H3652">
            <v>556400</v>
          </cell>
          <cell r="I3652">
            <v>0</v>
          </cell>
          <cell r="AY3652">
            <v>0</v>
          </cell>
          <cell r="CK3652">
            <v>0</v>
          </cell>
          <cell r="CL3652">
            <v>0</v>
          </cell>
          <cell r="CM3652">
            <v>0</v>
          </cell>
        </row>
        <row r="3653">
          <cell r="F3653">
            <v>618800</v>
          </cell>
          <cell r="G3653">
            <v>618800</v>
          </cell>
          <cell r="H3653">
            <v>618800</v>
          </cell>
          <cell r="I3653">
            <v>0</v>
          </cell>
          <cell r="AY3653">
            <v>0</v>
          </cell>
          <cell r="CK3653">
            <v>0</v>
          </cell>
          <cell r="CL3653">
            <v>0</v>
          </cell>
          <cell r="CM3653">
            <v>0</v>
          </cell>
        </row>
        <row r="3654">
          <cell r="F3654">
            <v>1512912</v>
          </cell>
          <cell r="G3654">
            <v>1512912</v>
          </cell>
          <cell r="H3654">
            <v>1237763.49</v>
          </cell>
          <cell r="I3654">
            <v>0</v>
          </cell>
          <cell r="AY3654">
            <v>136136.25</v>
          </cell>
          <cell r="CK3654">
            <v>0</v>
          </cell>
          <cell r="CL3654">
            <v>0</v>
          </cell>
          <cell r="CM3654">
            <v>0</v>
          </cell>
        </row>
        <row r="3655">
          <cell r="F3655">
            <v>52411</v>
          </cell>
          <cell r="G3655">
            <v>64118.5</v>
          </cell>
          <cell r="H3655">
            <v>64118.5</v>
          </cell>
          <cell r="I3655">
            <v>0</v>
          </cell>
          <cell r="AY3655">
            <v>6000.5</v>
          </cell>
          <cell r="CK3655">
            <v>0</v>
          </cell>
          <cell r="CL3655">
            <v>0</v>
          </cell>
          <cell r="CM3655">
            <v>0</v>
          </cell>
        </row>
        <row r="3656">
          <cell r="F3656">
            <v>109038</v>
          </cell>
          <cell r="G3656">
            <v>109038</v>
          </cell>
          <cell r="H3656">
            <v>54715.38</v>
          </cell>
          <cell r="I3656">
            <v>0</v>
          </cell>
          <cell r="AY3656">
            <v>0</v>
          </cell>
          <cell r="CK3656">
            <v>0</v>
          </cell>
          <cell r="CL3656">
            <v>0</v>
          </cell>
          <cell r="CM3656">
            <v>0</v>
          </cell>
        </row>
        <row r="3657">
          <cell r="F3657">
            <v>0</v>
          </cell>
          <cell r="G3657">
            <v>132.97999999999999</v>
          </cell>
          <cell r="H3657">
            <v>132.97999999999999</v>
          </cell>
          <cell r="I3657">
            <v>0</v>
          </cell>
          <cell r="AY3657">
            <v>0</v>
          </cell>
          <cell r="CK3657">
            <v>0</v>
          </cell>
          <cell r="CL3657">
            <v>0</v>
          </cell>
          <cell r="CM3657">
            <v>0</v>
          </cell>
        </row>
        <row r="3658">
          <cell r="F3658">
            <v>248115</v>
          </cell>
          <cell r="G3658">
            <v>248115</v>
          </cell>
          <cell r="H3658">
            <v>195038.76</v>
          </cell>
          <cell r="I3658">
            <v>0</v>
          </cell>
          <cell r="AY3658">
            <v>21204.639999999999</v>
          </cell>
          <cell r="CK3658">
            <v>0</v>
          </cell>
          <cell r="CL3658">
            <v>0</v>
          </cell>
          <cell r="CM3658">
            <v>0</v>
          </cell>
        </row>
        <row r="3659">
          <cell r="F3659">
            <v>39655</v>
          </cell>
          <cell r="G3659">
            <v>39655</v>
          </cell>
          <cell r="H3659">
            <v>31841.439999999999</v>
          </cell>
          <cell r="I3659">
            <v>0</v>
          </cell>
          <cell r="AY3659">
            <v>3470.49</v>
          </cell>
          <cell r="CK3659">
            <v>0</v>
          </cell>
          <cell r="CL3659">
            <v>0</v>
          </cell>
          <cell r="CM3659">
            <v>0</v>
          </cell>
        </row>
        <row r="3660">
          <cell r="F3660">
            <v>85800</v>
          </cell>
          <cell r="G3660">
            <v>85800</v>
          </cell>
          <cell r="H3660">
            <v>68117.52</v>
          </cell>
          <cell r="I3660">
            <v>0</v>
          </cell>
          <cell r="AY3660">
            <v>7306.9</v>
          </cell>
          <cell r="CK3660">
            <v>0</v>
          </cell>
          <cell r="CL3660">
            <v>0</v>
          </cell>
          <cell r="CM3660">
            <v>0</v>
          </cell>
        </row>
        <row r="3661">
          <cell r="F3661">
            <v>34793</v>
          </cell>
          <cell r="G3661">
            <v>37582.620000000003</v>
          </cell>
          <cell r="H3661">
            <v>37582.620000000003</v>
          </cell>
          <cell r="I3661">
            <v>0</v>
          </cell>
          <cell r="AY3661">
            <v>0</v>
          </cell>
          <cell r="CK3661">
            <v>0</v>
          </cell>
          <cell r="CL3661">
            <v>0</v>
          </cell>
          <cell r="CM3661">
            <v>0</v>
          </cell>
        </row>
        <row r="3662">
          <cell r="F3662">
            <v>179152</v>
          </cell>
          <cell r="G3662">
            <v>179152</v>
          </cell>
          <cell r="H3662">
            <v>127029.36</v>
          </cell>
          <cell r="I3662">
            <v>0</v>
          </cell>
          <cell r="AY3662">
            <v>13428.73</v>
          </cell>
          <cell r="CK3662">
            <v>0</v>
          </cell>
          <cell r="CL3662">
            <v>0</v>
          </cell>
          <cell r="CM3662">
            <v>0</v>
          </cell>
        </row>
        <row r="3663"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CK3663">
            <v>0</v>
          </cell>
          <cell r="CL3663">
            <v>0</v>
          </cell>
          <cell r="CM3663">
            <v>0</v>
          </cell>
        </row>
        <row r="3664">
          <cell r="F3664">
            <v>2511600</v>
          </cell>
          <cell r="G3664">
            <v>2511600</v>
          </cell>
          <cell r="H3664">
            <v>2117600</v>
          </cell>
          <cell r="I3664">
            <v>0</v>
          </cell>
          <cell r="AY3664">
            <v>0</v>
          </cell>
          <cell r="CK3664">
            <v>0</v>
          </cell>
          <cell r="CL3664">
            <v>0</v>
          </cell>
          <cell r="CM3664">
            <v>0</v>
          </cell>
        </row>
        <row r="3665">
          <cell r="F3665">
            <v>1192200</v>
          </cell>
          <cell r="G3665">
            <v>1192200</v>
          </cell>
          <cell r="H3665">
            <v>893281.4</v>
          </cell>
          <cell r="I3665">
            <v>0</v>
          </cell>
          <cell r="AY3665">
            <v>106413.88</v>
          </cell>
          <cell r="CK3665">
            <v>0</v>
          </cell>
          <cell r="CL3665">
            <v>0</v>
          </cell>
          <cell r="CM3665">
            <v>0</v>
          </cell>
        </row>
        <row r="3666">
          <cell r="F3666">
            <v>8472</v>
          </cell>
          <cell r="G3666">
            <v>11223</v>
          </cell>
          <cell r="H3666">
            <v>11223</v>
          </cell>
          <cell r="I3666">
            <v>0</v>
          </cell>
          <cell r="AY3666">
            <v>975</v>
          </cell>
          <cell r="CK3666">
            <v>0</v>
          </cell>
          <cell r="CL3666">
            <v>0</v>
          </cell>
          <cell r="CM3666">
            <v>0</v>
          </cell>
        </row>
        <row r="3667">
          <cell r="F3667">
            <v>72711</v>
          </cell>
          <cell r="G3667">
            <v>72711</v>
          </cell>
          <cell r="H3667">
            <v>37083.879999999997</v>
          </cell>
          <cell r="I3667">
            <v>0</v>
          </cell>
          <cell r="AY3667">
            <v>0</v>
          </cell>
          <cell r="CK3667">
            <v>0</v>
          </cell>
          <cell r="CL3667">
            <v>0</v>
          </cell>
          <cell r="CM3667">
            <v>0</v>
          </cell>
        </row>
        <row r="3668">
          <cell r="F3668">
            <v>0</v>
          </cell>
          <cell r="G3668">
            <v>16699.060000000001</v>
          </cell>
          <cell r="H3668">
            <v>16699.060000000001</v>
          </cell>
          <cell r="I3668">
            <v>0</v>
          </cell>
          <cell r="AY3668">
            <v>0</v>
          </cell>
          <cell r="CK3668">
            <v>0</v>
          </cell>
          <cell r="CL3668">
            <v>0</v>
          </cell>
          <cell r="CM3668">
            <v>0</v>
          </cell>
        </row>
        <row r="3669">
          <cell r="F3669">
            <v>0</v>
          </cell>
          <cell r="G3669">
            <v>97118.52</v>
          </cell>
          <cell r="H3669">
            <v>97118.52</v>
          </cell>
          <cell r="I3669">
            <v>0</v>
          </cell>
          <cell r="AY3669">
            <v>0</v>
          </cell>
          <cell r="CK3669">
            <v>0</v>
          </cell>
          <cell r="CL3669">
            <v>0</v>
          </cell>
          <cell r="CM3669">
            <v>0</v>
          </cell>
        </row>
        <row r="3670">
          <cell r="F3670">
            <v>145505</v>
          </cell>
          <cell r="G3670">
            <v>145505</v>
          </cell>
          <cell r="H3670">
            <v>102736.4</v>
          </cell>
          <cell r="I3670">
            <v>0</v>
          </cell>
          <cell r="AY3670">
            <v>12628.84</v>
          </cell>
          <cell r="CK3670">
            <v>0</v>
          </cell>
          <cell r="CL3670">
            <v>0</v>
          </cell>
          <cell r="CM3670">
            <v>0</v>
          </cell>
        </row>
        <row r="3671">
          <cell r="F3671">
            <v>24696</v>
          </cell>
          <cell r="G3671">
            <v>24696</v>
          </cell>
          <cell r="H3671">
            <v>17867.52</v>
          </cell>
          <cell r="I3671">
            <v>0</v>
          </cell>
          <cell r="AY3671">
            <v>2200.63</v>
          </cell>
          <cell r="CK3671">
            <v>0</v>
          </cell>
          <cell r="CL3671">
            <v>0</v>
          </cell>
          <cell r="CM3671">
            <v>0</v>
          </cell>
        </row>
        <row r="3672">
          <cell r="F3672">
            <v>33000</v>
          </cell>
          <cell r="G3672">
            <v>33000</v>
          </cell>
          <cell r="H3672">
            <v>23985</v>
          </cell>
          <cell r="I3672">
            <v>0</v>
          </cell>
          <cell r="AY3672">
            <v>2925</v>
          </cell>
          <cell r="CK3672">
            <v>0</v>
          </cell>
          <cell r="CL3672">
            <v>0</v>
          </cell>
          <cell r="CM3672">
            <v>0</v>
          </cell>
        </row>
        <row r="3673">
          <cell r="F3673">
            <v>26682</v>
          </cell>
          <cell r="G3673">
            <v>24240.32</v>
          </cell>
          <cell r="H3673">
            <v>24002.959999999999</v>
          </cell>
          <cell r="I3673">
            <v>0</v>
          </cell>
          <cell r="AY3673">
            <v>0</v>
          </cell>
          <cell r="CK3673">
            <v>0</v>
          </cell>
          <cell r="CL3673">
            <v>0</v>
          </cell>
          <cell r="CM3673">
            <v>0</v>
          </cell>
        </row>
        <row r="3674">
          <cell r="F3674">
            <v>163495</v>
          </cell>
          <cell r="G3674">
            <v>163495</v>
          </cell>
          <cell r="H3674">
            <v>110273.93</v>
          </cell>
          <cell r="I3674">
            <v>0</v>
          </cell>
          <cell r="AY3674">
            <v>12266.69</v>
          </cell>
          <cell r="CK3674">
            <v>0</v>
          </cell>
          <cell r="CL3674">
            <v>0</v>
          </cell>
          <cell r="CM3674">
            <v>0</v>
          </cell>
        </row>
        <row r="3675">
          <cell r="F3675">
            <v>920400</v>
          </cell>
          <cell r="G3675">
            <v>920400</v>
          </cell>
          <cell r="H3675">
            <v>724463</v>
          </cell>
          <cell r="I3675">
            <v>0</v>
          </cell>
          <cell r="AY3675">
            <v>79597</v>
          </cell>
          <cell r="CK3675">
            <v>0</v>
          </cell>
          <cell r="CL3675">
            <v>0</v>
          </cell>
          <cell r="CM3675">
            <v>0</v>
          </cell>
        </row>
        <row r="3676">
          <cell r="F3676">
            <v>53690</v>
          </cell>
          <cell r="G3676">
            <v>53690</v>
          </cell>
          <cell r="H3676">
            <v>28187.25</v>
          </cell>
          <cell r="I3676">
            <v>0</v>
          </cell>
          <cell r="AY3676">
            <v>0</v>
          </cell>
          <cell r="CK3676">
            <v>0</v>
          </cell>
          <cell r="CL3676">
            <v>0</v>
          </cell>
          <cell r="CM3676">
            <v>0</v>
          </cell>
        </row>
        <row r="3677">
          <cell r="F3677">
            <v>70382</v>
          </cell>
          <cell r="G3677">
            <v>70382</v>
          </cell>
          <cell r="H3677">
            <v>53546.68</v>
          </cell>
          <cell r="I3677">
            <v>0</v>
          </cell>
          <cell r="AY3677">
            <v>5950.29</v>
          </cell>
          <cell r="CK3677">
            <v>0</v>
          </cell>
          <cell r="CL3677">
            <v>0</v>
          </cell>
          <cell r="CM3677">
            <v>0</v>
          </cell>
        </row>
        <row r="3678">
          <cell r="F3678">
            <v>12205</v>
          </cell>
          <cell r="G3678">
            <v>12205</v>
          </cell>
          <cell r="H3678">
            <v>9483.8799999999992</v>
          </cell>
          <cell r="I3678">
            <v>0</v>
          </cell>
          <cell r="AY3678">
            <v>1056.3</v>
          </cell>
          <cell r="CK3678">
            <v>0</v>
          </cell>
          <cell r="CL3678">
            <v>0</v>
          </cell>
          <cell r="CM3678">
            <v>0</v>
          </cell>
        </row>
        <row r="3679">
          <cell r="F3679">
            <v>13200</v>
          </cell>
          <cell r="G3679">
            <v>13200</v>
          </cell>
          <cell r="H3679">
            <v>10530</v>
          </cell>
          <cell r="I3679">
            <v>0</v>
          </cell>
          <cell r="AY3679">
            <v>1170</v>
          </cell>
          <cell r="CK3679">
            <v>0</v>
          </cell>
          <cell r="CL3679">
            <v>0</v>
          </cell>
          <cell r="CM3679">
            <v>0</v>
          </cell>
        </row>
        <row r="3680">
          <cell r="F3680">
            <v>20453</v>
          </cell>
          <cell r="G3680">
            <v>21476</v>
          </cell>
          <cell r="H3680">
            <v>21476</v>
          </cell>
          <cell r="I3680">
            <v>0</v>
          </cell>
          <cell r="AY3680">
            <v>0</v>
          </cell>
          <cell r="CK3680">
            <v>0</v>
          </cell>
          <cell r="CL3680">
            <v>0</v>
          </cell>
          <cell r="CM3680">
            <v>0</v>
          </cell>
        </row>
        <row r="3681">
          <cell r="F3681">
            <v>134015</v>
          </cell>
          <cell r="G3681">
            <v>134015</v>
          </cell>
          <cell r="H3681">
            <v>102527.01</v>
          </cell>
          <cell r="I3681">
            <v>0</v>
          </cell>
          <cell r="AY3681">
            <v>10764.75</v>
          </cell>
          <cell r="CK3681">
            <v>0</v>
          </cell>
          <cell r="CL3681">
            <v>0</v>
          </cell>
          <cell r="CM3681">
            <v>0</v>
          </cell>
        </row>
        <row r="3682"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CK3682">
            <v>0</v>
          </cell>
          <cell r="CL3682">
            <v>0</v>
          </cell>
          <cell r="CM3682">
            <v>0</v>
          </cell>
        </row>
        <row r="3683">
          <cell r="F3683">
            <v>2000</v>
          </cell>
          <cell r="G3683">
            <v>2000</v>
          </cell>
          <cell r="H3683">
            <v>727.09</v>
          </cell>
          <cell r="I3683">
            <v>572.87</v>
          </cell>
          <cell r="AY3683">
            <v>0</v>
          </cell>
          <cell r="CK3683">
            <v>0</v>
          </cell>
          <cell r="CL3683">
            <v>0</v>
          </cell>
          <cell r="CM3683">
            <v>0</v>
          </cell>
        </row>
        <row r="3684">
          <cell r="F3684">
            <v>11107</v>
          </cell>
          <cell r="G3684">
            <v>9702</v>
          </cell>
          <cell r="H3684">
            <v>0</v>
          </cell>
          <cell r="I3684">
            <v>0</v>
          </cell>
          <cell r="AY3684">
            <v>0</v>
          </cell>
          <cell r="CK3684">
            <v>0</v>
          </cell>
          <cell r="CL3684">
            <v>0</v>
          </cell>
          <cell r="CM3684">
            <v>0</v>
          </cell>
        </row>
        <row r="3685">
          <cell r="F3685">
            <v>5000</v>
          </cell>
          <cell r="G3685">
            <v>5000</v>
          </cell>
          <cell r="H3685">
            <v>705</v>
          </cell>
          <cell r="I3685">
            <v>190</v>
          </cell>
          <cell r="AY3685">
            <v>0</v>
          </cell>
          <cell r="CK3685">
            <v>0</v>
          </cell>
          <cell r="CL3685">
            <v>0</v>
          </cell>
          <cell r="CM3685">
            <v>0</v>
          </cell>
        </row>
        <row r="3686">
          <cell r="F3686">
            <v>3600</v>
          </cell>
          <cell r="G3686">
            <v>3600</v>
          </cell>
          <cell r="H3686">
            <v>1428.34</v>
          </cell>
          <cell r="I3686">
            <v>0</v>
          </cell>
          <cell r="AY3686">
            <v>0</v>
          </cell>
          <cell r="CK3686">
            <v>0</v>
          </cell>
          <cell r="CL3686">
            <v>0</v>
          </cell>
          <cell r="CM3686">
            <v>0</v>
          </cell>
        </row>
        <row r="3687">
          <cell r="F3687">
            <v>10000</v>
          </cell>
          <cell r="G3687">
            <v>11905</v>
          </cell>
          <cell r="H3687">
            <v>11515</v>
          </cell>
          <cell r="I3687">
            <v>390</v>
          </cell>
          <cell r="AY3687">
            <v>0</v>
          </cell>
          <cell r="CK3687">
            <v>0</v>
          </cell>
          <cell r="CL3687">
            <v>0</v>
          </cell>
          <cell r="CM3687">
            <v>0</v>
          </cell>
        </row>
        <row r="3688">
          <cell r="F3688">
            <v>4000</v>
          </cell>
          <cell r="G3688">
            <v>3500</v>
          </cell>
          <cell r="H3688">
            <v>0</v>
          </cell>
          <cell r="I3688">
            <v>0</v>
          </cell>
          <cell r="AY3688">
            <v>0</v>
          </cell>
          <cell r="CK3688">
            <v>0</v>
          </cell>
          <cell r="CL3688">
            <v>0</v>
          </cell>
          <cell r="CM3688">
            <v>0</v>
          </cell>
        </row>
        <row r="3689">
          <cell r="F3689">
            <v>2000</v>
          </cell>
          <cell r="G3689">
            <v>2000</v>
          </cell>
          <cell r="H3689">
            <v>105</v>
          </cell>
          <cell r="I3689">
            <v>0</v>
          </cell>
          <cell r="AY3689">
            <v>0</v>
          </cell>
          <cell r="CK3689">
            <v>0</v>
          </cell>
          <cell r="CL3689">
            <v>0</v>
          </cell>
          <cell r="CM3689">
            <v>0</v>
          </cell>
        </row>
        <row r="3690">
          <cell r="F3690">
            <v>3000</v>
          </cell>
          <cell r="G3690">
            <v>3000</v>
          </cell>
          <cell r="H3690">
            <v>0</v>
          </cell>
          <cell r="I3690">
            <v>919.18</v>
          </cell>
          <cell r="AY3690">
            <v>0</v>
          </cell>
          <cell r="CK3690">
            <v>0</v>
          </cell>
          <cell r="CL3690">
            <v>0</v>
          </cell>
          <cell r="CM3690">
            <v>0</v>
          </cell>
        </row>
        <row r="3691">
          <cell r="F3691">
            <v>3000</v>
          </cell>
          <cell r="G3691">
            <v>3000</v>
          </cell>
          <cell r="H3691">
            <v>1110.5</v>
          </cell>
          <cell r="I3691">
            <v>0</v>
          </cell>
          <cell r="AY3691">
            <v>0</v>
          </cell>
          <cell r="CK3691">
            <v>0</v>
          </cell>
          <cell r="CL3691">
            <v>0</v>
          </cell>
          <cell r="CM3691">
            <v>0</v>
          </cell>
        </row>
        <row r="3692">
          <cell r="F3692">
            <v>7000</v>
          </cell>
          <cell r="G3692">
            <v>7000</v>
          </cell>
          <cell r="H3692">
            <v>4144.1899999999996</v>
          </cell>
          <cell r="I3692">
            <v>951.08</v>
          </cell>
          <cell r="AY3692">
            <v>0</v>
          </cell>
          <cell r="CK3692">
            <v>0</v>
          </cell>
          <cell r="CL3692">
            <v>0</v>
          </cell>
          <cell r="CM3692">
            <v>0</v>
          </cell>
        </row>
        <row r="3693">
          <cell r="F3693">
            <v>5000</v>
          </cell>
          <cell r="G3693">
            <v>5000</v>
          </cell>
          <cell r="H3693">
            <v>0</v>
          </cell>
          <cell r="I3693">
            <v>2949</v>
          </cell>
          <cell r="AY3693">
            <v>0</v>
          </cell>
          <cell r="CK3693">
            <v>0</v>
          </cell>
          <cell r="CL3693">
            <v>0</v>
          </cell>
          <cell r="CM3693">
            <v>0</v>
          </cell>
        </row>
        <row r="3694">
          <cell r="F3694">
            <v>5000</v>
          </cell>
          <cell r="G3694">
            <v>5000</v>
          </cell>
          <cell r="H3694">
            <v>0</v>
          </cell>
          <cell r="I3694">
            <v>0</v>
          </cell>
          <cell r="AY3694">
            <v>0</v>
          </cell>
          <cell r="CK3694">
            <v>0</v>
          </cell>
          <cell r="CL3694">
            <v>0</v>
          </cell>
          <cell r="CM3694">
            <v>0</v>
          </cell>
        </row>
        <row r="3695">
          <cell r="F3695">
            <v>3000</v>
          </cell>
          <cell r="G3695">
            <v>3000</v>
          </cell>
          <cell r="H3695">
            <v>3000</v>
          </cell>
          <cell r="I3695">
            <v>0</v>
          </cell>
          <cell r="AY3695">
            <v>0</v>
          </cell>
          <cell r="CK3695">
            <v>0</v>
          </cell>
          <cell r="CL3695">
            <v>0</v>
          </cell>
          <cell r="CM3695">
            <v>0</v>
          </cell>
        </row>
        <row r="3696">
          <cell r="F3696">
            <v>6000</v>
          </cell>
          <cell r="G3696">
            <v>6000</v>
          </cell>
          <cell r="H3696">
            <v>2265</v>
          </cell>
          <cell r="I3696">
            <v>0</v>
          </cell>
          <cell r="AY3696">
            <v>0</v>
          </cell>
          <cell r="CK3696">
            <v>0</v>
          </cell>
          <cell r="CL3696">
            <v>0</v>
          </cell>
          <cell r="CM3696">
            <v>0</v>
          </cell>
        </row>
        <row r="3697">
          <cell r="F3697">
            <v>34756</v>
          </cell>
          <cell r="G3697">
            <v>34065.269999999997</v>
          </cell>
          <cell r="H3697">
            <v>17959.759999999998</v>
          </cell>
          <cell r="I3697">
            <v>1422.94</v>
          </cell>
          <cell r="AY3697">
            <v>0</v>
          </cell>
          <cell r="CK3697">
            <v>0</v>
          </cell>
          <cell r="CL3697">
            <v>0</v>
          </cell>
          <cell r="CM3697">
            <v>0</v>
          </cell>
        </row>
        <row r="3698">
          <cell r="F3698">
            <v>3528000</v>
          </cell>
          <cell r="G3698">
            <v>3528000</v>
          </cell>
          <cell r="H3698">
            <v>2260000</v>
          </cell>
          <cell r="I3698">
            <v>34500</v>
          </cell>
          <cell r="AY3698">
            <v>0</v>
          </cell>
          <cell r="CK3698">
            <v>0</v>
          </cell>
          <cell r="CL3698">
            <v>0</v>
          </cell>
          <cell r="CM3698">
            <v>0</v>
          </cell>
        </row>
        <row r="3699">
          <cell r="F3699">
            <v>107100</v>
          </cell>
          <cell r="G3699">
            <v>107100</v>
          </cell>
          <cell r="H3699">
            <v>62475</v>
          </cell>
          <cell r="I3699">
            <v>0</v>
          </cell>
          <cell r="AY3699">
            <v>0</v>
          </cell>
          <cell r="CK3699">
            <v>0</v>
          </cell>
          <cell r="CL3699">
            <v>0</v>
          </cell>
          <cell r="CM3699">
            <v>0</v>
          </cell>
        </row>
        <row r="3700">
          <cell r="F3700">
            <v>273000</v>
          </cell>
          <cell r="G3700">
            <v>273000</v>
          </cell>
          <cell r="H3700">
            <v>188000</v>
          </cell>
          <cell r="I3700">
            <v>0</v>
          </cell>
          <cell r="AY3700">
            <v>0</v>
          </cell>
          <cell r="CK3700">
            <v>0</v>
          </cell>
          <cell r="CL3700">
            <v>0</v>
          </cell>
          <cell r="CM3700">
            <v>0</v>
          </cell>
        </row>
        <row r="3701">
          <cell r="F3701">
            <v>6823404</v>
          </cell>
          <cell r="G3701">
            <v>7623404</v>
          </cell>
          <cell r="H3701">
            <v>4589377.2699999996</v>
          </cell>
          <cell r="I3701">
            <v>308019.06</v>
          </cell>
          <cell r="AY3701">
            <v>297132.56</v>
          </cell>
          <cell r="CK3701">
            <v>0</v>
          </cell>
          <cell r="CL3701">
            <v>0</v>
          </cell>
          <cell r="CM3701">
            <v>0</v>
          </cell>
        </row>
        <row r="3702">
          <cell r="F3702">
            <v>0</v>
          </cell>
          <cell r="G3702">
            <v>4725000</v>
          </cell>
          <cell r="H3702">
            <v>3150000</v>
          </cell>
          <cell r="I3702">
            <v>0</v>
          </cell>
          <cell r="AY3702">
            <v>0</v>
          </cell>
          <cell r="CK3702">
            <v>0</v>
          </cell>
          <cell r="CL3702">
            <v>0</v>
          </cell>
          <cell r="CM3702">
            <v>0</v>
          </cell>
        </row>
        <row r="3703">
          <cell r="F3703">
            <v>0</v>
          </cell>
          <cell r="G3703">
            <v>2275000</v>
          </cell>
          <cell r="H3703">
            <v>1167400</v>
          </cell>
          <cell r="I3703">
            <v>29900</v>
          </cell>
          <cell r="AY3703">
            <v>0</v>
          </cell>
          <cell r="CK3703">
            <v>0</v>
          </cell>
          <cell r="CL3703">
            <v>0</v>
          </cell>
          <cell r="CM3703">
            <v>0</v>
          </cell>
        </row>
        <row r="3704">
          <cell r="F3704">
            <v>1365672</v>
          </cell>
          <cell r="G3704">
            <v>1365672</v>
          </cell>
          <cell r="H3704">
            <v>902138.54</v>
          </cell>
          <cell r="I3704">
            <v>0</v>
          </cell>
          <cell r="AY3704">
            <v>80190</v>
          </cell>
          <cell r="CK3704">
            <v>0</v>
          </cell>
          <cell r="CL3704">
            <v>0</v>
          </cell>
          <cell r="CM3704">
            <v>0</v>
          </cell>
        </row>
        <row r="3705">
          <cell r="F3705">
            <v>30900</v>
          </cell>
          <cell r="G3705">
            <v>30900</v>
          </cell>
          <cell r="H3705">
            <v>0</v>
          </cell>
          <cell r="I3705">
            <v>0</v>
          </cell>
          <cell r="AY3705">
            <v>0</v>
          </cell>
          <cell r="CK3705">
            <v>0</v>
          </cell>
          <cell r="CL3705">
            <v>0</v>
          </cell>
          <cell r="CM3705">
            <v>0</v>
          </cell>
        </row>
        <row r="3706">
          <cell r="F3706">
            <v>14640</v>
          </cell>
          <cell r="G3706">
            <v>14640</v>
          </cell>
          <cell r="H3706">
            <v>11529</v>
          </cell>
          <cell r="I3706">
            <v>0</v>
          </cell>
          <cell r="AY3706">
            <v>1281</v>
          </cell>
          <cell r="CK3706">
            <v>0</v>
          </cell>
          <cell r="CL3706">
            <v>0</v>
          </cell>
          <cell r="CM3706">
            <v>0</v>
          </cell>
        </row>
        <row r="3707">
          <cell r="F3707">
            <v>103683</v>
          </cell>
          <cell r="G3707">
            <v>103683</v>
          </cell>
          <cell r="H3707">
            <v>44837.33</v>
          </cell>
          <cell r="I3707">
            <v>0</v>
          </cell>
          <cell r="AY3707">
            <v>0</v>
          </cell>
          <cell r="CK3707">
            <v>0</v>
          </cell>
          <cell r="CL3707">
            <v>0</v>
          </cell>
          <cell r="CM3707">
            <v>0</v>
          </cell>
        </row>
        <row r="3708">
          <cell r="F3708">
            <v>120622</v>
          </cell>
          <cell r="G3708">
            <v>120622</v>
          </cell>
          <cell r="H3708">
            <v>77009.87</v>
          </cell>
          <cell r="I3708">
            <v>0</v>
          </cell>
          <cell r="AY3708">
            <v>5950.29</v>
          </cell>
          <cell r="CK3708">
            <v>0</v>
          </cell>
          <cell r="CL3708">
            <v>0</v>
          </cell>
          <cell r="CM3708">
            <v>0</v>
          </cell>
        </row>
        <row r="3709">
          <cell r="F3709">
            <v>21162</v>
          </cell>
          <cell r="G3709">
            <v>21162</v>
          </cell>
          <cell r="H3709">
            <v>13658.02</v>
          </cell>
          <cell r="I3709">
            <v>0</v>
          </cell>
          <cell r="AY3709">
            <v>1056.3</v>
          </cell>
          <cell r="CK3709">
            <v>0</v>
          </cell>
          <cell r="CL3709">
            <v>0</v>
          </cell>
          <cell r="CM3709">
            <v>0</v>
          </cell>
        </row>
        <row r="3710">
          <cell r="F3710">
            <v>19800</v>
          </cell>
          <cell r="G3710">
            <v>19800</v>
          </cell>
          <cell r="H3710">
            <v>14898</v>
          </cell>
          <cell r="I3710">
            <v>0</v>
          </cell>
          <cell r="AY3710">
            <v>1170</v>
          </cell>
          <cell r="CK3710">
            <v>0</v>
          </cell>
          <cell r="CL3710">
            <v>0</v>
          </cell>
          <cell r="CM3710">
            <v>0</v>
          </cell>
        </row>
        <row r="3711">
          <cell r="F3711">
            <v>30674</v>
          </cell>
          <cell r="G3711">
            <v>27946.13</v>
          </cell>
          <cell r="H3711">
            <v>27328.240000000002</v>
          </cell>
          <cell r="I3711">
            <v>0</v>
          </cell>
          <cell r="AY3711">
            <v>0</v>
          </cell>
          <cell r="CK3711">
            <v>0</v>
          </cell>
          <cell r="CL3711">
            <v>0</v>
          </cell>
          <cell r="CM3711">
            <v>0</v>
          </cell>
        </row>
        <row r="3712">
          <cell r="F3712">
            <v>202337</v>
          </cell>
          <cell r="G3712">
            <v>202337</v>
          </cell>
          <cell r="H3712">
            <v>125531.31</v>
          </cell>
          <cell r="I3712">
            <v>0</v>
          </cell>
          <cell r="AY3712">
            <v>11032.05</v>
          </cell>
          <cell r="CK3712">
            <v>0</v>
          </cell>
          <cell r="CL3712">
            <v>0</v>
          </cell>
          <cell r="CM3712">
            <v>0</v>
          </cell>
        </row>
        <row r="3713">
          <cell r="F3713">
            <v>0</v>
          </cell>
          <cell r="G3713">
            <v>8226.4599999999991</v>
          </cell>
          <cell r="H3713">
            <v>8226.4599999999991</v>
          </cell>
          <cell r="I3713">
            <v>0</v>
          </cell>
          <cell r="AY3713">
            <v>0</v>
          </cell>
          <cell r="CK3713">
            <v>0</v>
          </cell>
          <cell r="CL3713">
            <v>0</v>
          </cell>
          <cell r="CM3713">
            <v>0</v>
          </cell>
        </row>
        <row r="3714">
          <cell r="F3714">
            <v>0</v>
          </cell>
          <cell r="G3714">
            <v>329.32</v>
          </cell>
          <cell r="H3714">
            <v>329.32</v>
          </cell>
          <cell r="I3714">
            <v>0</v>
          </cell>
          <cell r="AY3714">
            <v>0</v>
          </cell>
          <cell r="CK3714">
            <v>0</v>
          </cell>
          <cell r="CL3714">
            <v>0</v>
          </cell>
          <cell r="CM3714">
            <v>0</v>
          </cell>
        </row>
        <row r="3715">
          <cell r="F3715">
            <v>0</v>
          </cell>
          <cell r="G3715">
            <v>0</v>
          </cell>
          <cell r="H3715">
            <v>0</v>
          </cell>
          <cell r="I3715">
            <v>0</v>
          </cell>
          <cell r="CK3715">
            <v>0</v>
          </cell>
          <cell r="CL3715">
            <v>0</v>
          </cell>
          <cell r="CM3715">
            <v>0</v>
          </cell>
        </row>
        <row r="3716">
          <cell r="F3716">
            <v>170603</v>
          </cell>
          <cell r="G3716">
            <v>165048</v>
          </cell>
          <cell r="H3716">
            <v>111090</v>
          </cell>
          <cell r="I3716">
            <v>0</v>
          </cell>
          <cell r="AY3716">
            <v>13225</v>
          </cell>
          <cell r="CK3716">
            <v>0</v>
          </cell>
          <cell r="CL3716">
            <v>0</v>
          </cell>
          <cell r="CM3716">
            <v>0</v>
          </cell>
        </row>
        <row r="3717">
          <cell r="F3717">
            <v>10000</v>
          </cell>
          <cell r="G3717">
            <v>10000</v>
          </cell>
          <cell r="H3717">
            <v>8657.2800000000007</v>
          </cell>
          <cell r="I3717">
            <v>0</v>
          </cell>
          <cell r="AY3717">
            <v>0</v>
          </cell>
          <cell r="CK3717">
            <v>0</v>
          </cell>
          <cell r="CL3717">
            <v>0</v>
          </cell>
          <cell r="CM3717">
            <v>0</v>
          </cell>
        </row>
        <row r="3718">
          <cell r="F3718">
            <v>1107</v>
          </cell>
          <cell r="G3718">
            <v>1107</v>
          </cell>
          <cell r="H3718">
            <v>0</v>
          </cell>
          <cell r="I3718">
            <v>0</v>
          </cell>
          <cell r="AY3718">
            <v>0</v>
          </cell>
          <cell r="CK3718">
            <v>0</v>
          </cell>
          <cell r="CL3718">
            <v>0</v>
          </cell>
          <cell r="CM3718">
            <v>0</v>
          </cell>
        </row>
        <row r="3719">
          <cell r="F3719">
            <v>5000</v>
          </cell>
          <cell r="G3719">
            <v>5000</v>
          </cell>
          <cell r="H3719">
            <v>2585</v>
          </cell>
          <cell r="I3719">
            <v>348</v>
          </cell>
          <cell r="AY3719">
            <v>0</v>
          </cell>
          <cell r="CK3719">
            <v>0</v>
          </cell>
          <cell r="CL3719">
            <v>0</v>
          </cell>
          <cell r="CM3719">
            <v>0</v>
          </cell>
        </row>
        <row r="3720">
          <cell r="F3720">
            <v>5000</v>
          </cell>
          <cell r="G3720">
            <v>5000</v>
          </cell>
          <cell r="H3720">
            <v>0</v>
          </cell>
          <cell r="I3720">
            <v>380.11</v>
          </cell>
          <cell r="AY3720">
            <v>0</v>
          </cell>
          <cell r="CK3720">
            <v>0</v>
          </cell>
          <cell r="CL3720">
            <v>0</v>
          </cell>
          <cell r="CM3720">
            <v>0</v>
          </cell>
        </row>
        <row r="3721">
          <cell r="F3721">
            <v>2500</v>
          </cell>
          <cell r="G3721">
            <v>2500</v>
          </cell>
          <cell r="H3721">
            <v>0</v>
          </cell>
          <cell r="I3721">
            <v>0</v>
          </cell>
          <cell r="AY3721">
            <v>0</v>
          </cell>
          <cell r="CK3721">
            <v>0</v>
          </cell>
          <cell r="CL3721">
            <v>0</v>
          </cell>
          <cell r="CM3721">
            <v>0</v>
          </cell>
        </row>
        <row r="3722">
          <cell r="F3722">
            <v>2000</v>
          </cell>
          <cell r="G3722">
            <v>2000</v>
          </cell>
          <cell r="H3722">
            <v>0</v>
          </cell>
          <cell r="I3722">
            <v>0</v>
          </cell>
          <cell r="AY3722">
            <v>0</v>
          </cell>
          <cell r="CK3722">
            <v>0</v>
          </cell>
          <cell r="CL3722">
            <v>0</v>
          </cell>
          <cell r="CM3722">
            <v>0</v>
          </cell>
        </row>
        <row r="3723">
          <cell r="F3723">
            <v>3000</v>
          </cell>
          <cell r="G3723">
            <v>3000</v>
          </cell>
          <cell r="H3723">
            <v>0</v>
          </cell>
          <cell r="I3723">
            <v>0</v>
          </cell>
          <cell r="AY3723">
            <v>0</v>
          </cell>
          <cell r="CK3723">
            <v>0</v>
          </cell>
          <cell r="CL3723">
            <v>0</v>
          </cell>
          <cell r="CM3723">
            <v>0</v>
          </cell>
        </row>
        <row r="3724">
          <cell r="F3724">
            <v>24012</v>
          </cell>
          <cell r="G3724">
            <v>22113.02</v>
          </cell>
          <cell r="H3724">
            <v>10162.549999999999</v>
          </cell>
          <cell r="I3724">
            <v>0</v>
          </cell>
          <cell r="AY3724">
            <v>0</v>
          </cell>
          <cell r="CK3724">
            <v>0</v>
          </cell>
          <cell r="CL3724">
            <v>0</v>
          </cell>
          <cell r="CM3724">
            <v>0</v>
          </cell>
        </row>
        <row r="3726">
          <cell r="F3726">
            <v>5520000</v>
          </cell>
          <cell r="G3726">
            <v>6020000</v>
          </cell>
          <cell r="H3726">
            <v>5276423.78</v>
          </cell>
          <cell r="I3726">
            <v>33964.14</v>
          </cell>
          <cell r="AY3726">
            <v>151150</v>
          </cell>
          <cell r="CK3726">
            <v>0</v>
          </cell>
          <cell r="CL3726">
            <v>0</v>
          </cell>
          <cell r="CM3726">
            <v>0</v>
          </cell>
        </row>
        <row r="3727">
          <cell r="F3727">
            <v>60000</v>
          </cell>
          <cell r="G3727">
            <v>60000</v>
          </cell>
          <cell r="H3727">
            <v>60000</v>
          </cell>
          <cell r="I3727">
            <v>0</v>
          </cell>
          <cell r="AY3727">
            <v>0</v>
          </cell>
          <cell r="CK3727">
            <v>0</v>
          </cell>
          <cell r="CL3727">
            <v>0</v>
          </cell>
          <cell r="CM3727">
            <v>0</v>
          </cell>
        </row>
        <row r="3728">
          <cell r="F3728">
            <v>920400</v>
          </cell>
          <cell r="G3728">
            <v>920400</v>
          </cell>
          <cell r="H3728">
            <v>673269.04</v>
          </cell>
          <cell r="I3728">
            <v>0</v>
          </cell>
          <cell r="AY3728">
            <v>70257</v>
          </cell>
          <cell r="CK3728">
            <v>0</v>
          </cell>
          <cell r="CL3728">
            <v>0</v>
          </cell>
          <cell r="CM3728">
            <v>0</v>
          </cell>
        </row>
        <row r="3729">
          <cell r="F3729">
            <v>34763</v>
          </cell>
          <cell r="G3729">
            <v>34763</v>
          </cell>
          <cell r="H3729">
            <v>0</v>
          </cell>
          <cell r="I3729">
            <v>0</v>
          </cell>
          <cell r="AY3729">
            <v>0</v>
          </cell>
          <cell r="CK3729">
            <v>0</v>
          </cell>
          <cell r="CL3729">
            <v>0</v>
          </cell>
          <cell r="CM3729">
            <v>0</v>
          </cell>
        </row>
        <row r="3730">
          <cell r="F3730">
            <v>53690</v>
          </cell>
          <cell r="G3730">
            <v>53690</v>
          </cell>
          <cell r="H3730">
            <v>24740.99</v>
          </cell>
          <cell r="I3730">
            <v>0</v>
          </cell>
          <cell r="AY3730">
            <v>0</v>
          </cell>
          <cell r="CK3730">
            <v>0</v>
          </cell>
          <cell r="CL3730">
            <v>0</v>
          </cell>
          <cell r="CM3730">
            <v>0</v>
          </cell>
        </row>
        <row r="3731">
          <cell r="F3731">
            <v>0</v>
          </cell>
          <cell r="G3731">
            <v>112.67</v>
          </cell>
          <cell r="H3731">
            <v>112.67</v>
          </cell>
          <cell r="I3731">
            <v>0</v>
          </cell>
          <cell r="AY3731">
            <v>0</v>
          </cell>
          <cell r="CK3731">
            <v>0</v>
          </cell>
          <cell r="CL3731">
            <v>0</v>
          </cell>
          <cell r="CM3731">
            <v>0</v>
          </cell>
        </row>
        <row r="3732">
          <cell r="F3732">
            <v>0</v>
          </cell>
          <cell r="G3732">
            <v>33022</v>
          </cell>
          <cell r="H3732">
            <v>33022</v>
          </cell>
          <cell r="I3732">
            <v>0</v>
          </cell>
          <cell r="AY3732">
            <v>0</v>
          </cell>
          <cell r="CK3732">
            <v>0</v>
          </cell>
          <cell r="CL3732">
            <v>0</v>
          </cell>
          <cell r="CM3732">
            <v>0</v>
          </cell>
        </row>
        <row r="3733">
          <cell r="F3733">
            <v>70382</v>
          </cell>
          <cell r="G3733">
            <v>70382</v>
          </cell>
          <cell r="H3733">
            <v>45494.67</v>
          </cell>
          <cell r="I3733">
            <v>0</v>
          </cell>
          <cell r="AY3733">
            <v>4440.37</v>
          </cell>
          <cell r="CK3733">
            <v>0</v>
          </cell>
          <cell r="CL3733">
            <v>0</v>
          </cell>
          <cell r="CM3733">
            <v>0</v>
          </cell>
        </row>
        <row r="3734">
          <cell r="F3734">
            <v>12205</v>
          </cell>
          <cell r="G3734">
            <v>12205</v>
          </cell>
          <cell r="H3734">
            <v>8197.1200000000008</v>
          </cell>
          <cell r="I3734">
            <v>0</v>
          </cell>
          <cell r="AY3734">
            <v>815.15</v>
          </cell>
          <cell r="CK3734">
            <v>0</v>
          </cell>
          <cell r="CL3734">
            <v>0</v>
          </cell>
          <cell r="CM3734">
            <v>0</v>
          </cell>
        </row>
        <row r="3735">
          <cell r="F3735">
            <v>13200</v>
          </cell>
          <cell r="G3735">
            <v>13200</v>
          </cell>
          <cell r="H3735">
            <v>7137</v>
          </cell>
          <cell r="I3735">
            <v>0</v>
          </cell>
          <cell r="AY3735">
            <v>585</v>
          </cell>
          <cell r="CK3735">
            <v>0</v>
          </cell>
          <cell r="CL3735">
            <v>0</v>
          </cell>
          <cell r="CM3735">
            <v>0</v>
          </cell>
        </row>
        <row r="3736">
          <cell r="F3736">
            <v>20453</v>
          </cell>
          <cell r="G3736">
            <v>21476</v>
          </cell>
          <cell r="H3736">
            <v>21476</v>
          </cell>
          <cell r="I3736">
            <v>0</v>
          </cell>
          <cell r="AY3736">
            <v>0</v>
          </cell>
          <cell r="CK3736">
            <v>0</v>
          </cell>
          <cell r="CL3736">
            <v>0</v>
          </cell>
          <cell r="CM3736">
            <v>0</v>
          </cell>
        </row>
        <row r="3737">
          <cell r="F3737">
            <v>134015</v>
          </cell>
          <cell r="G3737">
            <v>134015</v>
          </cell>
          <cell r="H3737">
            <v>97116.29</v>
          </cell>
          <cell r="I3737">
            <v>0</v>
          </cell>
          <cell r="AY3737">
            <v>9835.98</v>
          </cell>
          <cell r="CK3737">
            <v>0</v>
          </cell>
          <cell r="CL3737">
            <v>0</v>
          </cell>
          <cell r="CM3737">
            <v>0</v>
          </cell>
        </row>
        <row r="3738">
          <cell r="F3738">
            <v>0</v>
          </cell>
          <cell r="G3738">
            <v>3330.42</v>
          </cell>
          <cell r="H3738">
            <v>3330.42</v>
          </cell>
          <cell r="I3738">
            <v>0</v>
          </cell>
          <cell r="AY3738">
            <v>0</v>
          </cell>
          <cell r="CK3738">
            <v>0</v>
          </cell>
          <cell r="CL3738">
            <v>0</v>
          </cell>
          <cell r="CM3738">
            <v>0</v>
          </cell>
        </row>
        <row r="3739">
          <cell r="F3739">
            <v>0</v>
          </cell>
          <cell r="G3739">
            <v>0</v>
          </cell>
          <cell r="H3739">
            <v>0</v>
          </cell>
          <cell r="I3739">
            <v>0</v>
          </cell>
          <cell r="CK3739">
            <v>0</v>
          </cell>
          <cell r="CL3739">
            <v>0</v>
          </cell>
          <cell r="CM3739">
            <v>0</v>
          </cell>
        </row>
        <row r="3740">
          <cell r="F3740">
            <v>5000</v>
          </cell>
          <cell r="G3740">
            <v>5000</v>
          </cell>
          <cell r="H3740">
            <v>344.14</v>
          </cell>
          <cell r="I3740">
            <v>2682.21</v>
          </cell>
          <cell r="AY3740">
            <v>0</v>
          </cell>
          <cell r="CK3740">
            <v>0</v>
          </cell>
          <cell r="CL3740">
            <v>0</v>
          </cell>
          <cell r="CM3740">
            <v>0</v>
          </cell>
        </row>
        <row r="3741">
          <cell r="F3741">
            <v>10000</v>
          </cell>
          <cell r="G3741">
            <v>10000</v>
          </cell>
          <cell r="H3741">
            <v>2430.73</v>
          </cell>
          <cell r="I3741">
            <v>3642.19</v>
          </cell>
          <cell r="AY3741">
            <v>0</v>
          </cell>
          <cell r="CK3741">
            <v>0</v>
          </cell>
          <cell r="CL3741">
            <v>0</v>
          </cell>
          <cell r="CM3741">
            <v>0</v>
          </cell>
        </row>
        <row r="3742">
          <cell r="F3742">
            <v>2250</v>
          </cell>
          <cell r="G3742">
            <v>2250</v>
          </cell>
          <cell r="H3742">
            <v>0</v>
          </cell>
          <cell r="I3742">
            <v>0</v>
          </cell>
          <cell r="AY3742">
            <v>0</v>
          </cell>
          <cell r="CK3742">
            <v>0</v>
          </cell>
          <cell r="CL3742">
            <v>0</v>
          </cell>
          <cell r="CM3742">
            <v>0</v>
          </cell>
        </row>
        <row r="3743">
          <cell r="F3743">
            <v>5000</v>
          </cell>
          <cell r="G3743">
            <v>5000</v>
          </cell>
          <cell r="H3743">
            <v>4450</v>
          </cell>
          <cell r="I3743">
            <v>50</v>
          </cell>
          <cell r="AY3743">
            <v>0</v>
          </cell>
          <cell r="CK3743">
            <v>0</v>
          </cell>
          <cell r="CL3743">
            <v>0</v>
          </cell>
          <cell r="CM3743">
            <v>0</v>
          </cell>
        </row>
        <row r="3744">
          <cell r="F3744">
            <v>10000</v>
          </cell>
          <cell r="G3744">
            <v>10000</v>
          </cell>
          <cell r="H3744">
            <v>0</v>
          </cell>
          <cell r="I3744">
            <v>350</v>
          </cell>
          <cell r="AY3744">
            <v>0</v>
          </cell>
          <cell r="CK3744">
            <v>0</v>
          </cell>
          <cell r="CL3744">
            <v>0</v>
          </cell>
          <cell r="CM3744">
            <v>0</v>
          </cell>
        </row>
        <row r="3745">
          <cell r="F3745">
            <v>5000</v>
          </cell>
          <cell r="G3745">
            <v>5000</v>
          </cell>
          <cell r="H3745">
            <v>2310</v>
          </cell>
          <cell r="I3745">
            <v>0</v>
          </cell>
          <cell r="AY3745">
            <v>0</v>
          </cell>
          <cell r="CK3745">
            <v>0</v>
          </cell>
          <cell r="CL3745">
            <v>0</v>
          </cell>
          <cell r="CM3745">
            <v>0</v>
          </cell>
        </row>
        <row r="3746">
          <cell r="F3746">
            <v>5000</v>
          </cell>
          <cell r="G3746">
            <v>5000</v>
          </cell>
          <cell r="H3746">
            <v>0</v>
          </cell>
          <cell r="I3746">
            <v>0</v>
          </cell>
          <cell r="AY3746">
            <v>0</v>
          </cell>
          <cell r="CK3746">
            <v>0</v>
          </cell>
          <cell r="CL3746">
            <v>0</v>
          </cell>
          <cell r="CM3746">
            <v>0</v>
          </cell>
        </row>
        <row r="3747">
          <cell r="F3747">
            <v>2500</v>
          </cell>
          <cell r="G3747">
            <v>2500</v>
          </cell>
          <cell r="H3747">
            <v>0</v>
          </cell>
          <cell r="I3747">
            <v>0</v>
          </cell>
          <cell r="AY3747">
            <v>0</v>
          </cell>
          <cell r="CK3747">
            <v>0</v>
          </cell>
          <cell r="CL3747">
            <v>0</v>
          </cell>
          <cell r="CM3747">
            <v>0</v>
          </cell>
        </row>
        <row r="3748">
          <cell r="F3748">
            <v>2000</v>
          </cell>
          <cell r="G3748">
            <v>2000</v>
          </cell>
          <cell r="H3748">
            <v>0</v>
          </cell>
          <cell r="I3748">
            <v>0</v>
          </cell>
          <cell r="AY3748">
            <v>0</v>
          </cell>
          <cell r="CK3748">
            <v>0</v>
          </cell>
          <cell r="CL3748">
            <v>0</v>
          </cell>
          <cell r="CM3748">
            <v>0</v>
          </cell>
        </row>
        <row r="3749">
          <cell r="F3749">
            <v>2000</v>
          </cell>
          <cell r="G3749">
            <v>2000</v>
          </cell>
          <cell r="H3749">
            <v>0</v>
          </cell>
          <cell r="I3749">
            <v>0</v>
          </cell>
          <cell r="AY3749">
            <v>0</v>
          </cell>
          <cell r="CK3749">
            <v>0</v>
          </cell>
          <cell r="CL3749">
            <v>0</v>
          </cell>
          <cell r="CM3749">
            <v>0</v>
          </cell>
        </row>
        <row r="3750">
          <cell r="F3750">
            <v>7031</v>
          </cell>
          <cell r="G3750">
            <v>7031</v>
          </cell>
          <cell r="H3750">
            <v>4820.0200000000004</v>
          </cell>
          <cell r="I3750">
            <v>464.61</v>
          </cell>
          <cell r="AY3750">
            <v>0</v>
          </cell>
          <cell r="CK3750">
            <v>0</v>
          </cell>
          <cell r="CL3750">
            <v>0</v>
          </cell>
          <cell r="CM3750">
            <v>0</v>
          </cell>
        </row>
        <row r="3751">
          <cell r="F3751">
            <v>0</v>
          </cell>
          <cell r="G3751">
            <v>87141.7</v>
          </cell>
          <cell r="H3751">
            <v>87141.7</v>
          </cell>
          <cell r="I3751">
            <v>0</v>
          </cell>
          <cell r="AY3751">
            <v>9316.0300000000007</v>
          </cell>
          <cell r="CK3751">
            <v>0</v>
          </cell>
          <cell r="CL3751">
            <v>0</v>
          </cell>
          <cell r="CM3751">
            <v>0</v>
          </cell>
        </row>
        <row r="3752">
          <cell r="F3752">
            <v>0</v>
          </cell>
          <cell r="G3752">
            <v>3267.5</v>
          </cell>
          <cell r="H3752">
            <v>3267.5</v>
          </cell>
          <cell r="I3752">
            <v>0</v>
          </cell>
          <cell r="AY3752">
            <v>0</v>
          </cell>
          <cell r="CK3752">
            <v>0</v>
          </cell>
          <cell r="CL3752">
            <v>0</v>
          </cell>
          <cell r="CM3752">
            <v>0</v>
          </cell>
        </row>
        <row r="3753">
          <cell r="F3753">
            <v>0</v>
          </cell>
          <cell r="G3753">
            <v>13377.52</v>
          </cell>
          <cell r="H3753">
            <v>13377.52</v>
          </cell>
          <cell r="I3753">
            <v>0</v>
          </cell>
          <cell r="AY3753">
            <v>1506.19</v>
          </cell>
          <cell r="CK3753">
            <v>0</v>
          </cell>
          <cell r="CL3753">
            <v>0</v>
          </cell>
          <cell r="CM3753">
            <v>0</v>
          </cell>
        </row>
        <row r="3754">
          <cell r="F3754">
            <v>0</v>
          </cell>
          <cell r="G3754">
            <v>2130.6999999999998</v>
          </cell>
          <cell r="H3754">
            <v>2130.6999999999998</v>
          </cell>
          <cell r="I3754">
            <v>0</v>
          </cell>
          <cell r="AY3754">
            <v>240.55</v>
          </cell>
          <cell r="CK3754">
            <v>0</v>
          </cell>
          <cell r="CL3754">
            <v>0</v>
          </cell>
          <cell r="CM3754">
            <v>0</v>
          </cell>
        </row>
        <row r="3755">
          <cell r="F3755">
            <v>0</v>
          </cell>
          <cell r="G3755">
            <v>5263.02</v>
          </cell>
          <cell r="H3755">
            <v>5263.02</v>
          </cell>
          <cell r="I3755">
            <v>0</v>
          </cell>
          <cell r="AY3755">
            <v>583.5</v>
          </cell>
          <cell r="CK3755">
            <v>0</v>
          </cell>
          <cell r="CL3755">
            <v>0</v>
          </cell>
          <cell r="CM3755">
            <v>0</v>
          </cell>
        </row>
        <row r="3756">
          <cell r="F3756">
            <v>0</v>
          </cell>
          <cell r="G3756">
            <v>2490.64</v>
          </cell>
          <cell r="H3756">
            <v>2490.64</v>
          </cell>
          <cell r="I3756">
            <v>0</v>
          </cell>
          <cell r="AY3756">
            <v>0</v>
          </cell>
          <cell r="CK3756">
            <v>0</v>
          </cell>
          <cell r="CL3756">
            <v>0</v>
          </cell>
          <cell r="CM3756">
            <v>0</v>
          </cell>
        </row>
        <row r="3757">
          <cell r="F3757">
            <v>0</v>
          </cell>
          <cell r="G3757">
            <v>9055.84</v>
          </cell>
          <cell r="H3757">
            <v>9055.84</v>
          </cell>
          <cell r="I3757">
            <v>0</v>
          </cell>
          <cell r="AY3757">
            <v>924.48</v>
          </cell>
          <cell r="CK3757">
            <v>0</v>
          </cell>
          <cell r="CL3757">
            <v>0</v>
          </cell>
          <cell r="CM3757">
            <v>0</v>
          </cell>
        </row>
        <row r="3758">
          <cell r="F3758">
            <v>0</v>
          </cell>
          <cell r="G3758">
            <v>28020</v>
          </cell>
          <cell r="H3758">
            <v>28020</v>
          </cell>
          <cell r="I3758">
            <v>0</v>
          </cell>
          <cell r="AY3758">
            <v>0</v>
          </cell>
          <cell r="CK3758">
            <v>0</v>
          </cell>
          <cell r="CL3758">
            <v>0</v>
          </cell>
          <cell r="CM3758">
            <v>0</v>
          </cell>
        </row>
        <row r="3759">
          <cell r="F3759">
            <v>0</v>
          </cell>
          <cell r="G3759">
            <v>4675.21</v>
          </cell>
          <cell r="H3759">
            <v>4675.21</v>
          </cell>
          <cell r="I3759">
            <v>0</v>
          </cell>
          <cell r="AY3759">
            <v>0</v>
          </cell>
          <cell r="CK3759">
            <v>0</v>
          </cell>
          <cell r="CL3759">
            <v>0</v>
          </cell>
          <cell r="CM3759">
            <v>0</v>
          </cell>
        </row>
        <row r="3760">
          <cell r="F3760">
            <v>0</v>
          </cell>
          <cell r="G3760">
            <v>739.02</v>
          </cell>
          <cell r="H3760">
            <v>739.02</v>
          </cell>
          <cell r="I3760">
            <v>0</v>
          </cell>
          <cell r="AY3760">
            <v>0</v>
          </cell>
          <cell r="CK3760">
            <v>0</v>
          </cell>
          <cell r="CL3760">
            <v>0</v>
          </cell>
          <cell r="CM3760">
            <v>0</v>
          </cell>
        </row>
        <row r="3761">
          <cell r="F3761">
            <v>0</v>
          </cell>
          <cell r="G3761">
            <v>1755</v>
          </cell>
          <cell r="H3761">
            <v>1755</v>
          </cell>
          <cell r="I3761">
            <v>0</v>
          </cell>
          <cell r="AY3761">
            <v>0</v>
          </cell>
          <cell r="CK3761">
            <v>0</v>
          </cell>
          <cell r="CL3761">
            <v>0</v>
          </cell>
          <cell r="CM3761">
            <v>0</v>
          </cell>
        </row>
        <row r="3762">
          <cell r="F3762">
            <v>0</v>
          </cell>
          <cell r="G3762">
            <v>2490.64</v>
          </cell>
          <cell r="H3762">
            <v>2490.64</v>
          </cell>
          <cell r="I3762">
            <v>0</v>
          </cell>
          <cell r="AY3762">
            <v>0</v>
          </cell>
          <cell r="CK3762">
            <v>0</v>
          </cell>
          <cell r="CL3762">
            <v>0</v>
          </cell>
          <cell r="CM3762">
            <v>0</v>
          </cell>
        </row>
        <row r="3763">
          <cell r="F3763">
            <v>0</v>
          </cell>
          <cell r="G3763">
            <v>2780.44</v>
          </cell>
          <cell r="H3763">
            <v>2780.44</v>
          </cell>
          <cell r="I3763">
            <v>0</v>
          </cell>
          <cell r="AY3763">
            <v>0</v>
          </cell>
          <cell r="CK3763">
            <v>0</v>
          </cell>
          <cell r="CL3763">
            <v>0</v>
          </cell>
          <cell r="CM3763">
            <v>0</v>
          </cell>
        </row>
        <row r="3764">
          <cell r="F3764">
            <v>2000000</v>
          </cell>
          <cell r="G3764">
            <v>2000000</v>
          </cell>
          <cell r="H3764">
            <v>2000000</v>
          </cell>
          <cell r="I3764">
            <v>0</v>
          </cell>
          <cell r="AY3764">
            <v>0</v>
          </cell>
          <cell r="CK3764">
            <v>0</v>
          </cell>
          <cell r="CL3764">
            <v>0</v>
          </cell>
          <cell r="CM3764">
            <v>0</v>
          </cell>
        </row>
        <row r="3765">
          <cell r="F3765">
            <v>0</v>
          </cell>
          <cell r="G3765">
            <v>1097600</v>
          </cell>
          <cell r="H3765">
            <v>860755.77</v>
          </cell>
          <cell r="I3765">
            <v>187161.3</v>
          </cell>
          <cell r="AY3765">
            <v>0</v>
          </cell>
          <cell r="CK3765">
            <v>0</v>
          </cell>
          <cell r="CL3765">
            <v>0</v>
          </cell>
          <cell r="CM3765">
            <v>0</v>
          </cell>
        </row>
        <row r="3766">
          <cell r="F3766">
            <v>5135712</v>
          </cell>
          <cell r="G3766">
            <v>4631712</v>
          </cell>
          <cell r="H3766">
            <v>3509988.41</v>
          </cell>
          <cell r="I3766">
            <v>0</v>
          </cell>
          <cell r="AY3766">
            <v>446583.86</v>
          </cell>
          <cell r="CK3766">
            <v>0</v>
          </cell>
          <cell r="CL3766">
            <v>0</v>
          </cell>
          <cell r="CM3766">
            <v>0</v>
          </cell>
        </row>
        <row r="3767">
          <cell r="F3767">
            <v>0</v>
          </cell>
          <cell r="G3767">
            <v>66069.77</v>
          </cell>
          <cell r="H3767">
            <v>66069.77</v>
          </cell>
          <cell r="I3767">
            <v>0</v>
          </cell>
          <cell r="AY3767">
            <v>0</v>
          </cell>
          <cell r="CK3767">
            <v>0</v>
          </cell>
          <cell r="CL3767">
            <v>0</v>
          </cell>
          <cell r="CM3767">
            <v>0</v>
          </cell>
        </row>
        <row r="3768">
          <cell r="F3768">
            <v>94070</v>
          </cell>
          <cell r="G3768">
            <v>94070</v>
          </cell>
          <cell r="H3768">
            <v>87822.67</v>
          </cell>
          <cell r="I3768">
            <v>0</v>
          </cell>
          <cell r="AY3768">
            <v>9299</v>
          </cell>
          <cell r="CK3768">
            <v>0</v>
          </cell>
          <cell r="CL3768">
            <v>0</v>
          </cell>
          <cell r="CM3768">
            <v>0</v>
          </cell>
        </row>
        <row r="3769">
          <cell r="F3769">
            <v>338987</v>
          </cell>
          <cell r="G3769">
            <v>313787</v>
          </cell>
          <cell r="H3769">
            <v>150883.85</v>
          </cell>
          <cell r="I3769">
            <v>0</v>
          </cell>
          <cell r="AY3769">
            <v>0</v>
          </cell>
          <cell r="CK3769">
            <v>0</v>
          </cell>
          <cell r="CL3769">
            <v>0</v>
          </cell>
          <cell r="CM3769">
            <v>0</v>
          </cell>
        </row>
        <row r="3770">
          <cell r="F3770">
            <v>1018858</v>
          </cell>
          <cell r="G3770">
            <v>1018858</v>
          </cell>
          <cell r="H3770">
            <v>0</v>
          </cell>
          <cell r="I3770">
            <v>0</v>
          </cell>
          <cell r="AY3770">
            <v>0</v>
          </cell>
          <cell r="CK3770">
            <v>0</v>
          </cell>
          <cell r="CL3770">
            <v>0</v>
          </cell>
          <cell r="CM3770">
            <v>0</v>
          </cell>
        </row>
        <row r="3771">
          <cell r="F3771">
            <v>543181</v>
          </cell>
          <cell r="G3771">
            <v>512234.08</v>
          </cell>
          <cell r="H3771">
            <v>383294.39</v>
          </cell>
          <cell r="I3771">
            <v>0</v>
          </cell>
          <cell r="AY3771">
            <v>46643.23</v>
          </cell>
          <cell r="CK3771">
            <v>0</v>
          </cell>
          <cell r="CL3771">
            <v>0</v>
          </cell>
          <cell r="CM3771">
            <v>0</v>
          </cell>
        </row>
        <row r="3772">
          <cell r="F3772">
            <v>92417</v>
          </cell>
          <cell r="G3772">
            <v>86789.82</v>
          </cell>
          <cell r="H3772">
            <v>66539.69</v>
          </cell>
          <cell r="I3772">
            <v>0</v>
          </cell>
          <cell r="AY3772">
            <v>8153.25</v>
          </cell>
          <cell r="CK3772">
            <v>0</v>
          </cell>
          <cell r="CL3772">
            <v>0</v>
          </cell>
          <cell r="CM3772">
            <v>0</v>
          </cell>
        </row>
        <row r="3773">
          <cell r="F3773">
            <v>118800</v>
          </cell>
          <cell r="G3773">
            <v>115582.5</v>
          </cell>
          <cell r="H3773">
            <v>90671.360000000001</v>
          </cell>
          <cell r="I3773">
            <v>0</v>
          </cell>
          <cell r="AY3773">
            <v>10530</v>
          </cell>
          <cell r="CK3773">
            <v>0</v>
          </cell>
          <cell r="CL3773">
            <v>0</v>
          </cell>
          <cell r="CM3773">
            <v>0</v>
          </cell>
        </row>
        <row r="3774">
          <cell r="F3774">
            <v>116206</v>
          </cell>
          <cell r="G3774">
            <v>102721.75</v>
          </cell>
          <cell r="H3774">
            <v>102376.68</v>
          </cell>
          <cell r="I3774">
            <v>0</v>
          </cell>
          <cell r="AY3774">
            <v>0</v>
          </cell>
          <cell r="CK3774">
            <v>0</v>
          </cell>
          <cell r="CL3774">
            <v>0</v>
          </cell>
          <cell r="CM3774">
            <v>0</v>
          </cell>
        </row>
        <row r="3775">
          <cell r="F3775">
            <v>924339</v>
          </cell>
          <cell r="G3775">
            <v>849213.6</v>
          </cell>
          <cell r="H3775">
            <v>500303.09</v>
          </cell>
          <cell r="I3775">
            <v>0</v>
          </cell>
          <cell r="AY3775">
            <v>60648.47</v>
          </cell>
          <cell r="CK3775">
            <v>0</v>
          </cell>
          <cell r="CL3775">
            <v>0</v>
          </cell>
          <cell r="CM3775">
            <v>0</v>
          </cell>
        </row>
        <row r="3776">
          <cell r="F3776">
            <v>1859023</v>
          </cell>
          <cell r="G3776">
            <v>1650409.46</v>
          </cell>
          <cell r="H3776">
            <v>0</v>
          </cell>
          <cell r="I3776">
            <v>0</v>
          </cell>
          <cell r="AY3776">
            <v>0</v>
          </cell>
          <cell r="CK3776">
            <v>0</v>
          </cell>
          <cell r="CL3776">
            <v>0</v>
          </cell>
          <cell r="CM3776">
            <v>0</v>
          </cell>
        </row>
        <row r="3777">
          <cell r="F3777">
            <v>10000</v>
          </cell>
          <cell r="G3777">
            <v>10000</v>
          </cell>
          <cell r="H3777">
            <v>5800.6</v>
          </cell>
          <cell r="I3777">
            <v>781</v>
          </cell>
          <cell r="AY3777">
            <v>0</v>
          </cell>
          <cell r="CK3777">
            <v>0</v>
          </cell>
          <cell r="CL3777">
            <v>0</v>
          </cell>
          <cell r="CM3777">
            <v>0</v>
          </cell>
        </row>
        <row r="3778">
          <cell r="F3778">
            <v>93317</v>
          </cell>
          <cell r="G3778">
            <v>89841.94</v>
          </cell>
          <cell r="H3778">
            <v>49205.27</v>
          </cell>
          <cell r="I3778">
            <v>0</v>
          </cell>
          <cell r="AY3778">
            <v>0</v>
          </cell>
          <cell r="CK3778">
            <v>0</v>
          </cell>
          <cell r="CL3778">
            <v>0</v>
          </cell>
          <cell r="CM3778">
            <v>0</v>
          </cell>
        </row>
        <row r="3779">
          <cell r="F3779">
            <v>14501</v>
          </cell>
          <cell r="G3779">
            <v>14588.06</v>
          </cell>
          <cell r="H3779">
            <v>14588.06</v>
          </cell>
          <cell r="I3779">
            <v>0</v>
          </cell>
          <cell r="AY3779">
            <v>2620.12</v>
          </cell>
          <cell r="CK3779">
            <v>0</v>
          </cell>
          <cell r="CL3779">
            <v>0</v>
          </cell>
          <cell r="CM3779">
            <v>0</v>
          </cell>
        </row>
        <row r="3780">
          <cell r="F3780">
            <v>71661</v>
          </cell>
          <cell r="G3780">
            <v>67799</v>
          </cell>
          <cell r="H3780">
            <v>58428</v>
          </cell>
          <cell r="I3780">
            <v>0</v>
          </cell>
          <cell r="AY3780">
            <v>4662.4799999999996</v>
          </cell>
          <cell r="CK3780">
            <v>0</v>
          </cell>
          <cell r="CL3780">
            <v>0</v>
          </cell>
          <cell r="CM3780">
            <v>0</v>
          </cell>
        </row>
        <row r="3781">
          <cell r="F3781">
            <v>23200</v>
          </cell>
          <cell r="G3781">
            <v>23200</v>
          </cell>
          <cell r="H3781">
            <v>14064.14</v>
          </cell>
          <cell r="I3781">
            <v>0</v>
          </cell>
          <cell r="AY3781">
            <v>1681.73</v>
          </cell>
          <cell r="CK3781">
            <v>0</v>
          </cell>
          <cell r="CL3781">
            <v>0</v>
          </cell>
          <cell r="CM3781">
            <v>0</v>
          </cell>
        </row>
        <row r="3782">
          <cell r="F3782">
            <v>30000</v>
          </cell>
          <cell r="G3782">
            <v>30000</v>
          </cell>
          <cell r="H3782">
            <v>15425.38</v>
          </cell>
          <cell r="I3782">
            <v>1134.6199999999999</v>
          </cell>
          <cell r="AY3782">
            <v>0</v>
          </cell>
          <cell r="CK3782">
            <v>0</v>
          </cell>
          <cell r="CL3782">
            <v>0</v>
          </cell>
          <cell r="CM3782">
            <v>0</v>
          </cell>
        </row>
        <row r="3783">
          <cell r="F3783">
            <v>19205</v>
          </cell>
          <cell r="G3783">
            <v>19205</v>
          </cell>
          <cell r="H3783">
            <v>0</v>
          </cell>
          <cell r="I3783">
            <v>0</v>
          </cell>
          <cell r="AY3783">
            <v>0</v>
          </cell>
          <cell r="CK3783">
            <v>0</v>
          </cell>
          <cell r="CL3783">
            <v>0</v>
          </cell>
          <cell r="CM3783">
            <v>0</v>
          </cell>
        </row>
        <row r="3784">
          <cell r="F3784">
            <v>37333</v>
          </cell>
          <cell r="G3784">
            <v>37333</v>
          </cell>
          <cell r="H3784">
            <v>12631.11</v>
          </cell>
          <cell r="I3784">
            <v>0</v>
          </cell>
          <cell r="AY3784">
            <v>0</v>
          </cell>
          <cell r="CK3784">
            <v>0</v>
          </cell>
          <cell r="CL3784">
            <v>0</v>
          </cell>
          <cell r="CM3784">
            <v>0</v>
          </cell>
        </row>
        <row r="3785">
          <cell r="F3785">
            <v>141000</v>
          </cell>
          <cell r="G3785">
            <v>141000</v>
          </cell>
          <cell r="H3785">
            <v>26795</v>
          </cell>
          <cell r="I3785">
            <v>86997.5</v>
          </cell>
          <cell r="AY3785">
            <v>0</v>
          </cell>
          <cell r="CK3785">
            <v>0</v>
          </cell>
          <cell r="CL3785">
            <v>0</v>
          </cell>
          <cell r="CM3785">
            <v>0</v>
          </cell>
        </row>
        <row r="3786">
          <cell r="F3786">
            <v>0</v>
          </cell>
          <cell r="G3786">
            <v>22200</v>
          </cell>
          <cell r="H3786">
            <v>13535</v>
          </cell>
          <cell r="I3786">
            <v>0</v>
          </cell>
          <cell r="AY3786">
            <v>0</v>
          </cell>
          <cell r="CK3786">
            <v>0</v>
          </cell>
          <cell r="CL3786">
            <v>0</v>
          </cell>
          <cell r="CM3786">
            <v>0</v>
          </cell>
        </row>
        <row r="3787">
          <cell r="F3787">
            <v>1705</v>
          </cell>
          <cell r="G3787">
            <v>1705</v>
          </cell>
          <cell r="H3787">
            <v>858.62</v>
          </cell>
          <cell r="I3787">
            <v>0</v>
          </cell>
          <cell r="AY3787">
            <v>0</v>
          </cell>
          <cell r="CK3787">
            <v>0</v>
          </cell>
          <cell r="CL3787">
            <v>0</v>
          </cell>
          <cell r="CM3787">
            <v>0</v>
          </cell>
        </row>
        <row r="3788">
          <cell r="F3788">
            <v>23386</v>
          </cell>
          <cell r="G3788">
            <v>19386</v>
          </cell>
          <cell r="H3788">
            <v>3688.87</v>
          </cell>
          <cell r="I3788">
            <v>1470</v>
          </cell>
          <cell r="AY3788">
            <v>0</v>
          </cell>
          <cell r="CK3788">
            <v>300000</v>
          </cell>
          <cell r="CL3788">
            <v>0</v>
          </cell>
          <cell r="CM3788">
            <v>0</v>
          </cell>
        </row>
        <row r="3789">
          <cell r="F3789">
            <v>5962</v>
          </cell>
          <cell r="G3789">
            <v>5962</v>
          </cell>
          <cell r="H3789">
            <v>116.8</v>
          </cell>
          <cell r="I3789">
            <v>1</v>
          </cell>
          <cell r="AY3789">
            <v>0</v>
          </cell>
          <cell r="CK3789">
            <v>0</v>
          </cell>
          <cell r="CL3789">
            <v>0</v>
          </cell>
          <cell r="CM3789">
            <v>0</v>
          </cell>
        </row>
        <row r="3790">
          <cell r="F3790">
            <v>5383</v>
          </cell>
          <cell r="G3790">
            <v>5383</v>
          </cell>
          <cell r="H3790">
            <v>3874.5</v>
          </cell>
          <cell r="I3790">
            <v>0</v>
          </cell>
          <cell r="AY3790">
            <v>378.5</v>
          </cell>
          <cell r="CK3790">
            <v>0</v>
          </cell>
          <cell r="CL3790">
            <v>0</v>
          </cell>
          <cell r="CM3790">
            <v>0</v>
          </cell>
        </row>
        <row r="3791">
          <cell r="F3791">
            <v>60000</v>
          </cell>
          <cell r="G3791">
            <v>1360000</v>
          </cell>
          <cell r="H3791">
            <v>51206.02</v>
          </cell>
          <cell r="I3791">
            <v>46368.39</v>
          </cell>
          <cell r="AY3791">
            <v>0</v>
          </cell>
          <cell r="CK3791">
            <v>0</v>
          </cell>
          <cell r="CL3791">
            <v>0</v>
          </cell>
          <cell r="CM3791">
            <v>0</v>
          </cell>
        </row>
        <row r="3792">
          <cell r="F3792">
            <v>3701</v>
          </cell>
          <cell r="G3792">
            <v>3701</v>
          </cell>
          <cell r="H3792">
            <v>2727.5</v>
          </cell>
          <cell r="I3792">
            <v>110</v>
          </cell>
          <cell r="AY3792">
            <v>0</v>
          </cell>
          <cell r="CK3792">
            <v>0</v>
          </cell>
          <cell r="CL3792">
            <v>0</v>
          </cell>
          <cell r="CM3792">
            <v>0</v>
          </cell>
        </row>
        <row r="3793">
          <cell r="F3793">
            <v>48204</v>
          </cell>
          <cell r="G3793">
            <v>48204</v>
          </cell>
          <cell r="H3793">
            <v>38274.31</v>
          </cell>
          <cell r="I3793">
            <v>2073.4899999999998</v>
          </cell>
          <cell r="AY3793">
            <v>0</v>
          </cell>
          <cell r="CK3793">
            <v>0</v>
          </cell>
          <cell r="CL3793">
            <v>0</v>
          </cell>
          <cell r="CM3793">
            <v>0</v>
          </cell>
        </row>
        <row r="3794">
          <cell r="F3794">
            <v>10000</v>
          </cell>
          <cell r="G3794">
            <v>10000</v>
          </cell>
          <cell r="H3794">
            <v>345</v>
          </cell>
          <cell r="I3794">
            <v>0</v>
          </cell>
          <cell r="AY3794">
            <v>0</v>
          </cell>
          <cell r="CK3794">
            <v>0</v>
          </cell>
          <cell r="CL3794">
            <v>0</v>
          </cell>
          <cell r="CM3794">
            <v>0</v>
          </cell>
        </row>
        <row r="3795">
          <cell r="F3795">
            <v>48535</v>
          </cell>
          <cell r="G3795">
            <v>65335</v>
          </cell>
          <cell r="H3795">
            <v>47791.05</v>
          </cell>
          <cell r="I3795">
            <v>0</v>
          </cell>
          <cell r="AY3795">
            <v>0</v>
          </cell>
          <cell r="CK3795">
            <v>0</v>
          </cell>
          <cell r="CL3795">
            <v>0</v>
          </cell>
          <cell r="CM3795">
            <v>0</v>
          </cell>
        </row>
        <row r="3796">
          <cell r="F3796">
            <v>0</v>
          </cell>
          <cell r="G3796">
            <v>3200</v>
          </cell>
          <cell r="H3796">
            <v>0</v>
          </cell>
          <cell r="I3796">
            <v>0</v>
          </cell>
          <cell r="AY3796">
            <v>0</v>
          </cell>
          <cell r="CK3796">
            <v>0</v>
          </cell>
          <cell r="CL3796">
            <v>0</v>
          </cell>
          <cell r="CM3796">
            <v>0</v>
          </cell>
        </row>
        <row r="3797">
          <cell r="F3797">
            <v>1000000</v>
          </cell>
          <cell r="G3797">
            <v>2000000</v>
          </cell>
          <cell r="H3797">
            <v>1000000</v>
          </cell>
          <cell r="I3797">
            <v>0</v>
          </cell>
          <cell r="AY3797">
            <v>0</v>
          </cell>
          <cell r="CK3797">
            <v>0</v>
          </cell>
          <cell r="CL3797">
            <v>0</v>
          </cell>
          <cell r="CM3797">
            <v>0</v>
          </cell>
        </row>
        <row r="3798">
          <cell r="F3798">
            <v>17250</v>
          </cell>
          <cell r="G3798">
            <v>17250</v>
          </cell>
          <cell r="H3798">
            <v>0</v>
          </cell>
          <cell r="I3798">
            <v>0</v>
          </cell>
          <cell r="AY3798">
            <v>0</v>
          </cell>
          <cell r="CK3798">
            <v>0</v>
          </cell>
          <cell r="CL3798">
            <v>0</v>
          </cell>
          <cell r="CM3798">
            <v>0</v>
          </cell>
        </row>
        <row r="3799">
          <cell r="F3799">
            <v>11000</v>
          </cell>
          <cell r="G3799">
            <v>11000</v>
          </cell>
          <cell r="H3799">
            <v>1831.7</v>
          </cell>
          <cell r="I3799">
            <v>0</v>
          </cell>
          <cell r="AY3799">
            <v>0</v>
          </cell>
          <cell r="CK3799">
            <v>0</v>
          </cell>
          <cell r="CL3799">
            <v>0</v>
          </cell>
          <cell r="CM3799">
            <v>0</v>
          </cell>
        </row>
        <row r="3800">
          <cell r="F3800">
            <v>68000</v>
          </cell>
          <cell r="G3800">
            <v>68000</v>
          </cell>
          <cell r="H3800">
            <v>18010</v>
          </cell>
          <cell r="I3800">
            <v>0</v>
          </cell>
          <cell r="AY3800">
            <v>0</v>
          </cell>
          <cell r="CK3800">
            <v>0</v>
          </cell>
          <cell r="CL3800">
            <v>0</v>
          </cell>
          <cell r="CM3800">
            <v>0</v>
          </cell>
        </row>
        <row r="3801">
          <cell r="F3801">
            <v>50000</v>
          </cell>
          <cell r="G3801">
            <v>85264</v>
          </cell>
          <cell r="H3801">
            <v>84345.09</v>
          </cell>
          <cell r="I3801">
            <v>0</v>
          </cell>
          <cell r="AY3801">
            <v>0</v>
          </cell>
          <cell r="CK3801">
            <v>0</v>
          </cell>
          <cell r="CL3801">
            <v>0</v>
          </cell>
          <cell r="CM3801">
            <v>0</v>
          </cell>
        </row>
        <row r="3802">
          <cell r="F3802">
            <v>30000</v>
          </cell>
          <cell r="G3802">
            <v>35000</v>
          </cell>
          <cell r="H3802">
            <v>33795.050000000003</v>
          </cell>
          <cell r="I3802">
            <v>990</v>
          </cell>
          <cell r="AY3802">
            <v>0</v>
          </cell>
          <cell r="CK3802">
            <v>0</v>
          </cell>
          <cell r="CL3802">
            <v>0</v>
          </cell>
          <cell r="CM3802">
            <v>0</v>
          </cell>
        </row>
        <row r="3803">
          <cell r="F3803">
            <v>0</v>
          </cell>
          <cell r="G3803">
            <v>8900</v>
          </cell>
          <cell r="H3803">
            <v>0</v>
          </cell>
          <cell r="I3803">
            <v>8809.4599999999991</v>
          </cell>
          <cell r="AY3803">
            <v>0</v>
          </cell>
          <cell r="CK3803">
            <v>0</v>
          </cell>
          <cell r="CL3803">
            <v>0</v>
          </cell>
          <cell r="CM3803">
            <v>0</v>
          </cell>
        </row>
        <row r="3804">
          <cell r="F3804">
            <v>4362</v>
          </cell>
          <cell r="G3804">
            <v>4362</v>
          </cell>
          <cell r="H3804">
            <v>1238</v>
          </cell>
          <cell r="I3804">
            <v>1780</v>
          </cell>
          <cell r="AY3804">
            <v>0</v>
          </cell>
          <cell r="CK3804">
            <v>0</v>
          </cell>
          <cell r="CL3804">
            <v>0</v>
          </cell>
          <cell r="CM3804">
            <v>0</v>
          </cell>
        </row>
        <row r="3805">
          <cell r="F3805">
            <v>50000</v>
          </cell>
          <cell r="G3805">
            <v>50000</v>
          </cell>
          <cell r="H3805">
            <v>22890.23</v>
          </cell>
          <cell r="I3805">
            <v>2258.17</v>
          </cell>
          <cell r="AY3805">
            <v>0</v>
          </cell>
          <cell r="CK3805">
            <v>0</v>
          </cell>
          <cell r="CL3805">
            <v>0</v>
          </cell>
          <cell r="CM3805">
            <v>0</v>
          </cell>
        </row>
        <row r="3806">
          <cell r="F3806">
            <v>0</v>
          </cell>
          <cell r="G3806">
            <v>7000</v>
          </cell>
          <cell r="H3806">
            <v>0</v>
          </cell>
          <cell r="I3806">
            <v>6971.22</v>
          </cell>
          <cell r="AY3806">
            <v>0</v>
          </cell>
          <cell r="CK3806">
            <v>0</v>
          </cell>
          <cell r="CL3806">
            <v>0</v>
          </cell>
          <cell r="CM3806">
            <v>0</v>
          </cell>
        </row>
        <row r="3807">
          <cell r="F3807">
            <v>5000</v>
          </cell>
          <cell r="G3807">
            <v>5000</v>
          </cell>
          <cell r="H3807">
            <v>1199</v>
          </cell>
          <cell r="I3807">
            <v>0</v>
          </cell>
          <cell r="AY3807">
            <v>0</v>
          </cell>
          <cell r="CK3807">
            <v>0</v>
          </cell>
          <cell r="CL3807">
            <v>0</v>
          </cell>
          <cell r="CM3807">
            <v>0</v>
          </cell>
        </row>
        <row r="3808">
          <cell r="F3808">
            <v>79370</v>
          </cell>
          <cell r="G3808">
            <v>79370</v>
          </cell>
          <cell r="H3808">
            <v>46352.09</v>
          </cell>
          <cell r="I3808">
            <v>1861.08</v>
          </cell>
          <cell r="AY3808">
            <v>0</v>
          </cell>
          <cell r="CK3808">
            <v>0</v>
          </cell>
          <cell r="CL3808">
            <v>0</v>
          </cell>
          <cell r="CM3808">
            <v>0</v>
          </cell>
        </row>
        <row r="3809">
          <cell r="F3809">
            <v>5595</v>
          </cell>
          <cell r="G3809">
            <v>25595</v>
          </cell>
          <cell r="H3809">
            <v>3246.16</v>
          </cell>
          <cell r="I3809">
            <v>0</v>
          </cell>
          <cell r="AY3809">
            <v>0</v>
          </cell>
          <cell r="CK3809">
            <v>0</v>
          </cell>
          <cell r="CL3809">
            <v>0</v>
          </cell>
          <cell r="CM3809">
            <v>0</v>
          </cell>
        </row>
        <row r="3810">
          <cell r="F3810">
            <v>10000</v>
          </cell>
          <cell r="G3810">
            <v>10000</v>
          </cell>
          <cell r="H3810">
            <v>0</v>
          </cell>
          <cell r="I3810">
            <v>0</v>
          </cell>
          <cell r="AY3810">
            <v>0</v>
          </cell>
          <cell r="CK3810">
            <v>0</v>
          </cell>
          <cell r="CL3810">
            <v>0</v>
          </cell>
          <cell r="CM3810">
            <v>0</v>
          </cell>
        </row>
        <row r="3811">
          <cell r="F3811">
            <v>34795</v>
          </cell>
          <cell r="G3811">
            <v>82795</v>
          </cell>
          <cell r="H3811">
            <v>24874.61</v>
          </cell>
          <cell r="I3811">
            <v>40159.86</v>
          </cell>
          <cell r="AY3811">
            <v>0</v>
          </cell>
          <cell r="CK3811">
            <v>0</v>
          </cell>
          <cell r="CL3811">
            <v>0</v>
          </cell>
          <cell r="CM3811">
            <v>0</v>
          </cell>
        </row>
        <row r="3812">
          <cell r="F3812">
            <v>5822</v>
          </cell>
          <cell r="G3812">
            <v>9722</v>
          </cell>
          <cell r="H3812">
            <v>9622</v>
          </cell>
          <cell r="I3812">
            <v>0</v>
          </cell>
          <cell r="AY3812">
            <v>0</v>
          </cell>
          <cell r="CK3812">
            <v>0</v>
          </cell>
          <cell r="CL3812">
            <v>0</v>
          </cell>
          <cell r="CM3812">
            <v>0</v>
          </cell>
        </row>
        <row r="3813">
          <cell r="F3813">
            <v>11077</v>
          </cell>
          <cell r="G3813">
            <v>8077</v>
          </cell>
          <cell r="H3813">
            <v>5923</v>
          </cell>
          <cell r="I3813">
            <v>1116</v>
          </cell>
          <cell r="AY3813">
            <v>0</v>
          </cell>
          <cell r="CK3813">
            <v>0</v>
          </cell>
          <cell r="CL3813">
            <v>0</v>
          </cell>
          <cell r="CM3813">
            <v>0</v>
          </cell>
        </row>
        <row r="3814">
          <cell r="F3814">
            <v>0</v>
          </cell>
          <cell r="G3814">
            <v>3000</v>
          </cell>
          <cell r="H3814">
            <v>1320.31</v>
          </cell>
          <cell r="I3814">
            <v>110</v>
          </cell>
          <cell r="AY3814">
            <v>0</v>
          </cell>
          <cell r="CK3814">
            <v>0</v>
          </cell>
          <cell r="CL3814">
            <v>0</v>
          </cell>
          <cell r="CM3814">
            <v>0</v>
          </cell>
        </row>
        <row r="3815">
          <cell r="F3815">
            <v>1000</v>
          </cell>
          <cell r="G3815">
            <v>2000</v>
          </cell>
          <cell r="H3815">
            <v>520.38</v>
          </cell>
          <cell r="I3815">
            <v>1</v>
          </cell>
          <cell r="AY3815">
            <v>0</v>
          </cell>
          <cell r="CK3815">
            <v>0</v>
          </cell>
          <cell r="CL3815">
            <v>0</v>
          </cell>
          <cell r="CM3815">
            <v>0</v>
          </cell>
        </row>
        <row r="3816">
          <cell r="F3816">
            <v>0</v>
          </cell>
          <cell r="G3816">
            <v>500</v>
          </cell>
          <cell r="H3816">
            <v>336.3</v>
          </cell>
          <cell r="I3816">
            <v>0</v>
          </cell>
          <cell r="AY3816">
            <v>0</v>
          </cell>
          <cell r="CK3816">
            <v>0</v>
          </cell>
          <cell r="CL3816">
            <v>0</v>
          </cell>
          <cell r="CM3816">
            <v>0</v>
          </cell>
        </row>
        <row r="3817">
          <cell r="F3817">
            <v>500</v>
          </cell>
          <cell r="G3817">
            <v>500</v>
          </cell>
          <cell r="H3817">
            <v>0</v>
          </cell>
          <cell r="I3817">
            <v>0</v>
          </cell>
          <cell r="AY3817">
            <v>0</v>
          </cell>
          <cell r="CK3817">
            <v>0</v>
          </cell>
          <cell r="CL3817">
            <v>0</v>
          </cell>
          <cell r="CM3817">
            <v>0</v>
          </cell>
        </row>
        <row r="3818">
          <cell r="F3818">
            <v>1000</v>
          </cell>
          <cell r="G3818">
            <v>1000</v>
          </cell>
          <cell r="H3818">
            <v>0</v>
          </cell>
          <cell r="I3818">
            <v>0</v>
          </cell>
          <cell r="AY3818">
            <v>0</v>
          </cell>
          <cell r="CK3818">
            <v>0</v>
          </cell>
          <cell r="CL3818">
            <v>0</v>
          </cell>
          <cell r="CM3818">
            <v>0</v>
          </cell>
        </row>
        <row r="3819">
          <cell r="F3819">
            <v>206224</v>
          </cell>
          <cell r="G3819">
            <v>206224</v>
          </cell>
          <cell r="H3819">
            <v>113113.25</v>
          </cell>
          <cell r="I3819">
            <v>3489.02</v>
          </cell>
          <cell r="AY3819">
            <v>1094.29</v>
          </cell>
          <cell r="CK3819">
            <v>0</v>
          </cell>
          <cell r="CL3819">
            <v>0</v>
          </cell>
          <cell r="CM3819">
            <v>0</v>
          </cell>
        </row>
        <row r="3820">
          <cell r="F3820">
            <v>364000</v>
          </cell>
          <cell r="G3820">
            <v>210600</v>
          </cell>
          <cell r="H3820">
            <v>97816.06</v>
          </cell>
          <cell r="I3820">
            <v>5568.73</v>
          </cell>
          <cell r="AY3820">
            <v>0</v>
          </cell>
          <cell r="CK3820">
            <v>0</v>
          </cell>
          <cell r="CL3820">
            <v>0</v>
          </cell>
          <cell r="CM3820">
            <v>0</v>
          </cell>
        </row>
        <row r="3821">
          <cell r="F3821">
            <v>445710</v>
          </cell>
          <cell r="G3821">
            <v>445710</v>
          </cell>
          <cell r="H3821">
            <v>342214.88</v>
          </cell>
          <cell r="I3821">
            <v>0</v>
          </cell>
          <cell r="AY3821">
            <v>48653</v>
          </cell>
          <cell r="CK3821">
            <v>0</v>
          </cell>
          <cell r="CL3821">
            <v>0</v>
          </cell>
          <cell r="CM3821">
            <v>0</v>
          </cell>
        </row>
        <row r="3822">
          <cell r="F3822">
            <v>789528</v>
          </cell>
          <cell r="G3822">
            <v>789528</v>
          </cell>
          <cell r="H3822">
            <v>630874</v>
          </cell>
          <cell r="I3822">
            <v>0</v>
          </cell>
          <cell r="AY3822">
            <v>70916.800000000003</v>
          </cell>
          <cell r="CK3822">
            <v>0</v>
          </cell>
          <cell r="CL3822">
            <v>0</v>
          </cell>
          <cell r="CM3822">
            <v>0</v>
          </cell>
        </row>
        <row r="3823">
          <cell r="F3823">
            <v>75226</v>
          </cell>
          <cell r="G3823">
            <v>75226</v>
          </cell>
          <cell r="H3823">
            <v>64883</v>
          </cell>
          <cell r="I3823">
            <v>0</v>
          </cell>
          <cell r="AY3823">
            <v>6942</v>
          </cell>
          <cell r="CK3823">
            <v>0</v>
          </cell>
          <cell r="CL3823">
            <v>0</v>
          </cell>
          <cell r="CM3823">
            <v>0</v>
          </cell>
        </row>
        <row r="3824">
          <cell r="F3824">
            <v>63828</v>
          </cell>
          <cell r="G3824">
            <v>63828</v>
          </cell>
          <cell r="H3824">
            <v>33089.269999999997</v>
          </cell>
          <cell r="I3824">
            <v>0</v>
          </cell>
          <cell r="AY3824">
            <v>0</v>
          </cell>
          <cell r="CK3824">
            <v>0</v>
          </cell>
          <cell r="CL3824">
            <v>0</v>
          </cell>
          <cell r="CM3824">
            <v>0</v>
          </cell>
        </row>
        <row r="3825">
          <cell r="F3825">
            <v>168945</v>
          </cell>
          <cell r="G3825">
            <v>168945</v>
          </cell>
          <cell r="H3825">
            <v>0</v>
          </cell>
          <cell r="I3825">
            <v>0</v>
          </cell>
          <cell r="AY3825">
            <v>0</v>
          </cell>
          <cell r="CK3825">
            <v>0</v>
          </cell>
          <cell r="CL3825">
            <v>0</v>
          </cell>
          <cell r="CM3825">
            <v>0</v>
          </cell>
        </row>
        <row r="3826">
          <cell r="F3826">
            <v>150274</v>
          </cell>
          <cell r="G3826">
            <v>150274</v>
          </cell>
          <cell r="H3826">
            <v>96306.43</v>
          </cell>
          <cell r="I3826">
            <v>0</v>
          </cell>
          <cell r="AY3826">
            <v>0</v>
          </cell>
          <cell r="CK3826">
            <v>0</v>
          </cell>
          <cell r="CL3826">
            <v>0</v>
          </cell>
          <cell r="CM3826">
            <v>0</v>
          </cell>
        </row>
        <row r="3827">
          <cell r="F3827">
            <v>125122</v>
          </cell>
          <cell r="G3827">
            <v>125122</v>
          </cell>
          <cell r="H3827">
            <v>97101.18</v>
          </cell>
          <cell r="I3827">
            <v>0</v>
          </cell>
          <cell r="AY3827">
            <v>10953.3</v>
          </cell>
          <cell r="CK3827">
            <v>0</v>
          </cell>
          <cell r="CL3827">
            <v>0</v>
          </cell>
          <cell r="CM3827">
            <v>0</v>
          </cell>
        </row>
        <row r="3828">
          <cell r="F3828">
            <v>20369</v>
          </cell>
          <cell r="G3828">
            <v>20369</v>
          </cell>
          <cell r="H3828">
            <v>16065.61</v>
          </cell>
          <cell r="I3828">
            <v>0</v>
          </cell>
          <cell r="AY3828">
            <v>1817.81</v>
          </cell>
          <cell r="CK3828">
            <v>0</v>
          </cell>
          <cell r="CL3828">
            <v>0</v>
          </cell>
          <cell r="CM3828">
            <v>0</v>
          </cell>
        </row>
        <row r="3829">
          <cell r="F3829">
            <v>39600</v>
          </cell>
          <cell r="G3829">
            <v>39600</v>
          </cell>
          <cell r="H3829">
            <v>31588.87</v>
          </cell>
          <cell r="I3829">
            <v>0</v>
          </cell>
          <cell r="AY3829">
            <v>3510</v>
          </cell>
          <cell r="CK3829">
            <v>0</v>
          </cell>
          <cell r="CL3829">
            <v>0</v>
          </cell>
          <cell r="CM3829">
            <v>0</v>
          </cell>
        </row>
        <row r="3830">
          <cell r="F3830">
            <v>19308</v>
          </cell>
          <cell r="G3830">
            <v>20372.259999999998</v>
          </cell>
          <cell r="H3830">
            <v>20372.259999999998</v>
          </cell>
          <cell r="I3830">
            <v>0</v>
          </cell>
          <cell r="AY3830">
            <v>0</v>
          </cell>
          <cell r="CK3830">
            <v>0</v>
          </cell>
          <cell r="CL3830">
            <v>0</v>
          </cell>
          <cell r="CM3830">
            <v>0</v>
          </cell>
        </row>
        <row r="3831">
          <cell r="F3831">
            <v>102257</v>
          </cell>
          <cell r="G3831">
            <v>102257</v>
          </cell>
          <cell r="H3831">
            <v>72863.47</v>
          </cell>
          <cell r="I3831">
            <v>0</v>
          </cell>
          <cell r="AY3831">
            <v>7725.99</v>
          </cell>
          <cell r="CK3831">
            <v>0</v>
          </cell>
          <cell r="CL3831">
            <v>0</v>
          </cell>
          <cell r="CM3831">
            <v>0</v>
          </cell>
        </row>
        <row r="3832">
          <cell r="F3832">
            <v>2023</v>
          </cell>
          <cell r="G3832">
            <v>2023</v>
          </cell>
          <cell r="H3832">
            <v>1098.5</v>
          </cell>
          <cell r="I3832">
            <v>0</v>
          </cell>
          <cell r="AY3832">
            <v>0</v>
          </cell>
          <cell r="CK3832">
            <v>0</v>
          </cell>
          <cell r="CL3832">
            <v>0</v>
          </cell>
          <cell r="CM3832">
            <v>0</v>
          </cell>
        </row>
        <row r="3833">
          <cell r="F3833">
            <v>11944</v>
          </cell>
          <cell r="G3833">
            <v>12129.14</v>
          </cell>
          <cell r="H3833">
            <v>9738</v>
          </cell>
          <cell r="I3833">
            <v>0</v>
          </cell>
          <cell r="AY3833">
            <v>777.08</v>
          </cell>
          <cell r="CK3833">
            <v>0</v>
          </cell>
          <cell r="CL3833">
            <v>0</v>
          </cell>
          <cell r="CM3833">
            <v>0</v>
          </cell>
        </row>
        <row r="3834">
          <cell r="F3834">
            <v>16723</v>
          </cell>
          <cell r="G3834">
            <v>16723</v>
          </cell>
          <cell r="H3834">
            <v>8389.82</v>
          </cell>
          <cell r="I3834">
            <v>0</v>
          </cell>
          <cell r="AY3834">
            <v>960.16</v>
          </cell>
          <cell r="CK3834">
            <v>0</v>
          </cell>
          <cell r="CL3834">
            <v>0</v>
          </cell>
          <cell r="CM3834">
            <v>0</v>
          </cell>
        </row>
        <row r="3835">
          <cell r="F3835">
            <v>0</v>
          </cell>
          <cell r="G3835">
            <v>6776</v>
          </cell>
          <cell r="H3835">
            <v>6776</v>
          </cell>
          <cell r="I3835">
            <v>0</v>
          </cell>
          <cell r="AY3835">
            <v>0</v>
          </cell>
          <cell r="CK3835">
            <v>0</v>
          </cell>
          <cell r="CL3835">
            <v>0</v>
          </cell>
          <cell r="CM3835">
            <v>0</v>
          </cell>
        </row>
        <row r="3836">
          <cell r="F3836">
            <v>15000</v>
          </cell>
          <cell r="G3836">
            <v>15000</v>
          </cell>
          <cell r="H3836">
            <v>11975.04</v>
          </cell>
          <cell r="I3836">
            <v>0</v>
          </cell>
          <cell r="AY3836">
            <v>3508.45</v>
          </cell>
          <cell r="CK3836">
            <v>0</v>
          </cell>
          <cell r="CL3836">
            <v>0</v>
          </cell>
          <cell r="CM3836">
            <v>0</v>
          </cell>
        </row>
        <row r="3837">
          <cell r="F3837">
            <v>0</v>
          </cell>
          <cell r="G3837">
            <v>504000</v>
          </cell>
          <cell r="H3837">
            <v>504000</v>
          </cell>
          <cell r="I3837">
            <v>0</v>
          </cell>
          <cell r="AY3837">
            <v>0</v>
          </cell>
          <cell r="CK3837">
            <v>0</v>
          </cell>
          <cell r="CL3837">
            <v>0</v>
          </cell>
          <cell r="CM3837">
            <v>0</v>
          </cell>
        </row>
        <row r="3838">
          <cell r="F3838">
            <v>0</v>
          </cell>
          <cell r="G3838">
            <v>25200</v>
          </cell>
          <cell r="H3838">
            <v>25200</v>
          </cell>
          <cell r="I3838">
            <v>0</v>
          </cell>
          <cell r="AY3838">
            <v>0</v>
          </cell>
          <cell r="CK3838">
            <v>0</v>
          </cell>
          <cell r="CL3838">
            <v>0</v>
          </cell>
          <cell r="CM3838">
            <v>0</v>
          </cell>
        </row>
        <row r="3839">
          <cell r="F3839">
            <v>0</v>
          </cell>
          <cell r="G3839">
            <v>30946.92</v>
          </cell>
          <cell r="H3839">
            <v>30946.92</v>
          </cell>
          <cell r="I3839">
            <v>0</v>
          </cell>
          <cell r="AY3839">
            <v>0</v>
          </cell>
          <cell r="CK3839">
            <v>0</v>
          </cell>
          <cell r="CL3839">
            <v>0</v>
          </cell>
          <cell r="CM3839">
            <v>0</v>
          </cell>
        </row>
        <row r="3840">
          <cell r="F3840">
            <v>0</v>
          </cell>
          <cell r="G3840">
            <v>5627.18</v>
          </cell>
          <cell r="H3840">
            <v>5627.18</v>
          </cell>
          <cell r="I3840">
            <v>0</v>
          </cell>
          <cell r="AY3840">
            <v>0</v>
          </cell>
          <cell r="CK3840">
            <v>0</v>
          </cell>
          <cell r="CL3840">
            <v>0</v>
          </cell>
          <cell r="CM3840">
            <v>0</v>
          </cell>
        </row>
        <row r="3841">
          <cell r="F3841">
            <v>0</v>
          </cell>
          <cell r="G3841">
            <v>4095</v>
          </cell>
          <cell r="H3841">
            <v>4095</v>
          </cell>
          <cell r="I3841">
            <v>0</v>
          </cell>
          <cell r="AY3841">
            <v>0</v>
          </cell>
          <cell r="CK3841">
            <v>0</v>
          </cell>
          <cell r="CL3841">
            <v>0</v>
          </cell>
          <cell r="CM3841">
            <v>0</v>
          </cell>
        </row>
        <row r="3842">
          <cell r="F3842">
            <v>0</v>
          </cell>
          <cell r="G3842">
            <v>19200</v>
          </cell>
          <cell r="H3842">
            <v>19200</v>
          </cell>
          <cell r="I3842">
            <v>0</v>
          </cell>
          <cell r="AY3842">
            <v>0</v>
          </cell>
          <cell r="CK3842">
            <v>0</v>
          </cell>
          <cell r="CL3842">
            <v>0</v>
          </cell>
          <cell r="CM3842">
            <v>0</v>
          </cell>
        </row>
        <row r="3843">
          <cell r="F3843">
            <v>0</v>
          </cell>
          <cell r="G3843">
            <v>75125.399999999994</v>
          </cell>
          <cell r="H3843">
            <v>75125.399999999994</v>
          </cell>
          <cell r="I3843">
            <v>0</v>
          </cell>
          <cell r="AY3843">
            <v>0</v>
          </cell>
          <cell r="CK3843">
            <v>0</v>
          </cell>
          <cell r="CL3843">
            <v>0</v>
          </cell>
          <cell r="CM3843">
            <v>0</v>
          </cell>
        </row>
        <row r="3844">
          <cell r="F3844">
            <v>0</v>
          </cell>
          <cell r="G3844">
            <v>0</v>
          </cell>
          <cell r="H3844">
            <v>0</v>
          </cell>
          <cell r="I3844">
            <v>0</v>
          </cell>
          <cell r="CK3844">
            <v>0</v>
          </cell>
          <cell r="CL3844">
            <v>0</v>
          </cell>
          <cell r="CM3844">
            <v>0</v>
          </cell>
        </row>
        <row r="3845">
          <cell r="F3845">
            <v>9603828</v>
          </cell>
          <cell r="G3845">
            <v>9603828</v>
          </cell>
          <cell r="H3845">
            <v>7468764.5800000001</v>
          </cell>
          <cell r="I3845">
            <v>0</v>
          </cell>
          <cell r="AY3845">
            <v>848518.95</v>
          </cell>
          <cell r="CK3845">
            <v>0</v>
          </cell>
          <cell r="CL3845">
            <v>0</v>
          </cell>
          <cell r="CM3845">
            <v>0</v>
          </cell>
        </row>
        <row r="3846">
          <cell r="F3846">
            <v>0</v>
          </cell>
          <cell r="G3846">
            <v>229558.26</v>
          </cell>
          <cell r="H3846">
            <v>229558.26</v>
          </cell>
          <cell r="I3846">
            <v>0</v>
          </cell>
          <cell r="AY3846">
            <v>0</v>
          </cell>
          <cell r="CK3846">
            <v>0</v>
          </cell>
          <cell r="CL3846">
            <v>0</v>
          </cell>
          <cell r="CM3846">
            <v>0</v>
          </cell>
        </row>
        <row r="3847">
          <cell r="F3847">
            <v>287476</v>
          </cell>
          <cell r="G3847">
            <v>292118</v>
          </cell>
          <cell r="H3847">
            <v>256323.5</v>
          </cell>
          <cell r="I3847">
            <v>0</v>
          </cell>
          <cell r="AY3847">
            <v>28277</v>
          </cell>
          <cell r="CK3847">
            <v>0</v>
          </cell>
          <cell r="CL3847">
            <v>0</v>
          </cell>
          <cell r="CM3847">
            <v>0</v>
          </cell>
        </row>
        <row r="3848">
          <cell r="F3848">
            <v>719660</v>
          </cell>
          <cell r="G3848">
            <v>719660</v>
          </cell>
          <cell r="H3848">
            <v>335009</v>
          </cell>
          <cell r="I3848">
            <v>0</v>
          </cell>
          <cell r="AY3848">
            <v>1017.56</v>
          </cell>
          <cell r="CK3848">
            <v>0</v>
          </cell>
          <cell r="CL3848">
            <v>0</v>
          </cell>
          <cell r="CM3848">
            <v>0</v>
          </cell>
        </row>
        <row r="3849">
          <cell r="F3849">
            <v>1928082</v>
          </cell>
          <cell r="G3849">
            <v>1928082</v>
          </cell>
          <cell r="H3849">
            <v>226.26</v>
          </cell>
          <cell r="I3849">
            <v>0</v>
          </cell>
          <cell r="AY3849">
            <v>0</v>
          </cell>
          <cell r="CK3849">
            <v>0</v>
          </cell>
          <cell r="CL3849">
            <v>0</v>
          </cell>
          <cell r="CM3849">
            <v>0</v>
          </cell>
        </row>
        <row r="3850">
          <cell r="F3850">
            <v>0</v>
          </cell>
          <cell r="G3850">
            <v>101230.32</v>
          </cell>
          <cell r="H3850">
            <v>50615.16</v>
          </cell>
          <cell r="I3850">
            <v>0</v>
          </cell>
          <cell r="AY3850">
            <v>0</v>
          </cell>
          <cell r="CK3850">
            <v>0</v>
          </cell>
          <cell r="CL3850">
            <v>0</v>
          </cell>
          <cell r="CM3850">
            <v>0</v>
          </cell>
        </row>
        <row r="3851">
          <cell r="F3851">
            <v>1392030</v>
          </cell>
          <cell r="G3851">
            <v>1392030</v>
          </cell>
          <cell r="H3851">
            <v>1050701</v>
          </cell>
          <cell r="I3851">
            <v>0</v>
          </cell>
          <cell r="AY3851">
            <v>120950.93</v>
          </cell>
          <cell r="CK3851">
            <v>0</v>
          </cell>
          <cell r="CL3851">
            <v>0</v>
          </cell>
          <cell r="CM3851">
            <v>0</v>
          </cell>
        </row>
        <row r="3852">
          <cell r="F3852">
            <v>233890</v>
          </cell>
          <cell r="G3852">
            <v>233890</v>
          </cell>
          <cell r="H3852">
            <v>180739.8</v>
          </cell>
          <cell r="I3852">
            <v>0</v>
          </cell>
          <cell r="AY3852">
            <v>20853.37</v>
          </cell>
          <cell r="CK3852">
            <v>0</v>
          </cell>
          <cell r="CL3852">
            <v>0</v>
          </cell>
          <cell r="CM3852">
            <v>0</v>
          </cell>
        </row>
        <row r="3853">
          <cell r="F3853">
            <v>343200</v>
          </cell>
          <cell r="G3853">
            <v>343200</v>
          </cell>
          <cell r="H3853">
            <v>266004.51</v>
          </cell>
          <cell r="I3853">
            <v>0</v>
          </cell>
          <cell r="AY3853">
            <v>30381</v>
          </cell>
          <cell r="CK3853">
            <v>0</v>
          </cell>
          <cell r="CL3853">
            <v>0</v>
          </cell>
          <cell r="CM3853">
            <v>0</v>
          </cell>
        </row>
        <row r="3854">
          <cell r="F3854">
            <v>219842</v>
          </cell>
          <cell r="G3854">
            <v>227270.38</v>
          </cell>
          <cell r="H3854">
            <v>227270.38</v>
          </cell>
          <cell r="I3854">
            <v>0</v>
          </cell>
          <cell r="AY3854">
            <v>0</v>
          </cell>
          <cell r="CK3854">
            <v>0</v>
          </cell>
          <cell r="CL3854">
            <v>0</v>
          </cell>
          <cell r="CM3854">
            <v>0</v>
          </cell>
        </row>
        <row r="3855">
          <cell r="F3855">
            <v>1272726</v>
          </cell>
          <cell r="G3855">
            <v>1272726</v>
          </cell>
          <cell r="H3855">
            <v>862310.06</v>
          </cell>
          <cell r="I3855">
            <v>0</v>
          </cell>
          <cell r="AY3855">
            <v>92021.48</v>
          </cell>
          <cell r="CK3855">
            <v>0</v>
          </cell>
          <cell r="CL3855">
            <v>0</v>
          </cell>
          <cell r="CM3855">
            <v>0</v>
          </cell>
        </row>
        <row r="3856">
          <cell r="F3856">
            <v>3523</v>
          </cell>
          <cell r="G3856">
            <v>3523</v>
          </cell>
          <cell r="H3856">
            <v>2314.6</v>
          </cell>
          <cell r="I3856">
            <v>0</v>
          </cell>
          <cell r="AY3856">
            <v>0</v>
          </cell>
          <cell r="CK3856">
            <v>0</v>
          </cell>
          <cell r="CL3856">
            <v>0</v>
          </cell>
          <cell r="CM3856">
            <v>0</v>
          </cell>
        </row>
        <row r="3857">
          <cell r="F3857">
            <v>91694</v>
          </cell>
          <cell r="G3857">
            <v>91694</v>
          </cell>
          <cell r="H3857">
            <v>50844.69</v>
          </cell>
          <cell r="I3857">
            <v>0</v>
          </cell>
          <cell r="AY3857">
            <v>0</v>
          </cell>
          <cell r="CK3857">
            <v>0</v>
          </cell>
          <cell r="CL3857">
            <v>0</v>
          </cell>
          <cell r="CM3857">
            <v>0</v>
          </cell>
        </row>
        <row r="3858">
          <cell r="F3858">
            <v>70342</v>
          </cell>
          <cell r="G3858">
            <v>70342</v>
          </cell>
          <cell r="H3858">
            <v>61405</v>
          </cell>
          <cell r="I3858">
            <v>0</v>
          </cell>
          <cell r="AY3858">
            <v>7372.78</v>
          </cell>
          <cell r="CK3858">
            <v>0</v>
          </cell>
          <cell r="CL3858">
            <v>0</v>
          </cell>
          <cell r="CM3858">
            <v>0</v>
          </cell>
        </row>
        <row r="3859">
          <cell r="F3859">
            <v>68700</v>
          </cell>
          <cell r="G3859">
            <v>68700</v>
          </cell>
          <cell r="H3859">
            <v>41272.589999999997</v>
          </cell>
          <cell r="I3859">
            <v>0</v>
          </cell>
          <cell r="AY3859">
            <v>4935.21</v>
          </cell>
          <cell r="CK3859">
            <v>0</v>
          </cell>
          <cell r="CL3859">
            <v>0</v>
          </cell>
          <cell r="CM3859">
            <v>0</v>
          </cell>
        </row>
        <row r="3860">
          <cell r="F3860">
            <v>43596</v>
          </cell>
          <cell r="G3860">
            <v>43596</v>
          </cell>
          <cell r="H3860">
            <v>27637.13</v>
          </cell>
          <cell r="I3860">
            <v>0</v>
          </cell>
          <cell r="AY3860">
            <v>0</v>
          </cell>
          <cell r="CK3860">
            <v>0</v>
          </cell>
          <cell r="CL3860">
            <v>0</v>
          </cell>
          <cell r="CM3860">
            <v>0</v>
          </cell>
        </row>
        <row r="3861">
          <cell r="F3861">
            <v>1734851</v>
          </cell>
          <cell r="G3861">
            <v>1734851</v>
          </cell>
          <cell r="H3861">
            <v>1375407.5</v>
          </cell>
          <cell r="I3861">
            <v>145282.5</v>
          </cell>
          <cell r="AY3861">
            <v>66000</v>
          </cell>
          <cell r="CK3861">
            <v>0</v>
          </cell>
          <cell r="CL3861">
            <v>0</v>
          </cell>
          <cell r="CM3861">
            <v>0</v>
          </cell>
        </row>
        <row r="3862">
          <cell r="F3862">
            <v>110000</v>
          </cell>
          <cell r="G3862">
            <v>170000</v>
          </cell>
          <cell r="H3862">
            <v>158124.99</v>
          </cell>
          <cell r="I3862">
            <v>0</v>
          </cell>
          <cell r="AY3862">
            <v>0</v>
          </cell>
          <cell r="CK3862">
            <v>0</v>
          </cell>
          <cell r="CL3862">
            <v>0</v>
          </cell>
          <cell r="CM3862">
            <v>0</v>
          </cell>
        </row>
        <row r="3863">
          <cell r="F3863">
            <v>2162</v>
          </cell>
          <cell r="G3863">
            <v>2162</v>
          </cell>
          <cell r="H3863">
            <v>1747.65</v>
          </cell>
          <cell r="I3863">
            <v>0</v>
          </cell>
          <cell r="AY3863">
            <v>0</v>
          </cell>
          <cell r="CK3863">
            <v>0</v>
          </cell>
          <cell r="CL3863">
            <v>0</v>
          </cell>
          <cell r="CM3863">
            <v>0</v>
          </cell>
        </row>
        <row r="3864">
          <cell r="F3864">
            <v>1127</v>
          </cell>
          <cell r="G3864">
            <v>1127</v>
          </cell>
          <cell r="H3864">
            <v>690</v>
          </cell>
          <cell r="I3864">
            <v>0</v>
          </cell>
          <cell r="AY3864">
            <v>0</v>
          </cell>
          <cell r="CK3864">
            <v>0</v>
          </cell>
          <cell r="CL3864">
            <v>0</v>
          </cell>
          <cell r="CM3864">
            <v>0</v>
          </cell>
        </row>
        <row r="3865">
          <cell r="F3865">
            <v>53813</v>
          </cell>
          <cell r="G3865">
            <v>53813</v>
          </cell>
          <cell r="H3865">
            <v>4948.63</v>
          </cell>
          <cell r="I3865">
            <v>521.70000000000005</v>
          </cell>
          <cell r="AY3865">
            <v>0</v>
          </cell>
          <cell r="CK3865">
            <v>0</v>
          </cell>
          <cell r="CL3865">
            <v>0</v>
          </cell>
          <cell r="CM3865">
            <v>0</v>
          </cell>
        </row>
        <row r="3866">
          <cell r="F3866">
            <v>1119</v>
          </cell>
          <cell r="G3866">
            <v>1119</v>
          </cell>
          <cell r="H3866">
            <v>0</v>
          </cell>
          <cell r="I3866">
            <v>0</v>
          </cell>
          <cell r="AY3866">
            <v>0</v>
          </cell>
          <cell r="CK3866">
            <v>0</v>
          </cell>
          <cell r="CL3866">
            <v>0</v>
          </cell>
          <cell r="CM3866">
            <v>0</v>
          </cell>
        </row>
        <row r="3867">
          <cell r="F3867">
            <v>72000</v>
          </cell>
          <cell r="G3867">
            <v>72000</v>
          </cell>
          <cell r="H3867">
            <v>53333.25</v>
          </cell>
          <cell r="I3867">
            <v>7530.79</v>
          </cell>
          <cell r="AY3867">
            <v>0</v>
          </cell>
          <cell r="CK3867">
            <v>0</v>
          </cell>
          <cell r="CL3867">
            <v>0</v>
          </cell>
          <cell r="CM3867">
            <v>0</v>
          </cell>
        </row>
        <row r="3868">
          <cell r="F3868">
            <v>7856</v>
          </cell>
          <cell r="G3868">
            <v>7856</v>
          </cell>
          <cell r="H3868">
            <v>4863.1899999999996</v>
          </cell>
          <cell r="I3868">
            <v>740</v>
          </cell>
          <cell r="AY3868">
            <v>0</v>
          </cell>
          <cell r="CK3868">
            <v>0</v>
          </cell>
          <cell r="CL3868">
            <v>0</v>
          </cell>
          <cell r="CM3868">
            <v>0</v>
          </cell>
        </row>
        <row r="3869">
          <cell r="F3869">
            <v>29616</v>
          </cell>
          <cell r="G3869">
            <v>29616</v>
          </cell>
          <cell r="H3869">
            <v>16910.98</v>
          </cell>
          <cell r="I3869">
            <v>4000</v>
          </cell>
          <cell r="AY3869">
            <v>0</v>
          </cell>
          <cell r="CK3869">
            <v>0</v>
          </cell>
          <cell r="CL3869">
            <v>0</v>
          </cell>
          <cell r="CM3869">
            <v>0</v>
          </cell>
        </row>
        <row r="3870">
          <cell r="F3870">
            <v>25312</v>
          </cell>
          <cell r="G3870">
            <v>25312</v>
          </cell>
          <cell r="H3870">
            <v>12161.1</v>
          </cell>
          <cell r="I3870">
            <v>900</v>
          </cell>
          <cell r="AY3870">
            <v>0</v>
          </cell>
          <cell r="CK3870">
            <v>0</v>
          </cell>
          <cell r="CL3870">
            <v>0</v>
          </cell>
          <cell r="CM3870">
            <v>0</v>
          </cell>
        </row>
        <row r="3871">
          <cell r="F3871">
            <v>5603</v>
          </cell>
          <cell r="G3871">
            <v>5603</v>
          </cell>
          <cell r="H3871">
            <v>2808</v>
          </cell>
          <cell r="I3871">
            <v>0</v>
          </cell>
          <cell r="AY3871">
            <v>0</v>
          </cell>
          <cell r="CK3871">
            <v>0</v>
          </cell>
          <cell r="CL3871">
            <v>0</v>
          </cell>
          <cell r="CM3871">
            <v>0</v>
          </cell>
        </row>
        <row r="3872">
          <cell r="F3872">
            <v>23216</v>
          </cell>
          <cell r="G3872">
            <v>23216</v>
          </cell>
          <cell r="H3872">
            <v>16082.88</v>
          </cell>
          <cell r="I3872">
            <v>0</v>
          </cell>
          <cell r="AY3872">
            <v>0</v>
          </cell>
          <cell r="CK3872">
            <v>0</v>
          </cell>
          <cell r="CL3872">
            <v>0</v>
          </cell>
          <cell r="CM3872">
            <v>0</v>
          </cell>
        </row>
        <row r="3873">
          <cell r="F3873">
            <v>1386</v>
          </cell>
          <cell r="G3873">
            <v>1386</v>
          </cell>
          <cell r="H3873">
            <v>869</v>
          </cell>
          <cell r="I3873">
            <v>0</v>
          </cell>
          <cell r="AY3873">
            <v>0</v>
          </cell>
          <cell r="CK3873">
            <v>0</v>
          </cell>
          <cell r="CL3873">
            <v>0</v>
          </cell>
          <cell r="CM3873">
            <v>0</v>
          </cell>
        </row>
        <row r="3874">
          <cell r="F3874">
            <v>3739</v>
          </cell>
          <cell r="G3874">
            <v>3739</v>
          </cell>
          <cell r="H3874">
            <v>2180.7199999999998</v>
          </cell>
          <cell r="I3874">
            <v>575</v>
          </cell>
          <cell r="AY3874">
            <v>0</v>
          </cell>
          <cell r="CK3874">
            <v>0</v>
          </cell>
          <cell r="CL3874">
            <v>0</v>
          </cell>
          <cell r="CM3874">
            <v>0</v>
          </cell>
        </row>
        <row r="3875">
          <cell r="F3875">
            <v>25669</v>
          </cell>
          <cell r="G3875">
            <v>25669</v>
          </cell>
          <cell r="H3875">
            <v>0</v>
          </cell>
          <cell r="I3875">
            <v>0</v>
          </cell>
          <cell r="AY3875">
            <v>0</v>
          </cell>
          <cell r="CK3875">
            <v>0</v>
          </cell>
          <cell r="CL3875">
            <v>0</v>
          </cell>
          <cell r="CM3875">
            <v>0</v>
          </cell>
        </row>
        <row r="3876">
          <cell r="F3876">
            <v>500</v>
          </cell>
          <cell r="G3876">
            <v>500</v>
          </cell>
          <cell r="H3876">
            <v>0</v>
          </cell>
          <cell r="I3876">
            <v>0</v>
          </cell>
          <cell r="AY3876">
            <v>0</v>
          </cell>
          <cell r="CK3876">
            <v>0</v>
          </cell>
          <cell r="CL3876">
            <v>0</v>
          </cell>
          <cell r="CM3876">
            <v>0</v>
          </cell>
        </row>
        <row r="3877">
          <cell r="F3877">
            <v>155691</v>
          </cell>
          <cell r="G3877">
            <v>155691</v>
          </cell>
          <cell r="H3877">
            <v>83049.16</v>
          </cell>
          <cell r="I3877">
            <v>1578.96</v>
          </cell>
          <cell r="AY3877">
            <v>1381.7</v>
          </cell>
          <cell r="CK3877">
            <v>0</v>
          </cell>
          <cell r="CL3877">
            <v>0</v>
          </cell>
          <cell r="CM3877">
            <v>0</v>
          </cell>
        </row>
        <row r="3878">
          <cell r="F3878">
            <v>816084</v>
          </cell>
          <cell r="G3878">
            <v>816084</v>
          </cell>
          <cell r="H3878">
            <v>637479.49</v>
          </cell>
          <cell r="I3878">
            <v>0</v>
          </cell>
          <cell r="AY3878">
            <v>71407</v>
          </cell>
          <cell r="CK3878">
            <v>0</v>
          </cell>
          <cell r="CL3878">
            <v>0</v>
          </cell>
          <cell r="CM3878">
            <v>0</v>
          </cell>
        </row>
        <row r="3879">
          <cell r="F3879">
            <v>0</v>
          </cell>
          <cell r="G3879">
            <v>15528.21</v>
          </cell>
          <cell r="H3879">
            <v>15528.21</v>
          </cell>
          <cell r="I3879">
            <v>0</v>
          </cell>
          <cell r="AY3879">
            <v>0</v>
          </cell>
          <cell r="CK3879">
            <v>0</v>
          </cell>
          <cell r="CL3879">
            <v>0</v>
          </cell>
          <cell r="CM3879">
            <v>0</v>
          </cell>
        </row>
        <row r="3880">
          <cell r="F3880">
            <v>36055</v>
          </cell>
          <cell r="G3880">
            <v>36055</v>
          </cell>
          <cell r="H3880">
            <v>30591</v>
          </cell>
          <cell r="I3880">
            <v>0</v>
          </cell>
          <cell r="AY3880">
            <v>3399</v>
          </cell>
          <cell r="CK3880">
            <v>0</v>
          </cell>
          <cell r="CL3880">
            <v>0</v>
          </cell>
          <cell r="CM3880">
            <v>0</v>
          </cell>
        </row>
        <row r="3881">
          <cell r="F3881">
            <v>70012</v>
          </cell>
          <cell r="G3881">
            <v>70012</v>
          </cell>
          <cell r="H3881">
            <v>30536.14</v>
          </cell>
          <cell r="I3881">
            <v>0</v>
          </cell>
          <cell r="AY3881">
            <v>0</v>
          </cell>
          <cell r="CK3881">
            <v>0</v>
          </cell>
          <cell r="CL3881">
            <v>0</v>
          </cell>
          <cell r="CM3881">
            <v>0</v>
          </cell>
        </row>
        <row r="3882">
          <cell r="F3882">
            <v>166236</v>
          </cell>
          <cell r="G3882">
            <v>166236</v>
          </cell>
          <cell r="H3882">
            <v>0</v>
          </cell>
          <cell r="I3882">
            <v>0</v>
          </cell>
          <cell r="AY3882">
            <v>0</v>
          </cell>
          <cell r="CK3882">
            <v>0</v>
          </cell>
          <cell r="CL3882">
            <v>0</v>
          </cell>
          <cell r="CM3882">
            <v>0</v>
          </cell>
        </row>
        <row r="3883">
          <cell r="F3883">
            <v>111674</v>
          </cell>
          <cell r="G3883">
            <v>111674</v>
          </cell>
          <cell r="H3883">
            <v>85281.79</v>
          </cell>
          <cell r="I3883">
            <v>0</v>
          </cell>
          <cell r="AY3883">
            <v>9706.43</v>
          </cell>
          <cell r="CK3883">
            <v>0</v>
          </cell>
          <cell r="CL3883">
            <v>0</v>
          </cell>
          <cell r="CM3883">
            <v>0</v>
          </cell>
        </row>
        <row r="3884">
          <cell r="F3884">
            <v>18889</v>
          </cell>
          <cell r="G3884">
            <v>18889</v>
          </cell>
          <cell r="H3884">
            <v>14744.42</v>
          </cell>
          <cell r="I3884">
            <v>0</v>
          </cell>
          <cell r="AY3884">
            <v>1682.81</v>
          </cell>
          <cell r="CK3884">
            <v>0</v>
          </cell>
          <cell r="CL3884">
            <v>0</v>
          </cell>
          <cell r="CM3884">
            <v>0</v>
          </cell>
        </row>
        <row r="3885">
          <cell r="F3885">
            <v>26400</v>
          </cell>
          <cell r="G3885">
            <v>26400</v>
          </cell>
          <cell r="H3885">
            <v>20765.8</v>
          </cell>
          <cell r="I3885">
            <v>0</v>
          </cell>
          <cell r="AY3885">
            <v>2340</v>
          </cell>
          <cell r="CK3885">
            <v>0</v>
          </cell>
          <cell r="CL3885">
            <v>0</v>
          </cell>
          <cell r="CM3885">
            <v>0</v>
          </cell>
        </row>
        <row r="3886">
          <cell r="F3886">
            <v>18998</v>
          </cell>
          <cell r="G3886">
            <v>19948.240000000002</v>
          </cell>
          <cell r="H3886">
            <v>19948.240000000002</v>
          </cell>
          <cell r="I3886">
            <v>0</v>
          </cell>
          <cell r="AY3886">
            <v>0</v>
          </cell>
          <cell r="CK3886">
            <v>0</v>
          </cell>
          <cell r="CL3886">
            <v>0</v>
          </cell>
          <cell r="CM3886">
            <v>0</v>
          </cell>
        </row>
        <row r="3887">
          <cell r="F3887">
            <v>113352</v>
          </cell>
          <cell r="G3887">
            <v>113352</v>
          </cell>
          <cell r="H3887">
            <v>78146.259999999995</v>
          </cell>
          <cell r="I3887">
            <v>0</v>
          </cell>
          <cell r="AY3887">
            <v>8271.7900000000009</v>
          </cell>
          <cell r="CK3887">
            <v>0</v>
          </cell>
          <cell r="CL3887">
            <v>0</v>
          </cell>
          <cell r="CM3887">
            <v>0</v>
          </cell>
        </row>
        <row r="3888">
          <cell r="F3888">
            <v>5972</v>
          </cell>
          <cell r="G3888">
            <v>6064.57</v>
          </cell>
          <cell r="H3888">
            <v>4869</v>
          </cell>
          <cell r="I3888">
            <v>0</v>
          </cell>
          <cell r="AY3888">
            <v>388.54</v>
          </cell>
          <cell r="CK3888">
            <v>0</v>
          </cell>
          <cell r="CL3888">
            <v>0</v>
          </cell>
          <cell r="CM3888">
            <v>0</v>
          </cell>
        </row>
        <row r="3889">
          <cell r="F3889">
            <v>6788</v>
          </cell>
          <cell r="G3889">
            <v>6788</v>
          </cell>
          <cell r="H3889">
            <v>2730.49</v>
          </cell>
          <cell r="I3889">
            <v>0</v>
          </cell>
          <cell r="AY3889">
            <v>326.5</v>
          </cell>
          <cell r="CK3889">
            <v>0</v>
          </cell>
          <cell r="CL3889">
            <v>0</v>
          </cell>
          <cell r="CM3889">
            <v>0</v>
          </cell>
        </row>
        <row r="3890">
          <cell r="F3890">
            <v>3579264</v>
          </cell>
          <cell r="G3890">
            <v>3579264</v>
          </cell>
          <cell r="H3890">
            <v>2830796.83</v>
          </cell>
          <cell r="I3890">
            <v>0</v>
          </cell>
          <cell r="AY3890">
            <v>314240.32</v>
          </cell>
          <cell r="CK3890">
            <v>0</v>
          </cell>
          <cell r="CL3890">
            <v>0</v>
          </cell>
          <cell r="CM3890">
            <v>0</v>
          </cell>
        </row>
        <row r="3891">
          <cell r="F3891">
            <v>0</v>
          </cell>
          <cell r="G3891">
            <v>71135.360000000001</v>
          </cell>
          <cell r="H3891">
            <v>71135.360000000001</v>
          </cell>
          <cell r="I3891">
            <v>0</v>
          </cell>
          <cell r="AY3891">
            <v>0</v>
          </cell>
          <cell r="CK3891">
            <v>0</v>
          </cell>
          <cell r="CL3891">
            <v>0</v>
          </cell>
          <cell r="CM3891">
            <v>0</v>
          </cell>
        </row>
        <row r="3892">
          <cell r="F3892">
            <v>82273</v>
          </cell>
          <cell r="G3892">
            <v>83055</v>
          </cell>
          <cell r="H3892">
            <v>83055</v>
          </cell>
          <cell r="I3892">
            <v>0</v>
          </cell>
          <cell r="AY3892">
            <v>8049</v>
          </cell>
          <cell r="CK3892">
            <v>0</v>
          </cell>
          <cell r="CL3892">
            <v>0</v>
          </cell>
          <cell r="CM3892">
            <v>0</v>
          </cell>
        </row>
        <row r="3893">
          <cell r="F3893">
            <v>251931</v>
          </cell>
          <cell r="G3893">
            <v>251931</v>
          </cell>
          <cell r="H3893">
            <v>126031.87</v>
          </cell>
          <cell r="I3893">
            <v>0</v>
          </cell>
          <cell r="AY3893">
            <v>0</v>
          </cell>
          <cell r="CK3893">
            <v>0</v>
          </cell>
          <cell r="CL3893">
            <v>0</v>
          </cell>
          <cell r="CM3893">
            <v>0</v>
          </cell>
        </row>
        <row r="3894">
          <cell r="F3894">
            <v>713029</v>
          </cell>
          <cell r="G3894">
            <v>713029</v>
          </cell>
          <cell r="H3894">
            <v>0</v>
          </cell>
          <cell r="I3894">
            <v>0</v>
          </cell>
          <cell r="AY3894">
            <v>0</v>
          </cell>
          <cell r="CK3894">
            <v>0</v>
          </cell>
          <cell r="CL3894">
            <v>0</v>
          </cell>
          <cell r="CM3894">
            <v>0</v>
          </cell>
        </row>
        <row r="3895">
          <cell r="F3895">
            <v>541029</v>
          </cell>
          <cell r="G3895">
            <v>541029</v>
          </cell>
          <cell r="H3895">
            <v>419846.95</v>
          </cell>
          <cell r="I3895">
            <v>0</v>
          </cell>
          <cell r="AY3895">
            <v>47200.62</v>
          </cell>
          <cell r="CK3895">
            <v>0</v>
          </cell>
          <cell r="CL3895">
            <v>0</v>
          </cell>
          <cell r="CM3895">
            <v>0</v>
          </cell>
        </row>
        <row r="3896">
          <cell r="F3896">
            <v>88285</v>
          </cell>
          <cell r="G3896">
            <v>88285</v>
          </cell>
          <cell r="H3896">
            <v>69915.11</v>
          </cell>
          <cell r="I3896">
            <v>0</v>
          </cell>
          <cell r="AY3896">
            <v>7880.21</v>
          </cell>
          <cell r="CK3896">
            <v>0</v>
          </cell>
          <cell r="CL3896">
            <v>0</v>
          </cell>
          <cell r="CM3896">
            <v>0</v>
          </cell>
        </row>
        <row r="3897">
          <cell r="F3897">
            <v>165000</v>
          </cell>
          <cell r="G3897">
            <v>165000</v>
          </cell>
          <cell r="H3897">
            <v>131612.26999999999</v>
          </cell>
          <cell r="I3897">
            <v>0</v>
          </cell>
          <cell r="AY3897">
            <v>14625</v>
          </cell>
          <cell r="CK3897">
            <v>0</v>
          </cell>
          <cell r="CL3897">
            <v>0</v>
          </cell>
          <cell r="CM3897">
            <v>0</v>
          </cell>
        </row>
        <row r="3898">
          <cell r="F3898">
            <v>81395</v>
          </cell>
          <cell r="G3898">
            <v>86192.57</v>
          </cell>
          <cell r="H3898">
            <v>86192.57</v>
          </cell>
          <cell r="I3898">
            <v>0</v>
          </cell>
          <cell r="AY3898">
            <v>0</v>
          </cell>
          <cell r="CK3898">
            <v>0</v>
          </cell>
          <cell r="CL3898">
            <v>0</v>
          </cell>
          <cell r="CM3898">
            <v>0</v>
          </cell>
        </row>
        <row r="3899">
          <cell r="F3899">
            <v>456227</v>
          </cell>
          <cell r="G3899">
            <v>456227</v>
          </cell>
          <cell r="H3899">
            <v>314268.96999999997</v>
          </cell>
          <cell r="I3899">
            <v>0</v>
          </cell>
          <cell r="AY3899">
            <v>32497</v>
          </cell>
          <cell r="CK3899">
            <v>0</v>
          </cell>
          <cell r="CL3899">
            <v>0</v>
          </cell>
          <cell r="CM3899">
            <v>0</v>
          </cell>
        </row>
        <row r="3900">
          <cell r="F3900">
            <v>10684</v>
          </cell>
          <cell r="G3900">
            <v>10684</v>
          </cell>
          <cell r="H3900">
            <v>7904.35</v>
          </cell>
          <cell r="I3900">
            <v>994</v>
          </cell>
          <cell r="AY3900">
            <v>0</v>
          </cell>
          <cell r="CK3900">
            <v>0</v>
          </cell>
          <cell r="CL3900">
            <v>0</v>
          </cell>
          <cell r="CM3900">
            <v>0</v>
          </cell>
        </row>
        <row r="3901">
          <cell r="F3901">
            <v>198973</v>
          </cell>
          <cell r="G3901">
            <v>209855</v>
          </cell>
          <cell r="H3901">
            <v>184215.57</v>
          </cell>
          <cell r="I3901">
            <v>0</v>
          </cell>
          <cell r="AY3901">
            <v>0</v>
          </cell>
          <cell r="CK3901">
            <v>0</v>
          </cell>
          <cell r="CL3901">
            <v>0</v>
          </cell>
          <cell r="CM3901">
            <v>0</v>
          </cell>
        </row>
        <row r="3902">
          <cell r="F3902">
            <v>66950</v>
          </cell>
          <cell r="G3902">
            <v>70812</v>
          </cell>
          <cell r="H3902">
            <v>70812</v>
          </cell>
          <cell r="I3902">
            <v>0</v>
          </cell>
          <cell r="AY3902">
            <v>0</v>
          </cell>
          <cell r="CK3902">
            <v>0</v>
          </cell>
          <cell r="CL3902">
            <v>0</v>
          </cell>
          <cell r="CM3902">
            <v>0</v>
          </cell>
        </row>
        <row r="3903">
          <cell r="F3903">
            <v>5001</v>
          </cell>
          <cell r="G3903">
            <v>5001</v>
          </cell>
          <cell r="H3903">
            <v>3192</v>
          </cell>
          <cell r="I3903">
            <v>0</v>
          </cell>
          <cell r="AY3903">
            <v>0</v>
          </cell>
          <cell r="CK3903">
            <v>0</v>
          </cell>
          <cell r="CL3903">
            <v>0</v>
          </cell>
          <cell r="CM3903">
            <v>0</v>
          </cell>
        </row>
        <row r="3904">
          <cell r="F3904">
            <v>1500</v>
          </cell>
          <cell r="G3904">
            <v>1500</v>
          </cell>
          <cell r="H3904">
            <v>30</v>
          </cell>
          <cell r="I3904">
            <v>92</v>
          </cell>
          <cell r="AY3904">
            <v>0</v>
          </cell>
          <cell r="CK3904">
            <v>0</v>
          </cell>
          <cell r="CL3904">
            <v>0</v>
          </cell>
          <cell r="CM3904">
            <v>0</v>
          </cell>
        </row>
        <row r="3905">
          <cell r="F3905">
            <v>443954</v>
          </cell>
          <cell r="G3905">
            <v>401951.58</v>
          </cell>
          <cell r="H3905">
            <v>294575.40000000002</v>
          </cell>
          <cell r="I3905">
            <v>26478.17</v>
          </cell>
          <cell r="AY3905">
            <v>8955.64</v>
          </cell>
          <cell r="CK3905">
            <v>0</v>
          </cell>
          <cell r="CL3905">
            <v>0</v>
          </cell>
          <cell r="CM3905">
            <v>0</v>
          </cell>
        </row>
        <row r="3906">
          <cell r="F3906">
            <v>1670</v>
          </cell>
          <cell r="G3906">
            <v>1670</v>
          </cell>
          <cell r="H3906">
            <v>50</v>
          </cell>
          <cell r="I3906">
            <v>0</v>
          </cell>
          <cell r="AY3906">
            <v>0</v>
          </cell>
          <cell r="CK3906">
            <v>0</v>
          </cell>
          <cell r="CL3906">
            <v>0</v>
          </cell>
          <cell r="CM3906">
            <v>0</v>
          </cell>
        </row>
        <row r="3907">
          <cell r="F3907">
            <v>6266</v>
          </cell>
          <cell r="G3907">
            <v>6266</v>
          </cell>
          <cell r="H3907">
            <v>0</v>
          </cell>
          <cell r="I3907">
            <v>0</v>
          </cell>
          <cell r="AY3907">
            <v>0</v>
          </cell>
          <cell r="CK3907">
            <v>0</v>
          </cell>
          <cell r="CL3907">
            <v>0</v>
          </cell>
          <cell r="CM3907">
            <v>0</v>
          </cell>
        </row>
        <row r="3908">
          <cell r="F3908">
            <v>2203</v>
          </cell>
          <cell r="G3908">
            <v>6203</v>
          </cell>
          <cell r="H3908">
            <v>5232.5</v>
          </cell>
          <cell r="I3908">
            <v>0</v>
          </cell>
          <cell r="AY3908">
            <v>0</v>
          </cell>
          <cell r="CK3908">
            <v>0</v>
          </cell>
          <cell r="CL3908">
            <v>0</v>
          </cell>
          <cell r="CM3908">
            <v>0</v>
          </cell>
        </row>
        <row r="3909">
          <cell r="F3909">
            <v>19800</v>
          </cell>
          <cell r="G3909">
            <v>19800</v>
          </cell>
          <cell r="H3909">
            <v>19749.330000000002</v>
          </cell>
          <cell r="I3909">
            <v>6</v>
          </cell>
          <cell r="AY3909">
            <v>0</v>
          </cell>
          <cell r="CK3909">
            <v>0</v>
          </cell>
          <cell r="CL3909">
            <v>0</v>
          </cell>
          <cell r="CM3909">
            <v>0</v>
          </cell>
        </row>
        <row r="3910">
          <cell r="F3910">
            <v>2057</v>
          </cell>
          <cell r="G3910">
            <v>2057</v>
          </cell>
          <cell r="H3910">
            <v>0</v>
          </cell>
          <cell r="I3910">
            <v>1</v>
          </cell>
          <cell r="AY3910">
            <v>0</v>
          </cell>
          <cell r="CK3910">
            <v>0</v>
          </cell>
          <cell r="CL3910">
            <v>0</v>
          </cell>
          <cell r="CM3910">
            <v>0</v>
          </cell>
        </row>
        <row r="3911">
          <cell r="F3911">
            <v>48229</v>
          </cell>
          <cell r="G3911">
            <v>48229</v>
          </cell>
          <cell r="H3911">
            <v>38225.97</v>
          </cell>
          <cell r="I3911">
            <v>3381.7</v>
          </cell>
          <cell r="AY3911">
            <v>0</v>
          </cell>
          <cell r="CK3911">
            <v>0</v>
          </cell>
          <cell r="CL3911">
            <v>0</v>
          </cell>
          <cell r="CM3911">
            <v>0</v>
          </cell>
        </row>
        <row r="3912">
          <cell r="F3912">
            <v>750</v>
          </cell>
          <cell r="G3912">
            <v>750</v>
          </cell>
          <cell r="H3912">
            <v>0</v>
          </cell>
          <cell r="I3912">
            <v>0</v>
          </cell>
          <cell r="AY3912">
            <v>0</v>
          </cell>
          <cell r="CK3912">
            <v>0</v>
          </cell>
          <cell r="CL3912">
            <v>0</v>
          </cell>
          <cell r="CM3912">
            <v>0</v>
          </cell>
        </row>
        <row r="3913">
          <cell r="F3913">
            <v>250000</v>
          </cell>
          <cell r="G3913">
            <v>211900</v>
          </cell>
          <cell r="H3913">
            <v>85760.43</v>
          </cell>
          <cell r="I3913">
            <v>28327.26</v>
          </cell>
          <cell r="AY3913">
            <v>0</v>
          </cell>
          <cell r="CK3913">
            <v>0</v>
          </cell>
          <cell r="CL3913">
            <v>0</v>
          </cell>
          <cell r="CM3913">
            <v>0</v>
          </cell>
        </row>
        <row r="3914">
          <cell r="F3914">
            <v>1000</v>
          </cell>
          <cell r="G3914">
            <v>1000</v>
          </cell>
          <cell r="H3914">
            <v>60</v>
          </cell>
          <cell r="I3914">
            <v>0</v>
          </cell>
          <cell r="AY3914">
            <v>0</v>
          </cell>
          <cell r="CK3914">
            <v>0</v>
          </cell>
          <cell r="CL3914">
            <v>0</v>
          </cell>
          <cell r="CM3914">
            <v>0</v>
          </cell>
        </row>
        <row r="3915">
          <cell r="F3915">
            <v>5600</v>
          </cell>
          <cell r="G3915">
            <v>10600</v>
          </cell>
          <cell r="H3915">
            <v>10569.5</v>
          </cell>
          <cell r="I3915">
            <v>0</v>
          </cell>
          <cell r="AY3915">
            <v>0</v>
          </cell>
          <cell r="CK3915">
            <v>0</v>
          </cell>
          <cell r="CL3915">
            <v>0</v>
          </cell>
          <cell r="CM3915">
            <v>0</v>
          </cell>
        </row>
        <row r="3916">
          <cell r="F3916">
            <v>5888</v>
          </cell>
          <cell r="G3916">
            <v>5888</v>
          </cell>
          <cell r="H3916">
            <v>4589.07</v>
          </cell>
          <cell r="I3916">
            <v>644</v>
          </cell>
          <cell r="AY3916">
            <v>0</v>
          </cell>
          <cell r="CK3916">
            <v>0</v>
          </cell>
          <cell r="CL3916">
            <v>0</v>
          </cell>
          <cell r="CM3916">
            <v>0</v>
          </cell>
        </row>
        <row r="3917">
          <cell r="F3917">
            <v>20493</v>
          </cell>
          <cell r="G3917">
            <v>20493</v>
          </cell>
          <cell r="H3917">
            <v>6624.12</v>
          </cell>
          <cell r="I3917">
            <v>1059</v>
          </cell>
          <cell r="AY3917">
            <v>0</v>
          </cell>
          <cell r="CK3917">
            <v>0</v>
          </cell>
          <cell r="CL3917">
            <v>0</v>
          </cell>
          <cell r="CM3917">
            <v>0</v>
          </cell>
        </row>
        <row r="3918">
          <cell r="F3918">
            <v>4658</v>
          </cell>
          <cell r="G3918">
            <v>4658</v>
          </cell>
          <cell r="H3918">
            <v>3187.78</v>
          </cell>
          <cell r="I3918">
            <v>260</v>
          </cell>
          <cell r="AY3918">
            <v>0</v>
          </cell>
          <cell r="CK3918">
            <v>0</v>
          </cell>
          <cell r="CL3918">
            <v>0</v>
          </cell>
          <cell r="CM3918">
            <v>0</v>
          </cell>
        </row>
        <row r="3919">
          <cell r="F3919">
            <v>7295</v>
          </cell>
          <cell r="G3919">
            <v>7295</v>
          </cell>
          <cell r="H3919">
            <v>2628.58</v>
          </cell>
          <cell r="I3919">
            <v>0</v>
          </cell>
          <cell r="AY3919">
            <v>0</v>
          </cell>
          <cell r="CK3919">
            <v>0</v>
          </cell>
          <cell r="CL3919">
            <v>0</v>
          </cell>
          <cell r="CM3919">
            <v>0</v>
          </cell>
        </row>
        <row r="3920">
          <cell r="F3920">
            <v>2060</v>
          </cell>
          <cell r="G3920">
            <v>2060</v>
          </cell>
          <cell r="H3920">
            <v>2050</v>
          </cell>
          <cell r="I3920">
            <v>0</v>
          </cell>
          <cell r="AY3920">
            <v>0</v>
          </cell>
          <cell r="CK3920">
            <v>0</v>
          </cell>
          <cell r="CL3920">
            <v>0</v>
          </cell>
          <cell r="CM3920">
            <v>0</v>
          </cell>
        </row>
        <row r="3921">
          <cell r="F3921">
            <v>1052</v>
          </cell>
          <cell r="G3921">
            <v>1052</v>
          </cell>
          <cell r="H3921">
            <v>599</v>
          </cell>
          <cell r="I3921">
            <v>0</v>
          </cell>
          <cell r="AY3921">
            <v>0</v>
          </cell>
          <cell r="CK3921">
            <v>0</v>
          </cell>
          <cell r="CL3921">
            <v>0</v>
          </cell>
          <cell r="CM3921">
            <v>0</v>
          </cell>
        </row>
        <row r="3922">
          <cell r="F3922">
            <v>1000</v>
          </cell>
          <cell r="G3922">
            <v>1000</v>
          </cell>
          <cell r="H3922">
            <v>211</v>
          </cell>
          <cell r="I3922">
            <v>0</v>
          </cell>
          <cell r="AY3922">
            <v>0</v>
          </cell>
          <cell r="CK3922">
            <v>0</v>
          </cell>
          <cell r="CL3922">
            <v>0</v>
          </cell>
          <cell r="CM3922">
            <v>0</v>
          </cell>
        </row>
        <row r="3923">
          <cell r="F3923">
            <v>44138</v>
          </cell>
          <cell r="G3923">
            <v>44138</v>
          </cell>
          <cell r="H3923">
            <v>38878.6</v>
          </cell>
          <cell r="I3923">
            <v>1527.79</v>
          </cell>
          <cell r="AY3923">
            <v>736.05</v>
          </cell>
          <cell r="CK3923">
            <v>0</v>
          </cell>
          <cell r="CL3923">
            <v>0</v>
          </cell>
          <cell r="CM3923">
            <v>0</v>
          </cell>
        </row>
        <row r="3924">
          <cell r="F3924">
            <v>2885328</v>
          </cell>
          <cell r="G3924">
            <v>2885328</v>
          </cell>
          <cell r="H3924">
            <v>2261765.92</v>
          </cell>
          <cell r="I3924">
            <v>0</v>
          </cell>
          <cell r="AY3924">
            <v>241820.46</v>
          </cell>
          <cell r="CK3924">
            <v>0</v>
          </cell>
          <cell r="CL3924">
            <v>0</v>
          </cell>
          <cell r="CM3924">
            <v>0</v>
          </cell>
        </row>
        <row r="3925">
          <cell r="F3925">
            <v>50000</v>
          </cell>
          <cell r="G3925">
            <v>69600</v>
          </cell>
          <cell r="H3925">
            <v>49300</v>
          </cell>
          <cell r="I3925">
            <v>20300</v>
          </cell>
          <cell r="AY3925">
            <v>0</v>
          </cell>
          <cell r="CK3925">
            <v>0</v>
          </cell>
          <cell r="CL3925">
            <v>0</v>
          </cell>
          <cell r="CM3925">
            <v>0</v>
          </cell>
        </row>
        <row r="3926">
          <cell r="F3926">
            <v>23112</v>
          </cell>
          <cell r="G3926">
            <v>23112</v>
          </cell>
          <cell r="H3926">
            <v>20655.599999999999</v>
          </cell>
          <cell r="I3926">
            <v>0</v>
          </cell>
          <cell r="AY3926">
            <v>2023</v>
          </cell>
          <cell r="CK3926">
            <v>0</v>
          </cell>
          <cell r="CL3926">
            <v>0</v>
          </cell>
          <cell r="CM3926">
            <v>0</v>
          </cell>
        </row>
        <row r="3927">
          <cell r="F3927">
            <v>180044</v>
          </cell>
          <cell r="G3927">
            <v>180044</v>
          </cell>
          <cell r="H3927">
            <v>89806.92</v>
          </cell>
          <cell r="I3927">
            <v>0</v>
          </cell>
          <cell r="AY3927">
            <v>0</v>
          </cell>
          <cell r="CK3927">
            <v>0</v>
          </cell>
          <cell r="CL3927">
            <v>0</v>
          </cell>
          <cell r="CM3927">
            <v>0</v>
          </cell>
        </row>
        <row r="3928">
          <cell r="F3928">
            <v>565530</v>
          </cell>
          <cell r="G3928">
            <v>565530</v>
          </cell>
          <cell r="H3928">
            <v>0</v>
          </cell>
          <cell r="I3928">
            <v>0</v>
          </cell>
          <cell r="AY3928">
            <v>0</v>
          </cell>
          <cell r="CK3928">
            <v>0</v>
          </cell>
          <cell r="CL3928">
            <v>0</v>
          </cell>
          <cell r="CM3928">
            <v>0</v>
          </cell>
        </row>
        <row r="3929">
          <cell r="F3929">
            <v>64574</v>
          </cell>
          <cell r="G3929">
            <v>64574</v>
          </cell>
          <cell r="H3929">
            <v>43201.7</v>
          </cell>
          <cell r="I3929">
            <v>0</v>
          </cell>
          <cell r="AY3929">
            <v>3563.33</v>
          </cell>
          <cell r="CK3929">
            <v>0</v>
          </cell>
          <cell r="CL3929">
            <v>0</v>
          </cell>
          <cell r="CM3929">
            <v>0</v>
          </cell>
        </row>
        <row r="3930">
          <cell r="F3930">
            <v>0</v>
          </cell>
          <cell r="G3930">
            <v>36075.980000000003</v>
          </cell>
          <cell r="H3930">
            <v>30029.5</v>
          </cell>
          <cell r="I3930">
            <v>0</v>
          </cell>
          <cell r="AY3930">
            <v>0</v>
          </cell>
          <cell r="CK3930">
            <v>0</v>
          </cell>
          <cell r="CL3930">
            <v>0</v>
          </cell>
          <cell r="CM3930">
            <v>0</v>
          </cell>
        </row>
        <row r="3931">
          <cell r="F3931">
            <v>253786</v>
          </cell>
          <cell r="G3931">
            <v>253786</v>
          </cell>
          <cell r="H3931">
            <v>191720.64</v>
          </cell>
          <cell r="I3931">
            <v>0</v>
          </cell>
          <cell r="AY3931">
            <v>20283.490000000002</v>
          </cell>
          <cell r="CK3931">
            <v>0</v>
          </cell>
          <cell r="CL3931">
            <v>0</v>
          </cell>
          <cell r="CM3931">
            <v>0</v>
          </cell>
        </row>
        <row r="3932">
          <cell r="F3932">
            <v>43467</v>
          </cell>
          <cell r="G3932">
            <v>43467</v>
          </cell>
          <cell r="H3932">
            <v>33580.54</v>
          </cell>
          <cell r="I3932">
            <v>0</v>
          </cell>
          <cell r="AY3932">
            <v>3564.34</v>
          </cell>
          <cell r="CK3932">
            <v>0</v>
          </cell>
          <cell r="CL3932">
            <v>0</v>
          </cell>
          <cell r="CM3932">
            <v>0</v>
          </cell>
        </row>
        <row r="3933">
          <cell r="F3933">
            <v>52800</v>
          </cell>
          <cell r="G3933">
            <v>52800</v>
          </cell>
          <cell r="H3933">
            <v>41827.5</v>
          </cell>
          <cell r="I3933">
            <v>0</v>
          </cell>
          <cell r="AY3933">
            <v>4387.5</v>
          </cell>
          <cell r="CK3933">
            <v>0</v>
          </cell>
          <cell r="CL3933">
            <v>0</v>
          </cell>
          <cell r="CM3933">
            <v>0</v>
          </cell>
        </row>
        <row r="3934">
          <cell r="F3934">
            <v>64632</v>
          </cell>
          <cell r="G3934">
            <v>67879.83</v>
          </cell>
          <cell r="H3934">
            <v>67879.83</v>
          </cell>
          <cell r="I3934">
            <v>0</v>
          </cell>
          <cell r="AY3934">
            <v>0</v>
          </cell>
          <cell r="CK3934">
            <v>0</v>
          </cell>
          <cell r="CL3934">
            <v>0</v>
          </cell>
          <cell r="CM3934">
            <v>0</v>
          </cell>
        </row>
        <row r="3935">
          <cell r="F3935">
            <v>628055</v>
          </cell>
          <cell r="G3935">
            <v>628055</v>
          </cell>
          <cell r="H3935">
            <v>368477.44</v>
          </cell>
          <cell r="I3935">
            <v>0</v>
          </cell>
          <cell r="AY3935">
            <v>37659.79</v>
          </cell>
          <cell r="CK3935">
            <v>0</v>
          </cell>
          <cell r="CL3935">
            <v>0</v>
          </cell>
          <cell r="CM3935">
            <v>0</v>
          </cell>
        </row>
        <row r="3936">
          <cell r="F3936">
            <v>996858</v>
          </cell>
          <cell r="G3936">
            <v>894422.8</v>
          </cell>
          <cell r="H3936">
            <v>0</v>
          </cell>
          <cell r="I3936">
            <v>0</v>
          </cell>
          <cell r="AY3936">
            <v>0</v>
          </cell>
          <cell r="CK3936">
            <v>0</v>
          </cell>
          <cell r="CL3936">
            <v>0</v>
          </cell>
          <cell r="CM3936">
            <v>0</v>
          </cell>
        </row>
        <row r="3937">
          <cell r="F3937">
            <v>9376</v>
          </cell>
          <cell r="G3937">
            <v>9376</v>
          </cell>
          <cell r="H3937">
            <v>2525.15</v>
          </cell>
          <cell r="I3937">
            <v>0</v>
          </cell>
          <cell r="AY3937">
            <v>0</v>
          </cell>
          <cell r="CK3937">
            <v>0</v>
          </cell>
          <cell r="CL3937">
            <v>0</v>
          </cell>
          <cell r="CM3937">
            <v>0</v>
          </cell>
        </row>
        <row r="3938">
          <cell r="F3938">
            <v>20399</v>
          </cell>
          <cell r="G3938">
            <v>20399</v>
          </cell>
          <cell r="H3938">
            <v>13123.36</v>
          </cell>
          <cell r="I3938">
            <v>0</v>
          </cell>
          <cell r="AY3938">
            <v>963.68</v>
          </cell>
          <cell r="CK3938">
            <v>0</v>
          </cell>
          <cell r="CL3938">
            <v>0</v>
          </cell>
          <cell r="CM3938">
            <v>0</v>
          </cell>
        </row>
        <row r="3939">
          <cell r="F3939">
            <v>26397</v>
          </cell>
          <cell r="G3939">
            <v>29637.1</v>
          </cell>
          <cell r="H3939">
            <v>28675.55</v>
          </cell>
          <cell r="I3939">
            <v>0</v>
          </cell>
          <cell r="AY3939">
            <v>524.42999999999995</v>
          </cell>
          <cell r="CK3939">
            <v>0</v>
          </cell>
          <cell r="CL3939">
            <v>0</v>
          </cell>
          <cell r="CM3939">
            <v>0</v>
          </cell>
        </row>
        <row r="3940">
          <cell r="F3940">
            <v>31000</v>
          </cell>
          <cell r="G3940">
            <v>31000</v>
          </cell>
          <cell r="H3940">
            <v>31000</v>
          </cell>
          <cell r="I3940">
            <v>0</v>
          </cell>
          <cell r="AY3940">
            <v>30468.75</v>
          </cell>
          <cell r="CK3940">
            <v>0</v>
          </cell>
          <cell r="CL3940">
            <v>0</v>
          </cell>
          <cell r="CM3940">
            <v>0</v>
          </cell>
        </row>
        <row r="3941">
          <cell r="F3941">
            <v>3300</v>
          </cell>
          <cell r="G3941">
            <v>3300</v>
          </cell>
          <cell r="H3941">
            <v>582</v>
          </cell>
          <cell r="I3941">
            <v>0</v>
          </cell>
          <cell r="AY3941">
            <v>0</v>
          </cell>
          <cell r="CK3941">
            <v>0</v>
          </cell>
          <cell r="CL3941">
            <v>0</v>
          </cell>
          <cell r="CM3941">
            <v>0</v>
          </cell>
        </row>
        <row r="3942">
          <cell r="F3942">
            <v>18000</v>
          </cell>
          <cell r="G3942">
            <v>18000</v>
          </cell>
          <cell r="H3942">
            <v>7673.8</v>
          </cell>
          <cell r="I3942">
            <v>71</v>
          </cell>
          <cell r="AY3942">
            <v>0</v>
          </cell>
          <cell r="CK3942">
            <v>0</v>
          </cell>
          <cell r="CL3942">
            <v>0</v>
          </cell>
          <cell r="CM3942">
            <v>0</v>
          </cell>
        </row>
        <row r="3943">
          <cell r="F3943">
            <v>2000000</v>
          </cell>
          <cell r="G3943">
            <v>2000000</v>
          </cell>
          <cell r="H3943">
            <v>0</v>
          </cell>
          <cell r="I3943">
            <v>0</v>
          </cell>
          <cell r="AY3943">
            <v>0</v>
          </cell>
          <cell r="CK3943">
            <v>0</v>
          </cell>
          <cell r="CL3943">
            <v>0</v>
          </cell>
          <cell r="CM3943">
            <v>0</v>
          </cell>
        </row>
        <row r="3944">
          <cell r="F3944">
            <v>80000</v>
          </cell>
          <cell r="G3944">
            <v>135443</v>
          </cell>
          <cell r="H3944">
            <v>76528.94</v>
          </cell>
          <cell r="I3944">
            <v>44899.78</v>
          </cell>
          <cell r="AY3944">
            <v>155.02000000000001</v>
          </cell>
          <cell r="CK3944">
            <v>0</v>
          </cell>
          <cell r="CL3944">
            <v>0</v>
          </cell>
          <cell r="CM3944">
            <v>0</v>
          </cell>
        </row>
        <row r="3945">
          <cell r="F3945">
            <v>10000</v>
          </cell>
          <cell r="G3945">
            <v>10000</v>
          </cell>
          <cell r="H3945">
            <v>4763</v>
          </cell>
          <cell r="I3945">
            <v>673</v>
          </cell>
          <cell r="AY3945">
            <v>360</v>
          </cell>
          <cell r="CK3945">
            <v>0</v>
          </cell>
          <cell r="CL3945">
            <v>0</v>
          </cell>
          <cell r="CM3945">
            <v>0</v>
          </cell>
        </row>
        <row r="3946">
          <cell r="F3946">
            <v>170000</v>
          </cell>
          <cell r="G3946">
            <v>225000</v>
          </cell>
          <cell r="H3946">
            <v>154356.76999999999</v>
          </cell>
          <cell r="I3946">
            <v>33869.870000000003</v>
          </cell>
          <cell r="AY3946">
            <v>728.56</v>
          </cell>
          <cell r="CK3946">
            <v>0</v>
          </cell>
          <cell r="CL3946">
            <v>0</v>
          </cell>
          <cell r="CM3946">
            <v>0</v>
          </cell>
        </row>
        <row r="3947">
          <cell r="F3947">
            <v>327882</v>
          </cell>
          <cell r="G3947">
            <v>274905</v>
          </cell>
          <cell r="H3947">
            <v>77459.45</v>
          </cell>
          <cell r="I3947">
            <v>56258.07</v>
          </cell>
          <cell r="AY3947">
            <v>0</v>
          </cell>
          <cell r="CK3947">
            <v>0</v>
          </cell>
          <cell r="CL3947">
            <v>0</v>
          </cell>
          <cell r="CM3947">
            <v>0</v>
          </cell>
        </row>
        <row r="3948">
          <cell r="F3948">
            <v>85000</v>
          </cell>
          <cell r="G3948">
            <v>72220</v>
          </cell>
          <cell r="H3948">
            <v>44122.49</v>
          </cell>
          <cell r="I3948">
            <v>9227.5</v>
          </cell>
          <cell r="AY3948">
            <v>1684.99</v>
          </cell>
          <cell r="CK3948">
            <v>0</v>
          </cell>
          <cell r="CL3948">
            <v>0</v>
          </cell>
          <cell r="CM3948">
            <v>0</v>
          </cell>
        </row>
        <row r="3949">
          <cell r="F3949">
            <v>290000</v>
          </cell>
          <cell r="G3949">
            <v>336000</v>
          </cell>
          <cell r="H3949">
            <v>246368.72</v>
          </cell>
          <cell r="I3949">
            <v>80503.53</v>
          </cell>
          <cell r="AY3949">
            <v>813</v>
          </cell>
          <cell r="CK3949">
            <v>0</v>
          </cell>
          <cell r="CL3949">
            <v>0</v>
          </cell>
          <cell r="CM3949">
            <v>0</v>
          </cell>
        </row>
        <row r="3950">
          <cell r="F3950">
            <v>269000</v>
          </cell>
          <cell r="G3950">
            <v>219000</v>
          </cell>
          <cell r="H3950">
            <v>88488.48</v>
          </cell>
          <cell r="I3950">
            <v>10530.2</v>
          </cell>
          <cell r="AY3950">
            <v>0</v>
          </cell>
          <cell r="CK3950">
            <v>0</v>
          </cell>
          <cell r="CL3950">
            <v>0</v>
          </cell>
          <cell r="CM3950">
            <v>0</v>
          </cell>
        </row>
        <row r="3951">
          <cell r="F3951">
            <v>87480</v>
          </cell>
          <cell r="G3951">
            <v>87480</v>
          </cell>
          <cell r="H3951">
            <v>66751.839999999997</v>
          </cell>
          <cell r="I3951">
            <v>1128.53</v>
          </cell>
          <cell r="AY3951">
            <v>2252.54</v>
          </cell>
          <cell r="CK3951">
            <v>0</v>
          </cell>
          <cell r="CL3951">
            <v>0</v>
          </cell>
          <cell r="CM3951">
            <v>0</v>
          </cell>
        </row>
        <row r="3952">
          <cell r="F3952">
            <v>0</v>
          </cell>
          <cell r="G3952">
            <v>2200</v>
          </cell>
          <cell r="H3952">
            <v>2199</v>
          </cell>
          <cell r="I3952">
            <v>0</v>
          </cell>
          <cell r="AY3952">
            <v>0</v>
          </cell>
          <cell r="CK3952">
            <v>0</v>
          </cell>
          <cell r="CL3952">
            <v>0</v>
          </cell>
          <cell r="CM3952">
            <v>0</v>
          </cell>
        </row>
        <row r="3953">
          <cell r="F3953">
            <v>0</v>
          </cell>
          <cell r="G3953">
            <v>1640</v>
          </cell>
          <cell r="H3953">
            <v>1635</v>
          </cell>
          <cell r="I3953">
            <v>0</v>
          </cell>
          <cell r="AY3953">
            <v>0</v>
          </cell>
          <cell r="CK3953">
            <v>0</v>
          </cell>
          <cell r="CL3953">
            <v>0</v>
          </cell>
          <cell r="CM3953">
            <v>0</v>
          </cell>
        </row>
        <row r="3954">
          <cell r="F3954">
            <v>0</v>
          </cell>
          <cell r="G3954">
            <v>2000</v>
          </cell>
          <cell r="H3954">
            <v>1138.5</v>
          </cell>
          <cell r="I3954">
            <v>0</v>
          </cell>
          <cell r="AY3954">
            <v>0</v>
          </cell>
          <cell r="CK3954">
            <v>0</v>
          </cell>
          <cell r="CL3954">
            <v>0</v>
          </cell>
          <cell r="CM3954">
            <v>0</v>
          </cell>
        </row>
        <row r="3955">
          <cell r="F3955">
            <v>0</v>
          </cell>
          <cell r="G3955">
            <v>75203</v>
          </cell>
          <cell r="H3955">
            <v>68202.37</v>
          </cell>
          <cell r="I3955">
            <v>0</v>
          </cell>
          <cell r="AY3955">
            <v>0</v>
          </cell>
          <cell r="CK3955">
            <v>0</v>
          </cell>
          <cell r="CL3955">
            <v>0</v>
          </cell>
          <cell r="CM3955">
            <v>0</v>
          </cell>
        </row>
        <row r="3956">
          <cell r="F3956">
            <v>0</v>
          </cell>
          <cell r="G3956">
            <v>4500</v>
          </cell>
          <cell r="H3956">
            <v>0</v>
          </cell>
          <cell r="I3956">
            <v>4446</v>
          </cell>
          <cell r="AY3956">
            <v>0</v>
          </cell>
          <cell r="CK3956">
            <v>0</v>
          </cell>
          <cell r="CL3956">
            <v>0</v>
          </cell>
          <cell r="CM3956">
            <v>0</v>
          </cell>
        </row>
        <row r="3957">
          <cell r="F3957">
            <v>2138328</v>
          </cell>
          <cell r="G3957">
            <v>2138328</v>
          </cell>
          <cell r="H3957">
            <v>1809195.3</v>
          </cell>
          <cell r="I3957">
            <v>0</v>
          </cell>
          <cell r="AY3957">
            <v>196612.83</v>
          </cell>
          <cell r="CK3957">
            <v>0</v>
          </cell>
          <cell r="CL3957">
            <v>0</v>
          </cell>
          <cell r="CM3957">
            <v>0</v>
          </cell>
        </row>
        <row r="3958">
          <cell r="F3958">
            <v>0</v>
          </cell>
          <cell r="G3958">
            <v>4395.78</v>
          </cell>
          <cell r="H3958">
            <v>4395.78</v>
          </cell>
          <cell r="I3958">
            <v>0</v>
          </cell>
          <cell r="AY3958">
            <v>0</v>
          </cell>
          <cell r="CK3958">
            <v>0</v>
          </cell>
          <cell r="CL3958">
            <v>0</v>
          </cell>
          <cell r="CM3958">
            <v>0</v>
          </cell>
        </row>
        <row r="3959">
          <cell r="F3959">
            <v>71330</v>
          </cell>
          <cell r="G3959">
            <v>71330</v>
          </cell>
          <cell r="H3959">
            <v>65401</v>
          </cell>
          <cell r="I3959">
            <v>0</v>
          </cell>
          <cell r="AY3959">
            <v>6937</v>
          </cell>
          <cell r="CK3959">
            <v>0</v>
          </cell>
          <cell r="CL3959">
            <v>0</v>
          </cell>
          <cell r="CM3959">
            <v>0</v>
          </cell>
        </row>
        <row r="3960">
          <cell r="F3960">
            <v>158917</v>
          </cell>
          <cell r="G3960">
            <v>158917</v>
          </cell>
          <cell r="H3960">
            <v>88900.15</v>
          </cell>
          <cell r="I3960">
            <v>0</v>
          </cell>
          <cell r="AY3960">
            <v>894.04</v>
          </cell>
          <cell r="CK3960">
            <v>0</v>
          </cell>
          <cell r="CL3960">
            <v>0</v>
          </cell>
          <cell r="CM3960">
            <v>0</v>
          </cell>
        </row>
        <row r="3961">
          <cell r="F3961">
            <v>431200</v>
          </cell>
          <cell r="G3961">
            <v>431200</v>
          </cell>
          <cell r="H3961">
            <v>0</v>
          </cell>
          <cell r="I3961">
            <v>0</v>
          </cell>
          <cell r="AY3961">
            <v>0</v>
          </cell>
          <cell r="CK3961">
            <v>0</v>
          </cell>
          <cell r="CL3961">
            <v>0</v>
          </cell>
          <cell r="CM3961">
            <v>0</v>
          </cell>
        </row>
        <row r="3962">
          <cell r="F3962">
            <v>88920</v>
          </cell>
          <cell r="G3962">
            <v>88920</v>
          </cell>
          <cell r="H3962">
            <v>66361.38</v>
          </cell>
          <cell r="I3962">
            <v>0</v>
          </cell>
          <cell r="AY3962">
            <v>3704.63</v>
          </cell>
          <cell r="CK3962">
            <v>0</v>
          </cell>
          <cell r="CL3962">
            <v>0</v>
          </cell>
          <cell r="CM3962">
            <v>0</v>
          </cell>
        </row>
        <row r="3963">
          <cell r="F3963">
            <v>101403</v>
          </cell>
          <cell r="G3963">
            <v>101403</v>
          </cell>
          <cell r="H3963">
            <v>81420.259999999995</v>
          </cell>
          <cell r="I3963">
            <v>0</v>
          </cell>
          <cell r="AY3963">
            <v>0</v>
          </cell>
          <cell r="CK3963">
            <v>0</v>
          </cell>
          <cell r="CL3963">
            <v>0</v>
          </cell>
          <cell r="CM3963">
            <v>0</v>
          </cell>
        </row>
        <row r="3964">
          <cell r="F3964">
            <v>322756</v>
          </cell>
          <cell r="G3964">
            <v>322756</v>
          </cell>
          <cell r="H3964">
            <v>249619</v>
          </cell>
          <cell r="I3964">
            <v>0</v>
          </cell>
          <cell r="AY3964">
            <v>28105.16</v>
          </cell>
          <cell r="CK3964">
            <v>0</v>
          </cell>
          <cell r="CL3964">
            <v>0</v>
          </cell>
          <cell r="CM3964">
            <v>0</v>
          </cell>
        </row>
        <row r="3965">
          <cell r="F3965">
            <v>53690</v>
          </cell>
          <cell r="G3965">
            <v>53690</v>
          </cell>
          <cell r="H3965">
            <v>42458.33</v>
          </cell>
          <cell r="I3965">
            <v>0</v>
          </cell>
          <cell r="AY3965">
            <v>4795.17</v>
          </cell>
          <cell r="CK3965">
            <v>0</v>
          </cell>
          <cell r="CL3965">
            <v>0</v>
          </cell>
          <cell r="CM3965">
            <v>0</v>
          </cell>
        </row>
        <row r="3966">
          <cell r="F3966">
            <v>85800</v>
          </cell>
          <cell r="G3966">
            <v>85800</v>
          </cell>
          <cell r="H3966">
            <v>68445</v>
          </cell>
          <cell r="I3966">
            <v>0</v>
          </cell>
          <cell r="AY3966">
            <v>7605</v>
          </cell>
          <cell r="CK3966">
            <v>0</v>
          </cell>
          <cell r="CL3966">
            <v>0</v>
          </cell>
          <cell r="CM3966">
            <v>0</v>
          </cell>
        </row>
        <row r="3967">
          <cell r="F3967">
            <v>49186</v>
          </cell>
          <cell r="G3967">
            <v>51843.34</v>
          </cell>
          <cell r="H3967">
            <v>51843.34</v>
          </cell>
          <cell r="I3967">
            <v>0</v>
          </cell>
          <cell r="AY3967">
            <v>0</v>
          </cell>
          <cell r="CK3967">
            <v>0</v>
          </cell>
          <cell r="CL3967">
            <v>0</v>
          </cell>
          <cell r="CM3967">
            <v>0</v>
          </cell>
        </row>
        <row r="3968">
          <cell r="F3968">
            <v>287939</v>
          </cell>
          <cell r="G3968">
            <v>287939</v>
          </cell>
          <cell r="H3968">
            <v>211654.06</v>
          </cell>
          <cell r="I3968">
            <v>0</v>
          </cell>
          <cell r="AY3968">
            <v>21601.27</v>
          </cell>
          <cell r="CK3968">
            <v>0</v>
          </cell>
          <cell r="CL3968">
            <v>0</v>
          </cell>
          <cell r="CM3968">
            <v>0</v>
          </cell>
        </row>
        <row r="3969">
          <cell r="F3969">
            <v>70000</v>
          </cell>
          <cell r="G3969">
            <v>70000</v>
          </cell>
          <cell r="H3969">
            <v>42683.9</v>
          </cell>
          <cell r="I3969">
            <v>23518.33</v>
          </cell>
          <cell r="AY3969">
            <v>2082.73</v>
          </cell>
          <cell r="CK3969">
            <v>0</v>
          </cell>
          <cell r="CL3969">
            <v>0</v>
          </cell>
          <cell r="CM3969">
            <v>0</v>
          </cell>
        </row>
        <row r="3970">
          <cell r="F3970">
            <v>123174</v>
          </cell>
          <cell r="G3970">
            <v>125367.67</v>
          </cell>
          <cell r="H3970">
            <v>117519.53</v>
          </cell>
          <cell r="I3970">
            <v>0</v>
          </cell>
          <cell r="AY3970">
            <v>15212.8</v>
          </cell>
          <cell r="CK3970">
            <v>0</v>
          </cell>
          <cell r="CL3970">
            <v>0</v>
          </cell>
          <cell r="CM3970">
            <v>0</v>
          </cell>
        </row>
        <row r="3971">
          <cell r="F3971">
            <v>8925</v>
          </cell>
          <cell r="G3971">
            <v>8925</v>
          </cell>
          <cell r="H3971">
            <v>5741.47</v>
          </cell>
          <cell r="I3971">
            <v>0</v>
          </cell>
          <cell r="AY3971">
            <v>421.61</v>
          </cell>
          <cell r="CK3971">
            <v>0</v>
          </cell>
          <cell r="CL3971">
            <v>0</v>
          </cell>
          <cell r="CM3971">
            <v>0</v>
          </cell>
        </row>
        <row r="3972">
          <cell r="CK3972">
            <v>0</v>
          </cell>
          <cell r="CL3972">
            <v>0</v>
          </cell>
          <cell r="CM3972">
            <v>0</v>
          </cell>
        </row>
        <row r="3973">
          <cell r="F3973">
            <v>32008</v>
          </cell>
          <cell r="G3973">
            <v>32008</v>
          </cell>
          <cell r="H3973">
            <v>19084.11</v>
          </cell>
          <cell r="I3973">
            <v>0</v>
          </cell>
          <cell r="AY3973">
            <v>439.17</v>
          </cell>
          <cell r="CK3973">
            <v>0</v>
          </cell>
          <cell r="CL3973">
            <v>0</v>
          </cell>
          <cell r="CM3973">
            <v>0</v>
          </cell>
        </row>
        <row r="3974">
          <cell r="F3974">
            <v>4000</v>
          </cell>
          <cell r="G3974">
            <v>4000</v>
          </cell>
          <cell r="H3974">
            <v>1045</v>
          </cell>
          <cell r="I3974">
            <v>100</v>
          </cell>
          <cell r="AY3974">
            <v>100</v>
          </cell>
          <cell r="CK3974">
            <v>0</v>
          </cell>
          <cell r="CL3974">
            <v>0</v>
          </cell>
          <cell r="CM3974">
            <v>0</v>
          </cell>
        </row>
        <row r="3975">
          <cell r="F3975">
            <v>112610</v>
          </cell>
          <cell r="G3975">
            <v>112610</v>
          </cell>
          <cell r="H3975">
            <v>91526.5</v>
          </cell>
          <cell r="I3975">
            <v>8470</v>
          </cell>
          <cell r="AY3975">
            <v>8543.5</v>
          </cell>
          <cell r="CK3975">
            <v>0</v>
          </cell>
          <cell r="CL3975">
            <v>0</v>
          </cell>
          <cell r="CM3975">
            <v>0</v>
          </cell>
        </row>
        <row r="3976">
          <cell r="F3976">
            <v>374769</v>
          </cell>
          <cell r="G3976">
            <v>374769</v>
          </cell>
          <cell r="H3976">
            <v>228866.56</v>
          </cell>
          <cell r="I3976">
            <v>28608.32</v>
          </cell>
          <cell r="AY3976">
            <v>28608.32</v>
          </cell>
          <cell r="CK3976">
            <v>0</v>
          </cell>
          <cell r="CL3976">
            <v>0</v>
          </cell>
          <cell r="CM3976">
            <v>0</v>
          </cell>
        </row>
        <row r="3977">
          <cell r="F3977">
            <v>45000</v>
          </cell>
          <cell r="G3977">
            <v>45000</v>
          </cell>
          <cell r="H3977">
            <v>24400.92</v>
          </cell>
          <cell r="I3977">
            <v>1645.91</v>
          </cell>
          <cell r="AY3977">
            <v>0</v>
          </cell>
          <cell r="CK3977">
            <v>0</v>
          </cell>
          <cell r="CL3977">
            <v>0</v>
          </cell>
          <cell r="CM3977">
            <v>0</v>
          </cell>
        </row>
        <row r="3978">
          <cell r="F3978">
            <v>34000</v>
          </cell>
          <cell r="G3978">
            <v>49757</v>
          </cell>
          <cell r="H3978">
            <v>44869.91</v>
          </cell>
          <cell r="I3978">
            <v>4801.29</v>
          </cell>
          <cell r="AY3978">
            <v>0</v>
          </cell>
          <cell r="CK3978">
            <v>0</v>
          </cell>
          <cell r="CL3978">
            <v>0</v>
          </cell>
          <cell r="CM3978">
            <v>0</v>
          </cell>
        </row>
        <row r="3979">
          <cell r="F3979">
            <v>6859</v>
          </cell>
          <cell r="G3979">
            <v>6859</v>
          </cell>
          <cell r="H3979">
            <v>6859</v>
          </cell>
          <cell r="I3979">
            <v>0</v>
          </cell>
          <cell r="AY3979">
            <v>0</v>
          </cell>
          <cell r="CK3979">
            <v>0</v>
          </cell>
          <cell r="CL3979">
            <v>0</v>
          </cell>
          <cell r="CM3979">
            <v>0</v>
          </cell>
        </row>
        <row r="3980">
          <cell r="F3980">
            <v>0</v>
          </cell>
          <cell r="G3980">
            <v>62430</v>
          </cell>
          <cell r="H3980">
            <v>52025</v>
          </cell>
          <cell r="I3980">
            <v>10405</v>
          </cell>
          <cell r="AY3980">
            <v>0</v>
          </cell>
          <cell r="CK3980">
            <v>0</v>
          </cell>
          <cell r="CL3980">
            <v>0</v>
          </cell>
          <cell r="CM3980">
            <v>0</v>
          </cell>
        </row>
        <row r="3981">
          <cell r="F3981">
            <v>18000</v>
          </cell>
          <cell r="G3981">
            <v>18000</v>
          </cell>
          <cell r="H3981">
            <v>0</v>
          </cell>
          <cell r="I3981">
            <v>0</v>
          </cell>
          <cell r="AY3981">
            <v>0</v>
          </cell>
          <cell r="CK3981">
            <v>0</v>
          </cell>
          <cell r="CL3981">
            <v>0</v>
          </cell>
          <cell r="CM3981">
            <v>0</v>
          </cell>
        </row>
        <row r="3982">
          <cell r="F3982">
            <v>155415</v>
          </cell>
          <cell r="G3982">
            <v>155415</v>
          </cell>
          <cell r="H3982">
            <v>122315.07</v>
          </cell>
          <cell r="I3982">
            <v>0</v>
          </cell>
          <cell r="AY3982">
            <v>0</v>
          </cell>
          <cell r="CK3982">
            <v>0</v>
          </cell>
          <cell r="CL3982">
            <v>0</v>
          </cell>
          <cell r="CM3982">
            <v>0</v>
          </cell>
        </row>
        <row r="3983">
          <cell r="F3983">
            <v>10661</v>
          </cell>
          <cell r="G3983">
            <v>10661</v>
          </cell>
          <cell r="H3983">
            <v>4485</v>
          </cell>
          <cell r="I3983">
            <v>0</v>
          </cell>
          <cell r="AY3983">
            <v>0</v>
          </cell>
          <cell r="CK3983">
            <v>0</v>
          </cell>
          <cell r="CL3983">
            <v>0</v>
          </cell>
          <cell r="CM3983">
            <v>0</v>
          </cell>
        </row>
        <row r="3984">
          <cell r="F3984">
            <v>90000</v>
          </cell>
          <cell r="G3984">
            <v>31658.63</v>
          </cell>
          <cell r="H3984">
            <v>13348.8</v>
          </cell>
          <cell r="I3984">
            <v>8280.5</v>
          </cell>
          <cell r="AY3984">
            <v>110</v>
          </cell>
          <cell r="CK3984">
            <v>0</v>
          </cell>
          <cell r="CL3984">
            <v>0</v>
          </cell>
          <cell r="CM3984">
            <v>0</v>
          </cell>
        </row>
        <row r="3985">
          <cell r="F3985">
            <v>7000</v>
          </cell>
          <cell r="G3985">
            <v>7000</v>
          </cell>
          <cell r="H3985">
            <v>6196.2</v>
          </cell>
          <cell r="I3985">
            <v>802</v>
          </cell>
          <cell r="AY3985">
            <v>0</v>
          </cell>
          <cell r="CK3985">
            <v>0</v>
          </cell>
          <cell r="CL3985">
            <v>0</v>
          </cell>
          <cell r="CM3985">
            <v>0</v>
          </cell>
        </row>
        <row r="3986">
          <cell r="F3986">
            <v>15000</v>
          </cell>
          <cell r="G3986">
            <v>15000</v>
          </cell>
          <cell r="H3986">
            <v>9416.75</v>
          </cell>
          <cell r="I3986">
            <v>0</v>
          </cell>
          <cell r="AY3986">
            <v>0</v>
          </cell>
          <cell r="CK3986">
            <v>0</v>
          </cell>
          <cell r="CL3986">
            <v>0</v>
          </cell>
          <cell r="CM3986">
            <v>0</v>
          </cell>
        </row>
        <row r="3987">
          <cell r="F3987">
            <v>45000</v>
          </cell>
          <cell r="G3987">
            <v>45000</v>
          </cell>
          <cell r="H3987">
            <v>21557.33</v>
          </cell>
          <cell r="I3987">
            <v>1517</v>
          </cell>
          <cell r="AY3987">
            <v>552.05999999999995</v>
          </cell>
          <cell r="CK3987">
            <v>0</v>
          </cell>
          <cell r="CL3987">
            <v>0</v>
          </cell>
          <cell r="CM3987">
            <v>0</v>
          </cell>
        </row>
        <row r="3988">
          <cell r="F3988">
            <v>8548</v>
          </cell>
          <cell r="G3988">
            <v>8548</v>
          </cell>
          <cell r="H3988">
            <v>7570</v>
          </cell>
          <cell r="I3988">
            <v>257</v>
          </cell>
          <cell r="AY3988">
            <v>501</v>
          </cell>
          <cell r="CK3988">
            <v>0</v>
          </cell>
          <cell r="CL3988">
            <v>0</v>
          </cell>
          <cell r="CM3988">
            <v>0</v>
          </cell>
        </row>
        <row r="3989">
          <cell r="F3989">
            <v>411463</v>
          </cell>
          <cell r="G3989">
            <v>308162</v>
          </cell>
          <cell r="H3989">
            <v>179886.8</v>
          </cell>
          <cell r="I3989">
            <v>21686.6</v>
          </cell>
          <cell r="AY3989">
            <v>20</v>
          </cell>
          <cell r="CK3989">
            <v>0</v>
          </cell>
          <cell r="CL3989">
            <v>0</v>
          </cell>
          <cell r="CM3989">
            <v>0</v>
          </cell>
        </row>
        <row r="3990">
          <cell r="F3990">
            <v>5000</v>
          </cell>
          <cell r="G3990">
            <v>5000</v>
          </cell>
          <cell r="H3990">
            <v>0</v>
          </cell>
          <cell r="I3990">
            <v>0</v>
          </cell>
          <cell r="AY3990">
            <v>0</v>
          </cell>
          <cell r="CK3990">
            <v>0</v>
          </cell>
          <cell r="CL3990">
            <v>0</v>
          </cell>
          <cell r="CM3990">
            <v>0</v>
          </cell>
        </row>
        <row r="3991">
          <cell r="F3991">
            <v>45659</v>
          </cell>
          <cell r="G3991">
            <v>45659</v>
          </cell>
          <cell r="H3991">
            <v>4567.6000000000004</v>
          </cell>
          <cell r="I3991">
            <v>0</v>
          </cell>
          <cell r="AY3991">
            <v>618.6</v>
          </cell>
          <cell r="CK3991">
            <v>0</v>
          </cell>
          <cell r="CL3991">
            <v>0</v>
          </cell>
          <cell r="CM3991">
            <v>0</v>
          </cell>
        </row>
        <row r="3992">
          <cell r="F3992">
            <v>170000</v>
          </cell>
          <cell r="G3992">
            <v>170000</v>
          </cell>
          <cell r="H3992">
            <v>105136.53</v>
          </cell>
          <cell r="I3992">
            <v>64841.41</v>
          </cell>
          <cell r="AY3992">
            <v>0</v>
          </cell>
          <cell r="CK3992">
            <v>0</v>
          </cell>
          <cell r="CL3992">
            <v>0</v>
          </cell>
          <cell r="CM3992">
            <v>0</v>
          </cell>
        </row>
        <row r="3993">
          <cell r="F3993">
            <v>5000</v>
          </cell>
          <cell r="G3993">
            <v>5000</v>
          </cell>
          <cell r="H3993">
            <v>1546.1</v>
          </cell>
          <cell r="I3993">
            <v>0</v>
          </cell>
          <cell r="AY3993">
            <v>0</v>
          </cell>
          <cell r="CK3993">
            <v>0</v>
          </cell>
          <cell r="CL3993">
            <v>0</v>
          </cell>
          <cell r="CM3993">
            <v>0</v>
          </cell>
        </row>
        <row r="3994">
          <cell r="F3994">
            <v>87885</v>
          </cell>
          <cell r="G3994">
            <v>87885</v>
          </cell>
          <cell r="H3994">
            <v>63098.41</v>
          </cell>
          <cell r="I3994">
            <v>8960.77</v>
          </cell>
          <cell r="AY3994">
            <v>443.3</v>
          </cell>
          <cell r="CK3994">
            <v>0</v>
          </cell>
          <cell r="CL3994">
            <v>0</v>
          </cell>
          <cell r="CM3994">
            <v>0</v>
          </cell>
        </row>
        <row r="3995">
          <cell r="F3995">
            <v>28000</v>
          </cell>
          <cell r="G3995">
            <v>28000</v>
          </cell>
          <cell r="H3995">
            <v>17069.72</v>
          </cell>
          <cell r="I3995">
            <v>2724.19</v>
          </cell>
          <cell r="AY3995">
            <v>86</v>
          </cell>
          <cell r="CK3995">
            <v>0</v>
          </cell>
          <cell r="CL3995">
            <v>0</v>
          </cell>
          <cell r="CM3995">
            <v>0</v>
          </cell>
        </row>
        <row r="3996">
          <cell r="F3996">
            <v>0</v>
          </cell>
          <cell r="G3996">
            <v>19550</v>
          </cell>
          <cell r="H3996">
            <v>19550</v>
          </cell>
          <cell r="I3996">
            <v>0</v>
          </cell>
          <cell r="AY3996">
            <v>0</v>
          </cell>
          <cell r="CK3996">
            <v>0</v>
          </cell>
          <cell r="CL3996">
            <v>0</v>
          </cell>
          <cell r="CM3996">
            <v>0</v>
          </cell>
        </row>
        <row r="3997">
          <cell r="F3997">
            <v>17500</v>
          </cell>
          <cell r="G3997">
            <v>16522</v>
          </cell>
          <cell r="H3997">
            <v>3174</v>
          </cell>
          <cell r="I3997">
            <v>0</v>
          </cell>
          <cell r="AY3997">
            <v>0</v>
          </cell>
          <cell r="CK3997">
            <v>0</v>
          </cell>
          <cell r="CL3997">
            <v>0</v>
          </cell>
          <cell r="CM3997">
            <v>0</v>
          </cell>
        </row>
        <row r="3998">
          <cell r="F3998">
            <v>100000</v>
          </cell>
          <cell r="G3998">
            <v>99720</v>
          </cell>
          <cell r="H3998">
            <v>83259.73</v>
          </cell>
          <cell r="I3998">
            <v>5146.42</v>
          </cell>
          <cell r="AY3998">
            <v>0</v>
          </cell>
          <cell r="CK3998">
            <v>0</v>
          </cell>
          <cell r="CL3998">
            <v>0</v>
          </cell>
          <cell r="CM3998">
            <v>0</v>
          </cell>
        </row>
        <row r="3999">
          <cell r="F3999">
            <v>18000</v>
          </cell>
          <cell r="G3999">
            <v>18000</v>
          </cell>
          <cell r="H3999">
            <v>16047</v>
          </cell>
          <cell r="I3999">
            <v>0</v>
          </cell>
          <cell r="AY3999">
            <v>1878</v>
          </cell>
          <cell r="CK3999">
            <v>0</v>
          </cell>
          <cell r="CL3999">
            <v>0</v>
          </cell>
          <cell r="CM3999">
            <v>0</v>
          </cell>
        </row>
        <row r="4000">
          <cell r="F4000">
            <v>31442</v>
          </cell>
          <cell r="G4000">
            <v>21442</v>
          </cell>
          <cell r="H4000">
            <v>12619.97</v>
          </cell>
          <cell r="I4000">
            <v>860.7</v>
          </cell>
          <cell r="AY4000">
            <v>1420.3</v>
          </cell>
          <cell r="CK4000">
            <v>0</v>
          </cell>
          <cell r="CL4000">
            <v>0</v>
          </cell>
          <cell r="CM4000">
            <v>0</v>
          </cell>
        </row>
        <row r="4001">
          <cell r="F4001">
            <v>19741</v>
          </cell>
          <cell r="G4001">
            <v>29741</v>
          </cell>
          <cell r="H4001">
            <v>24359.81</v>
          </cell>
          <cell r="I4001">
            <v>2562.46</v>
          </cell>
          <cell r="AY4001">
            <v>295</v>
          </cell>
          <cell r="CK4001">
            <v>0</v>
          </cell>
          <cell r="CL4001">
            <v>0</v>
          </cell>
          <cell r="CM4001">
            <v>0</v>
          </cell>
        </row>
        <row r="4002">
          <cell r="F4002">
            <v>15000</v>
          </cell>
          <cell r="G4002">
            <v>14571</v>
          </cell>
          <cell r="H4002">
            <v>11296.63</v>
          </cell>
          <cell r="I4002">
            <v>1695</v>
          </cell>
          <cell r="AY4002">
            <v>0</v>
          </cell>
          <cell r="CK4002">
            <v>0</v>
          </cell>
          <cell r="CL4002">
            <v>0</v>
          </cell>
          <cell r="CM4002">
            <v>0</v>
          </cell>
        </row>
        <row r="4003">
          <cell r="F4003">
            <v>5000</v>
          </cell>
          <cell r="G4003">
            <v>11886</v>
          </cell>
          <cell r="H4003">
            <v>11885.02</v>
          </cell>
          <cell r="I4003">
            <v>0</v>
          </cell>
          <cell r="AY4003">
            <v>0</v>
          </cell>
          <cell r="CK4003">
            <v>0</v>
          </cell>
          <cell r="CL4003">
            <v>0</v>
          </cell>
          <cell r="CM4003">
            <v>0</v>
          </cell>
        </row>
        <row r="4004">
          <cell r="F4004">
            <v>2000</v>
          </cell>
          <cell r="G4004">
            <v>2000</v>
          </cell>
          <cell r="H4004">
            <v>1668.02</v>
          </cell>
          <cell r="I4004">
            <v>0</v>
          </cell>
          <cell r="AY4004">
            <v>0</v>
          </cell>
          <cell r="CK4004">
            <v>0</v>
          </cell>
          <cell r="CL4004">
            <v>0</v>
          </cell>
          <cell r="CM4004">
            <v>0</v>
          </cell>
        </row>
        <row r="4005">
          <cell r="F4005">
            <v>1500</v>
          </cell>
          <cell r="G4005">
            <v>1800</v>
          </cell>
          <cell r="H4005">
            <v>1772.41</v>
          </cell>
          <cell r="I4005">
            <v>0</v>
          </cell>
          <cell r="AY4005">
            <v>189</v>
          </cell>
          <cell r="CK4005">
            <v>0</v>
          </cell>
          <cell r="CL4005">
            <v>0</v>
          </cell>
          <cell r="CM4005">
            <v>0</v>
          </cell>
        </row>
        <row r="4006">
          <cell r="F4006">
            <v>1000</v>
          </cell>
          <cell r="G4006">
            <v>700</v>
          </cell>
          <cell r="H4006">
            <v>120</v>
          </cell>
          <cell r="I4006">
            <v>0</v>
          </cell>
          <cell r="AY4006">
            <v>0</v>
          </cell>
          <cell r="CK4006">
            <v>0</v>
          </cell>
          <cell r="CL4006">
            <v>0</v>
          </cell>
          <cell r="CM4006">
            <v>0</v>
          </cell>
        </row>
        <row r="4007">
          <cell r="F4007">
            <v>1000</v>
          </cell>
          <cell r="G4007">
            <v>1000</v>
          </cell>
          <cell r="H4007">
            <v>0</v>
          </cell>
          <cell r="I4007">
            <v>0</v>
          </cell>
          <cell r="AY4007">
            <v>0</v>
          </cell>
          <cell r="CK4007">
            <v>0</v>
          </cell>
          <cell r="CL4007">
            <v>0</v>
          </cell>
          <cell r="CM4007">
            <v>0</v>
          </cell>
        </row>
        <row r="4008">
          <cell r="F4008">
            <v>8000</v>
          </cell>
          <cell r="G4008">
            <v>8000</v>
          </cell>
          <cell r="H4008">
            <v>5666.94</v>
          </cell>
          <cell r="I4008">
            <v>1580.6</v>
          </cell>
          <cell r="AY4008">
            <v>313.08</v>
          </cell>
          <cell r="CK4008">
            <v>0</v>
          </cell>
          <cell r="CL4008">
            <v>0</v>
          </cell>
          <cell r="CM4008">
            <v>0</v>
          </cell>
        </row>
        <row r="4009">
          <cell r="F4009">
            <v>240000</v>
          </cell>
          <cell r="G4009">
            <v>240000</v>
          </cell>
          <cell r="H4009">
            <v>9747.9</v>
          </cell>
          <cell r="I4009">
            <v>1</v>
          </cell>
          <cell r="AY4009">
            <v>0</v>
          </cell>
          <cell r="CK4009">
            <v>0</v>
          </cell>
          <cell r="CL4009">
            <v>0</v>
          </cell>
          <cell r="CM4009">
            <v>0</v>
          </cell>
        </row>
        <row r="4010">
          <cell r="F4010">
            <v>3914</v>
          </cell>
          <cell r="G4010">
            <v>3914</v>
          </cell>
          <cell r="H4010">
            <v>3913.44</v>
          </cell>
          <cell r="I4010">
            <v>0</v>
          </cell>
          <cell r="AY4010">
            <v>0</v>
          </cell>
          <cell r="CK4010">
            <v>0</v>
          </cell>
          <cell r="CL4010">
            <v>0</v>
          </cell>
          <cell r="CM4010">
            <v>0</v>
          </cell>
        </row>
        <row r="4011">
          <cell r="F4011">
            <v>3679</v>
          </cell>
          <cell r="G4011">
            <v>3679</v>
          </cell>
          <cell r="H4011">
            <v>405.37</v>
          </cell>
          <cell r="I4011">
            <v>0</v>
          </cell>
          <cell r="AY4011">
            <v>0</v>
          </cell>
          <cell r="CK4011">
            <v>0</v>
          </cell>
          <cell r="CL4011">
            <v>0</v>
          </cell>
          <cell r="CM4011">
            <v>0</v>
          </cell>
        </row>
        <row r="4012">
          <cell r="F4012">
            <v>84174</v>
          </cell>
          <cell r="G4012">
            <v>84174</v>
          </cell>
          <cell r="H4012">
            <v>27542.95</v>
          </cell>
          <cell r="I4012">
            <v>1257.96</v>
          </cell>
          <cell r="AY4012">
            <v>392.56</v>
          </cell>
          <cell r="CK4012">
            <v>0</v>
          </cell>
          <cell r="CL4012">
            <v>0</v>
          </cell>
          <cell r="CM4012">
            <v>0</v>
          </cell>
        </row>
        <row r="4013">
          <cell r="F4013">
            <v>60000</v>
          </cell>
          <cell r="G4013">
            <v>49044</v>
          </cell>
          <cell r="H4013">
            <v>11019.53</v>
          </cell>
          <cell r="I4013">
            <v>8216.75</v>
          </cell>
          <cell r="AY4013">
            <v>0</v>
          </cell>
          <cell r="CK4013">
            <v>0</v>
          </cell>
          <cell r="CL4013">
            <v>0</v>
          </cell>
          <cell r="CM4013">
            <v>0</v>
          </cell>
        </row>
        <row r="4014">
          <cell r="F4014">
            <v>1000</v>
          </cell>
          <cell r="G4014">
            <v>1000</v>
          </cell>
          <cell r="H4014">
            <v>710.98</v>
          </cell>
          <cell r="I4014">
            <v>0</v>
          </cell>
          <cell r="AY4014">
            <v>0</v>
          </cell>
          <cell r="CK4014">
            <v>0</v>
          </cell>
          <cell r="CL4014">
            <v>0</v>
          </cell>
          <cell r="CM4014">
            <v>0</v>
          </cell>
        </row>
        <row r="4015">
          <cell r="F4015">
            <v>2743788</v>
          </cell>
          <cell r="G4015">
            <v>2743788</v>
          </cell>
          <cell r="H4015">
            <v>2124731.37</v>
          </cell>
          <cell r="I4015">
            <v>0</v>
          </cell>
          <cell r="AY4015">
            <v>239462.61</v>
          </cell>
          <cell r="CK4015">
            <v>0</v>
          </cell>
          <cell r="CL4015">
            <v>0</v>
          </cell>
          <cell r="CM4015">
            <v>0</v>
          </cell>
        </row>
        <row r="4016">
          <cell r="F4016">
            <v>24710</v>
          </cell>
          <cell r="G4016">
            <v>24710</v>
          </cell>
          <cell r="H4016">
            <v>23248.5</v>
          </cell>
          <cell r="I4016">
            <v>0</v>
          </cell>
          <cell r="AY4016">
            <v>2225</v>
          </cell>
          <cell r="CK4016">
            <v>0</v>
          </cell>
          <cell r="CL4016">
            <v>0</v>
          </cell>
          <cell r="CM4016">
            <v>0</v>
          </cell>
        </row>
        <row r="4017">
          <cell r="F4017">
            <v>174123</v>
          </cell>
          <cell r="G4017">
            <v>174123</v>
          </cell>
          <cell r="H4017">
            <v>86603.87</v>
          </cell>
          <cell r="I4017">
            <v>0</v>
          </cell>
          <cell r="AY4017">
            <v>0</v>
          </cell>
          <cell r="CK4017">
            <v>0</v>
          </cell>
          <cell r="CL4017">
            <v>0</v>
          </cell>
          <cell r="CM4017">
            <v>0</v>
          </cell>
        </row>
        <row r="4018">
          <cell r="F4018">
            <v>538456</v>
          </cell>
          <cell r="G4018">
            <v>538456</v>
          </cell>
          <cell r="H4018">
            <v>23909.73</v>
          </cell>
          <cell r="I4018">
            <v>0</v>
          </cell>
          <cell r="AY4018">
            <v>0</v>
          </cell>
          <cell r="CK4018">
            <v>0</v>
          </cell>
          <cell r="CL4018">
            <v>0</v>
          </cell>
          <cell r="CM4018">
            <v>0</v>
          </cell>
        </row>
        <row r="4020">
          <cell r="F4020">
            <v>383996</v>
          </cell>
          <cell r="G4020">
            <v>383996</v>
          </cell>
          <cell r="H4020">
            <v>288238.58</v>
          </cell>
          <cell r="I4020">
            <v>0</v>
          </cell>
          <cell r="AY4020">
            <v>33160.129999999997</v>
          </cell>
          <cell r="CK4020">
            <v>0</v>
          </cell>
          <cell r="CL4020">
            <v>0</v>
          </cell>
          <cell r="CM4020">
            <v>0</v>
          </cell>
        </row>
        <row r="4021">
          <cell r="F4021">
            <v>66169</v>
          </cell>
          <cell r="G4021">
            <v>66169</v>
          </cell>
          <cell r="H4021">
            <v>51070.080000000002</v>
          </cell>
          <cell r="I4021">
            <v>0</v>
          </cell>
          <cell r="AY4021">
            <v>5894.52</v>
          </cell>
          <cell r="CK4021">
            <v>0</v>
          </cell>
          <cell r="CL4021">
            <v>0</v>
          </cell>
          <cell r="CM4021">
            <v>0</v>
          </cell>
        </row>
        <row r="4022">
          <cell r="F4022">
            <v>72600</v>
          </cell>
          <cell r="G4022">
            <v>72600</v>
          </cell>
          <cell r="H4022">
            <v>56603.59</v>
          </cell>
          <cell r="I4022">
            <v>0</v>
          </cell>
          <cell r="AY4022">
            <v>6435</v>
          </cell>
          <cell r="CK4022">
            <v>0</v>
          </cell>
          <cell r="CL4022">
            <v>0</v>
          </cell>
          <cell r="CM4022">
            <v>0</v>
          </cell>
        </row>
        <row r="4023">
          <cell r="F4023">
            <v>61538</v>
          </cell>
          <cell r="G4023">
            <v>60457.64</v>
          </cell>
          <cell r="H4023">
            <v>60342.47</v>
          </cell>
          <cell r="I4023">
            <v>0</v>
          </cell>
          <cell r="AY4023">
            <v>0</v>
          </cell>
          <cell r="CK4023">
            <v>0</v>
          </cell>
          <cell r="CL4023">
            <v>0</v>
          </cell>
          <cell r="CM4023">
            <v>0</v>
          </cell>
        </row>
        <row r="4024">
          <cell r="F4024">
            <v>351128</v>
          </cell>
          <cell r="G4024">
            <v>351128</v>
          </cell>
          <cell r="H4024">
            <v>239739.8</v>
          </cell>
          <cell r="I4024">
            <v>0</v>
          </cell>
          <cell r="AY4024">
            <v>25533.919999999998</v>
          </cell>
          <cell r="CK4024">
            <v>0</v>
          </cell>
          <cell r="CL4024">
            <v>0</v>
          </cell>
          <cell r="CM4024">
            <v>0</v>
          </cell>
        </row>
        <row r="4025">
          <cell r="F4025">
            <v>64506</v>
          </cell>
          <cell r="G4025">
            <v>64506</v>
          </cell>
          <cell r="H4025">
            <v>41557.5</v>
          </cell>
          <cell r="I4025">
            <v>0</v>
          </cell>
          <cell r="AY4025">
            <v>3128.5</v>
          </cell>
          <cell r="CK4025">
            <v>0</v>
          </cell>
          <cell r="CL4025">
            <v>0</v>
          </cell>
          <cell r="CM4025">
            <v>0</v>
          </cell>
        </row>
        <row r="4026">
          <cell r="F4026">
            <v>11356</v>
          </cell>
          <cell r="G4026">
            <v>11356</v>
          </cell>
          <cell r="H4026">
            <v>5413.41</v>
          </cell>
          <cell r="I4026">
            <v>0</v>
          </cell>
          <cell r="AY4026">
            <v>681.05</v>
          </cell>
          <cell r="CK4026">
            <v>0</v>
          </cell>
          <cell r="CL4026">
            <v>0</v>
          </cell>
          <cell r="CM4026">
            <v>0</v>
          </cell>
        </row>
        <row r="4027">
          <cell r="F4027">
            <v>51226</v>
          </cell>
          <cell r="G4027">
            <v>48947.45</v>
          </cell>
          <cell r="H4027">
            <v>29132.94</v>
          </cell>
          <cell r="I4027">
            <v>0</v>
          </cell>
          <cell r="AY4027">
            <v>651.52</v>
          </cell>
          <cell r="CK4027">
            <v>0</v>
          </cell>
          <cell r="CL4027">
            <v>0</v>
          </cell>
          <cell r="CM4027">
            <v>0</v>
          </cell>
        </row>
        <row r="4028">
          <cell r="F4028">
            <v>27500</v>
          </cell>
          <cell r="G4028">
            <v>27500</v>
          </cell>
          <cell r="H4028">
            <v>27500</v>
          </cell>
          <cell r="I4028">
            <v>0</v>
          </cell>
          <cell r="AY4028">
            <v>0</v>
          </cell>
          <cell r="CK4028">
            <v>0</v>
          </cell>
          <cell r="CL4028">
            <v>0</v>
          </cell>
          <cell r="CM4028">
            <v>0</v>
          </cell>
        </row>
        <row r="4029">
          <cell r="F4029">
            <v>0</v>
          </cell>
          <cell r="G4029">
            <v>3876.37</v>
          </cell>
          <cell r="H4029">
            <v>3354.92</v>
          </cell>
          <cell r="I4029">
            <v>521.45000000000005</v>
          </cell>
          <cell r="AY4029">
            <v>0</v>
          </cell>
          <cell r="CK4029">
            <v>0</v>
          </cell>
          <cell r="CL4029">
            <v>0</v>
          </cell>
          <cell r="CM4029">
            <v>0</v>
          </cell>
        </row>
        <row r="4030">
          <cell r="F4030">
            <v>18000</v>
          </cell>
          <cell r="G4030">
            <v>18000</v>
          </cell>
          <cell r="H4030">
            <v>1410.69</v>
          </cell>
          <cell r="I4030">
            <v>2</v>
          </cell>
          <cell r="AY4030">
            <v>0</v>
          </cell>
          <cell r="CK4030">
            <v>0</v>
          </cell>
          <cell r="CL4030">
            <v>0</v>
          </cell>
          <cell r="CM4030">
            <v>0</v>
          </cell>
        </row>
        <row r="4031">
          <cell r="F4031">
            <v>10000</v>
          </cell>
          <cell r="G4031">
            <v>10000</v>
          </cell>
          <cell r="H4031">
            <v>0</v>
          </cell>
          <cell r="I4031">
            <v>0</v>
          </cell>
          <cell r="AY4031">
            <v>0</v>
          </cell>
          <cell r="CK4031">
            <v>0</v>
          </cell>
          <cell r="CL4031">
            <v>0</v>
          </cell>
          <cell r="CM4031">
            <v>0</v>
          </cell>
        </row>
        <row r="4032">
          <cell r="F4032">
            <v>2250000</v>
          </cell>
          <cell r="G4032">
            <v>2250000</v>
          </cell>
          <cell r="H4032">
            <v>1413564.36</v>
          </cell>
          <cell r="I4032">
            <v>397267.5</v>
          </cell>
          <cell r="AY4032">
            <v>0</v>
          </cell>
          <cell r="CK4032">
            <v>0</v>
          </cell>
          <cell r="CL4032">
            <v>0</v>
          </cell>
          <cell r="CM4032">
            <v>0</v>
          </cell>
        </row>
        <row r="4033">
          <cell r="F4033">
            <v>100000</v>
          </cell>
          <cell r="G4033">
            <v>44557</v>
          </cell>
          <cell r="H4033">
            <v>13153.5</v>
          </cell>
          <cell r="I4033">
            <v>8625</v>
          </cell>
          <cell r="AY4033">
            <v>0</v>
          </cell>
          <cell r="CK4033">
            <v>0</v>
          </cell>
          <cell r="CL4033">
            <v>0</v>
          </cell>
          <cell r="CM4033">
            <v>500000</v>
          </cell>
        </row>
        <row r="4034">
          <cell r="F4034">
            <v>440000</v>
          </cell>
          <cell r="G4034">
            <v>202500</v>
          </cell>
          <cell r="H4034">
            <v>133983.01</v>
          </cell>
          <cell r="I4034">
            <v>32085</v>
          </cell>
          <cell r="AY4034">
            <v>0</v>
          </cell>
          <cell r="CK4034">
            <v>0</v>
          </cell>
          <cell r="CL4034">
            <v>0</v>
          </cell>
          <cell r="CM4034">
            <v>0</v>
          </cell>
        </row>
        <row r="4035">
          <cell r="F4035">
            <v>505000</v>
          </cell>
          <cell r="G4035">
            <v>605000</v>
          </cell>
          <cell r="H4035">
            <v>470915.55</v>
          </cell>
          <cell r="I4035">
            <v>27578.65</v>
          </cell>
          <cell r="AY4035">
            <v>0</v>
          </cell>
          <cell r="CK4035">
            <v>0</v>
          </cell>
          <cell r="CL4035">
            <v>0</v>
          </cell>
          <cell r="CM4035">
            <v>0</v>
          </cell>
        </row>
        <row r="4036">
          <cell r="F4036">
            <v>250000</v>
          </cell>
          <cell r="G4036">
            <v>250000</v>
          </cell>
          <cell r="H4036">
            <v>217118.4</v>
          </cell>
          <cell r="I4036">
            <v>160</v>
          </cell>
          <cell r="AY4036">
            <v>0</v>
          </cell>
          <cell r="CK4036">
            <v>0</v>
          </cell>
          <cell r="CL4036">
            <v>0</v>
          </cell>
          <cell r="CM4036">
            <v>0</v>
          </cell>
        </row>
        <row r="4037"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CK4037">
            <v>0</v>
          </cell>
          <cell r="CL4037">
            <v>0</v>
          </cell>
          <cell r="CM4037">
            <v>0</v>
          </cell>
        </row>
        <row r="4038">
          <cell r="F4038">
            <v>1630932</v>
          </cell>
          <cell r="G4038">
            <v>1630932</v>
          </cell>
          <cell r="H4038">
            <v>1253830.56</v>
          </cell>
          <cell r="I4038">
            <v>0</v>
          </cell>
          <cell r="AY4038">
            <v>142618.99</v>
          </cell>
          <cell r="CK4038">
            <v>0</v>
          </cell>
          <cell r="CL4038">
            <v>0</v>
          </cell>
          <cell r="CM4038">
            <v>0</v>
          </cell>
        </row>
        <row r="4039">
          <cell r="F4039">
            <v>4236</v>
          </cell>
          <cell r="G4039">
            <v>4236</v>
          </cell>
          <cell r="H4039">
            <v>3339</v>
          </cell>
          <cell r="I4039">
            <v>0</v>
          </cell>
          <cell r="AY4039">
            <v>371</v>
          </cell>
          <cell r="CK4039">
            <v>0</v>
          </cell>
          <cell r="CL4039">
            <v>0</v>
          </cell>
          <cell r="CM4039">
            <v>0</v>
          </cell>
        </row>
        <row r="4040">
          <cell r="F4040">
            <v>97906</v>
          </cell>
          <cell r="G4040">
            <v>97906</v>
          </cell>
          <cell r="H4040">
            <v>48221.73</v>
          </cell>
          <cell r="I4040">
            <v>0</v>
          </cell>
          <cell r="AY4040">
            <v>0</v>
          </cell>
          <cell r="CK4040">
            <v>0</v>
          </cell>
          <cell r="CL4040">
            <v>0</v>
          </cell>
          <cell r="CM4040">
            <v>0</v>
          </cell>
        </row>
        <row r="4041">
          <cell r="F4041">
            <v>317949</v>
          </cell>
          <cell r="G4041">
            <v>317949</v>
          </cell>
          <cell r="H4041">
            <v>18614.87</v>
          </cell>
          <cell r="I4041">
            <v>0</v>
          </cell>
          <cell r="AY4041">
            <v>0</v>
          </cell>
          <cell r="CK4041">
            <v>0</v>
          </cell>
          <cell r="CL4041">
            <v>0</v>
          </cell>
          <cell r="CM4041">
            <v>0</v>
          </cell>
        </row>
        <row r="4042">
          <cell r="F4042">
            <v>216556</v>
          </cell>
          <cell r="G4042">
            <v>216556</v>
          </cell>
          <cell r="H4042">
            <v>160375.79</v>
          </cell>
          <cell r="I4042">
            <v>0</v>
          </cell>
          <cell r="AY4042">
            <v>18686.7</v>
          </cell>
          <cell r="CK4042">
            <v>0</v>
          </cell>
          <cell r="CL4042">
            <v>0</v>
          </cell>
          <cell r="CM4042">
            <v>0</v>
          </cell>
        </row>
        <row r="4043">
          <cell r="F4043">
            <v>37458</v>
          </cell>
          <cell r="G4043">
            <v>37458</v>
          </cell>
          <cell r="H4043">
            <v>28487.54</v>
          </cell>
          <cell r="I4043">
            <v>0</v>
          </cell>
          <cell r="AY4043">
            <v>3332.6</v>
          </cell>
          <cell r="CK4043">
            <v>0</v>
          </cell>
          <cell r="CL4043">
            <v>0</v>
          </cell>
          <cell r="CM4043">
            <v>0</v>
          </cell>
        </row>
        <row r="4044">
          <cell r="F4044">
            <v>39600</v>
          </cell>
          <cell r="G4044">
            <v>39600</v>
          </cell>
          <cell r="H4044">
            <v>30712.06</v>
          </cell>
          <cell r="I4044">
            <v>0</v>
          </cell>
          <cell r="AY4044">
            <v>3510</v>
          </cell>
          <cell r="CK4044">
            <v>0</v>
          </cell>
          <cell r="CL4044">
            <v>0</v>
          </cell>
          <cell r="CM4044">
            <v>0</v>
          </cell>
        </row>
        <row r="4045">
          <cell r="F4045">
            <v>36337</v>
          </cell>
          <cell r="G4045">
            <v>37971.730000000003</v>
          </cell>
          <cell r="H4045">
            <v>37971.730000000003</v>
          </cell>
          <cell r="I4045">
            <v>0</v>
          </cell>
          <cell r="AY4045">
            <v>0</v>
          </cell>
          <cell r="CK4045">
            <v>0</v>
          </cell>
          <cell r="CL4045">
            <v>0</v>
          </cell>
          <cell r="CM4045">
            <v>0</v>
          </cell>
        </row>
        <row r="4046">
          <cell r="F4046">
            <v>211065</v>
          </cell>
          <cell r="G4046">
            <v>211065</v>
          </cell>
          <cell r="H4046">
            <v>142989.01999999999</v>
          </cell>
          <cell r="I4046">
            <v>0</v>
          </cell>
          <cell r="AY4046">
            <v>15696.24</v>
          </cell>
          <cell r="CK4046">
            <v>0</v>
          </cell>
          <cell r="CL4046">
            <v>0</v>
          </cell>
          <cell r="CM4046">
            <v>0</v>
          </cell>
        </row>
        <row r="4047">
          <cell r="F4047">
            <v>18011</v>
          </cell>
          <cell r="G4047">
            <v>18011</v>
          </cell>
          <cell r="H4047">
            <v>11904.63</v>
          </cell>
          <cell r="I4047">
            <v>0</v>
          </cell>
          <cell r="AY4047">
            <v>0</v>
          </cell>
          <cell r="CK4047">
            <v>0</v>
          </cell>
          <cell r="CL4047">
            <v>0</v>
          </cell>
          <cell r="CM4047">
            <v>0</v>
          </cell>
        </row>
        <row r="4048">
          <cell r="F4048">
            <v>5368</v>
          </cell>
          <cell r="G4048">
            <v>5368</v>
          </cell>
          <cell r="H4048">
            <v>2460.63</v>
          </cell>
          <cell r="I4048">
            <v>0</v>
          </cell>
          <cell r="AY4048">
            <v>180.69</v>
          </cell>
          <cell r="CK4048">
            <v>0</v>
          </cell>
          <cell r="CL4048">
            <v>0</v>
          </cell>
          <cell r="CM4048">
            <v>0</v>
          </cell>
        </row>
        <row r="4049">
          <cell r="F4049">
            <v>670</v>
          </cell>
          <cell r="G4049">
            <v>670</v>
          </cell>
          <cell r="H4049">
            <v>308.52</v>
          </cell>
          <cell r="I4049">
            <v>0</v>
          </cell>
          <cell r="AY4049">
            <v>38.89</v>
          </cell>
          <cell r="CK4049">
            <v>0</v>
          </cell>
          <cell r="CL4049">
            <v>0</v>
          </cell>
          <cell r="CM4049">
            <v>0</v>
          </cell>
        </row>
        <row r="4050">
          <cell r="F4050">
            <v>22593</v>
          </cell>
          <cell r="G4050">
            <v>22593</v>
          </cell>
          <cell r="H4050">
            <v>16019.63</v>
          </cell>
          <cell r="I4050">
            <v>0</v>
          </cell>
          <cell r="AY4050">
            <v>1087.47</v>
          </cell>
          <cell r="CK4050">
            <v>0</v>
          </cell>
          <cell r="CL4050">
            <v>0</v>
          </cell>
          <cell r="CM4050">
            <v>0</v>
          </cell>
        </row>
        <row r="4051">
          <cell r="F4051">
            <v>18000</v>
          </cell>
          <cell r="G4051">
            <v>18000</v>
          </cell>
          <cell r="H4051">
            <v>11597.63</v>
          </cell>
          <cell r="I4051">
            <v>6100</v>
          </cell>
          <cell r="AY4051">
            <v>0</v>
          </cell>
          <cell r="CK4051">
            <v>0</v>
          </cell>
          <cell r="CL4051">
            <v>0</v>
          </cell>
          <cell r="CM4051">
            <v>0</v>
          </cell>
        </row>
        <row r="4052">
          <cell r="F4052">
            <v>247999</v>
          </cell>
          <cell r="G4052">
            <v>247999</v>
          </cell>
          <cell r="H4052">
            <v>154269.85999999999</v>
          </cell>
          <cell r="I4052">
            <v>4158.1000000000004</v>
          </cell>
          <cell r="AY4052">
            <v>3085.79</v>
          </cell>
          <cell r="CK4052">
            <v>0</v>
          </cell>
          <cell r="CL4052">
            <v>0</v>
          </cell>
          <cell r="CM4052">
            <v>0</v>
          </cell>
        </row>
        <row r="4053">
          <cell r="F4053">
            <v>1370412</v>
          </cell>
          <cell r="G4053">
            <v>1370412</v>
          </cell>
          <cell r="H4053">
            <v>1089179.49</v>
          </cell>
          <cell r="I4053">
            <v>0</v>
          </cell>
          <cell r="AY4053">
            <v>121485.99</v>
          </cell>
          <cell r="CK4053">
            <v>0</v>
          </cell>
          <cell r="CL4053">
            <v>0</v>
          </cell>
          <cell r="CM4053">
            <v>0</v>
          </cell>
        </row>
        <row r="4054">
          <cell r="F4054">
            <v>4236</v>
          </cell>
          <cell r="G4054">
            <v>4236</v>
          </cell>
          <cell r="H4054">
            <v>3339</v>
          </cell>
          <cell r="I4054">
            <v>0</v>
          </cell>
          <cell r="AY4054">
            <v>371</v>
          </cell>
          <cell r="CK4054">
            <v>0</v>
          </cell>
          <cell r="CL4054">
            <v>0</v>
          </cell>
          <cell r="CM4054">
            <v>0</v>
          </cell>
        </row>
        <row r="4055">
          <cell r="F4055">
            <v>82208</v>
          </cell>
          <cell r="G4055">
            <v>78413.87</v>
          </cell>
          <cell r="H4055">
            <v>42910.48</v>
          </cell>
          <cell r="I4055">
            <v>0</v>
          </cell>
          <cell r="AY4055">
            <v>0</v>
          </cell>
          <cell r="CK4055">
            <v>0</v>
          </cell>
          <cell r="CL4055">
            <v>0</v>
          </cell>
          <cell r="CM4055">
            <v>0</v>
          </cell>
        </row>
        <row r="4056">
          <cell r="F4056">
            <v>267293</v>
          </cell>
          <cell r="G4056">
            <v>267293</v>
          </cell>
          <cell r="H4056">
            <v>0</v>
          </cell>
          <cell r="I4056">
            <v>0</v>
          </cell>
          <cell r="AY4056">
            <v>0</v>
          </cell>
          <cell r="CK4056">
            <v>0</v>
          </cell>
          <cell r="CL4056">
            <v>0</v>
          </cell>
          <cell r="CM4056">
            <v>0</v>
          </cell>
        </row>
        <row r="4057">
          <cell r="F4057">
            <v>196394</v>
          </cell>
          <cell r="G4057">
            <v>196394</v>
          </cell>
          <cell r="H4057">
            <v>152155.19</v>
          </cell>
          <cell r="I4057">
            <v>0</v>
          </cell>
          <cell r="AY4057">
            <v>17155.5</v>
          </cell>
          <cell r="CK4057">
            <v>0</v>
          </cell>
          <cell r="CL4057">
            <v>0</v>
          </cell>
          <cell r="CM4057">
            <v>0</v>
          </cell>
        </row>
        <row r="4058">
          <cell r="F4058">
            <v>33173</v>
          </cell>
          <cell r="G4058">
            <v>33173</v>
          </cell>
          <cell r="H4058">
            <v>26322.28</v>
          </cell>
          <cell r="I4058">
            <v>0</v>
          </cell>
          <cell r="AY4058">
            <v>2978.07</v>
          </cell>
          <cell r="CK4058">
            <v>0</v>
          </cell>
          <cell r="CL4058">
            <v>0</v>
          </cell>
          <cell r="CM4058">
            <v>0</v>
          </cell>
        </row>
        <row r="4059">
          <cell r="F4059">
            <v>46200</v>
          </cell>
          <cell r="G4059">
            <v>46200</v>
          </cell>
          <cell r="H4059">
            <v>36855</v>
          </cell>
          <cell r="I4059">
            <v>0</v>
          </cell>
          <cell r="AY4059">
            <v>4095</v>
          </cell>
          <cell r="CK4059">
            <v>0</v>
          </cell>
          <cell r="CL4059">
            <v>0</v>
          </cell>
          <cell r="CM4059">
            <v>0</v>
          </cell>
        </row>
        <row r="4060">
          <cell r="F4060">
            <v>30548</v>
          </cell>
          <cell r="G4060">
            <v>32360.85</v>
          </cell>
          <cell r="H4060">
            <v>32360.85</v>
          </cell>
          <cell r="I4060">
            <v>0</v>
          </cell>
          <cell r="AY4060">
            <v>0</v>
          </cell>
          <cell r="CK4060">
            <v>0</v>
          </cell>
          <cell r="CL4060">
            <v>0</v>
          </cell>
          <cell r="CM4060">
            <v>0</v>
          </cell>
        </row>
        <row r="4061">
          <cell r="F4061">
            <v>179146</v>
          </cell>
          <cell r="G4061">
            <v>179146</v>
          </cell>
          <cell r="H4061">
            <v>120012.91</v>
          </cell>
          <cell r="I4061">
            <v>0</v>
          </cell>
          <cell r="AY4061">
            <v>12934.32</v>
          </cell>
          <cell r="CK4061">
            <v>0</v>
          </cell>
          <cell r="CL4061">
            <v>0</v>
          </cell>
          <cell r="CM4061">
            <v>0</v>
          </cell>
        </row>
        <row r="4062">
          <cell r="F4062">
            <v>7157</v>
          </cell>
          <cell r="G4062">
            <v>7157</v>
          </cell>
          <cell r="H4062">
            <v>3280.84</v>
          </cell>
          <cell r="I4062">
            <v>0</v>
          </cell>
          <cell r="AY4062">
            <v>240.92</v>
          </cell>
          <cell r="CK4062">
            <v>0</v>
          </cell>
          <cell r="CL4062">
            <v>0</v>
          </cell>
          <cell r="CM4062">
            <v>0</v>
          </cell>
        </row>
        <row r="4063">
          <cell r="F4063">
            <v>568</v>
          </cell>
          <cell r="G4063">
            <v>568</v>
          </cell>
          <cell r="H4063">
            <v>261.57</v>
          </cell>
          <cell r="I4063">
            <v>0</v>
          </cell>
          <cell r="AY4063">
            <v>32.97</v>
          </cell>
          <cell r="CK4063">
            <v>0</v>
          </cell>
          <cell r="CL4063">
            <v>0</v>
          </cell>
          <cell r="CM4063">
            <v>0</v>
          </cell>
        </row>
        <row r="4064">
          <cell r="F4064">
            <v>20271</v>
          </cell>
          <cell r="G4064">
            <v>20271</v>
          </cell>
          <cell r="H4064">
            <v>10959.53</v>
          </cell>
          <cell r="I4064">
            <v>0</v>
          </cell>
          <cell r="AY4064">
            <v>265.43</v>
          </cell>
          <cell r="CK4064">
            <v>0</v>
          </cell>
          <cell r="CL4064">
            <v>0</v>
          </cell>
          <cell r="CM4064">
            <v>0</v>
          </cell>
        </row>
        <row r="4065">
          <cell r="F4065">
            <v>500000</v>
          </cell>
          <cell r="G4065">
            <v>714165</v>
          </cell>
          <cell r="H4065">
            <v>459655</v>
          </cell>
          <cell r="I4065">
            <v>254510</v>
          </cell>
          <cell r="AY4065">
            <v>0</v>
          </cell>
          <cell r="CK4065">
            <v>0</v>
          </cell>
          <cell r="CL4065">
            <v>0</v>
          </cell>
          <cell r="CM4065">
            <v>0</v>
          </cell>
        </row>
        <row r="4066">
          <cell r="F4066">
            <v>95000</v>
          </cell>
          <cell r="G4066">
            <v>33735</v>
          </cell>
          <cell r="H4066">
            <v>22234.5</v>
          </cell>
          <cell r="I4066">
            <v>0</v>
          </cell>
          <cell r="AY4066">
            <v>0</v>
          </cell>
          <cell r="CK4066">
            <v>0</v>
          </cell>
          <cell r="CL4066">
            <v>0</v>
          </cell>
          <cell r="CM4066">
            <v>0</v>
          </cell>
        </row>
        <row r="4067">
          <cell r="F4067">
            <v>8000</v>
          </cell>
          <cell r="G4067">
            <v>8000</v>
          </cell>
          <cell r="H4067">
            <v>245.82</v>
          </cell>
          <cell r="I4067">
            <v>0</v>
          </cell>
          <cell r="AY4067">
            <v>0</v>
          </cell>
          <cell r="CK4067">
            <v>0</v>
          </cell>
          <cell r="CL4067">
            <v>0</v>
          </cell>
          <cell r="CM4067">
            <v>0</v>
          </cell>
        </row>
        <row r="4068"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CK4068">
            <v>0</v>
          </cell>
          <cell r="CL4068">
            <v>0</v>
          </cell>
          <cell r="CM4068">
            <v>0</v>
          </cell>
        </row>
        <row r="4069">
          <cell r="F4069">
            <v>1030032</v>
          </cell>
          <cell r="G4069">
            <v>1030032</v>
          </cell>
          <cell r="H4069">
            <v>787381.69</v>
          </cell>
          <cell r="I4069">
            <v>0</v>
          </cell>
          <cell r="AY4069">
            <v>84623.16</v>
          </cell>
          <cell r="CK4069">
            <v>0</v>
          </cell>
          <cell r="CL4069">
            <v>0</v>
          </cell>
          <cell r="CM4069">
            <v>0</v>
          </cell>
        </row>
        <row r="4070">
          <cell r="F4070">
            <v>25416</v>
          </cell>
          <cell r="G4070">
            <v>25752.33</v>
          </cell>
          <cell r="H4070">
            <v>25752.33</v>
          </cell>
          <cell r="I4070">
            <v>0</v>
          </cell>
          <cell r="AY4070">
            <v>2226</v>
          </cell>
          <cell r="CK4070">
            <v>0</v>
          </cell>
          <cell r="CL4070">
            <v>0</v>
          </cell>
          <cell r="CM4070">
            <v>0</v>
          </cell>
        </row>
        <row r="4071">
          <cell r="F4071">
            <v>67209</v>
          </cell>
          <cell r="G4071">
            <v>108933.06</v>
          </cell>
          <cell r="H4071">
            <v>108933.06</v>
          </cell>
          <cell r="I4071">
            <v>0</v>
          </cell>
          <cell r="AY4071">
            <v>6050.13</v>
          </cell>
          <cell r="CK4071">
            <v>0</v>
          </cell>
          <cell r="CL4071">
            <v>0</v>
          </cell>
          <cell r="CM4071">
            <v>0</v>
          </cell>
        </row>
        <row r="4072">
          <cell r="F4072">
            <v>205226</v>
          </cell>
          <cell r="G4072">
            <v>205226</v>
          </cell>
          <cell r="H4072">
            <v>0</v>
          </cell>
          <cell r="I4072">
            <v>0</v>
          </cell>
          <cell r="AY4072">
            <v>0</v>
          </cell>
          <cell r="CK4072">
            <v>0</v>
          </cell>
          <cell r="CL4072">
            <v>0</v>
          </cell>
          <cell r="CM4072">
            <v>0</v>
          </cell>
        </row>
        <row r="4073">
          <cell r="F4073">
            <v>95172</v>
          </cell>
          <cell r="G4073">
            <v>109516.43</v>
          </cell>
          <cell r="H4073">
            <v>109516.43</v>
          </cell>
          <cell r="I4073">
            <v>0</v>
          </cell>
          <cell r="AY4073">
            <v>8321.2800000000007</v>
          </cell>
          <cell r="CK4073">
            <v>0</v>
          </cell>
          <cell r="CL4073">
            <v>0</v>
          </cell>
          <cell r="CM4073">
            <v>0</v>
          </cell>
        </row>
        <row r="4074">
          <cell r="F4074">
            <v>167940</v>
          </cell>
          <cell r="G4074">
            <v>167940</v>
          </cell>
          <cell r="H4074">
            <v>118302.56</v>
          </cell>
          <cell r="I4074">
            <v>0</v>
          </cell>
          <cell r="AY4074">
            <v>13214.11</v>
          </cell>
          <cell r="CK4074">
            <v>0</v>
          </cell>
          <cell r="CL4074">
            <v>0</v>
          </cell>
          <cell r="CM4074">
            <v>0</v>
          </cell>
        </row>
        <row r="4075">
          <cell r="F4075">
            <v>26738</v>
          </cell>
          <cell r="G4075">
            <v>26738</v>
          </cell>
          <cell r="H4075">
            <v>19219</v>
          </cell>
          <cell r="I4075">
            <v>0</v>
          </cell>
          <cell r="AY4075">
            <v>2151.4499999999998</v>
          </cell>
          <cell r="CK4075">
            <v>0</v>
          </cell>
          <cell r="CL4075">
            <v>0</v>
          </cell>
          <cell r="CM4075">
            <v>0</v>
          </cell>
        </row>
        <row r="4076">
          <cell r="F4076">
            <v>59400</v>
          </cell>
          <cell r="G4076">
            <v>59400</v>
          </cell>
          <cell r="H4076">
            <v>42385.2</v>
          </cell>
          <cell r="I4076">
            <v>0</v>
          </cell>
          <cell r="AY4076">
            <v>4680</v>
          </cell>
          <cell r="CK4076">
            <v>0</v>
          </cell>
          <cell r="CL4076">
            <v>0</v>
          </cell>
          <cell r="CM4076">
            <v>0</v>
          </cell>
        </row>
        <row r="4077">
          <cell r="F4077">
            <v>23454</v>
          </cell>
          <cell r="G4077">
            <v>23454</v>
          </cell>
          <cell r="H4077">
            <v>22418.7</v>
          </cell>
          <cell r="I4077">
            <v>0</v>
          </cell>
          <cell r="AY4077">
            <v>0</v>
          </cell>
          <cell r="CK4077">
            <v>0</v>
          </cell>
          <cell r="CL4077">
            <v>0</v>
          </cell>
          <cell r="CM4077">
            <v>0</v>
          </cell>
        </row>
        <row r="4078">
          <cell r="F4078">
            <v>118641</v>
          </cell>
          <cell r="G4078">
            <v>118641</v>
          </cell>
          <cell r="H4078">
            <v>102383.34</v>
          </cell>
          <cell r="I4078">
            <v>0</v>
          </cell>
          <cell r="AY4078">
            <v>9564.2000000000007</v>
          </cell>
          <cell r="CK4078">
            <v>0</v>
          </cell>
          <cell r="CL4078">
            <v>0</v>
          </cell>
          <cell r="CM4078">
            <v>0</v>
          </cell>
        </row>
        <row r="4079">
          <cell r="F4079">
            <v>16729</v>
          </cell>
          <cell r="G4079">
            <v>17465</v>
          </cell>
          <cell r="H4079">
            <v>16620.599999999999</v>
          </cell>
          <cell r="I4079">
            <v>0</v>
          </cell>
          <cell r="AY4079">
            <v>553.39</v>
          </cell>
          <cell r="CK4079">
            <v>0</v>
          </cell>
          <cell r="CL4079">
            <v>0</v>
          </cell>
          <cell r="CM4079">
            <v>0</v>
          </cell>
        </row>
        <row r="4080">
          <cell r="F4080">
            <v>80000</v>
          </cell>
          <cell r="G4080">
            <v>80000</v>
          </cell>
          <cell r="H4080">
            <v>65426.720000000001</v>
          </cell>
          <cell r="I4080">
            <v>10872</v>
          </cell>
          <cell r="AY4080">
            <v>4817.25</v>
          </cell>
          <cell r="CK4080">
            <v>0</v>
          </cell>
          <cell r="CL4080">
            <v>0</v>
          </cell>
          <cell r="CM4080">
            <v>0</v>
          </cell>
        </row>
        <row r="4081">
          <cell r="F4081">
            <v>971868</v>
          </cell>
          <cell r="G4081">
            <v>971868</v>
          </cell>
          <cell r="H4081">
            <v>771118.07999999996</v>
          </cell>
          <cell r="I4081">
            <v>0</v>
          </cell>
          <cell r="AY4081">
            <v>84882.74</v>
          </cell>
          <cell r="CK4081">
            <v>0</v>
          </cell>
          <cell r="CL4081">
            <v>0</v>
          </cell>
          <cell r="CM4081">
            <v>0</v>
          </cell>
        </row>
        <row r="4082">
          <cell r="F4082">
            <v>56692</v>
          </cell>
          <cell r="G4082">
            <v>56692</v>
          </cell>
          <cell r="H4082">
            <v>29764.03</v>
          </cell>
          <cell r="I4082">
            <v>0</v>
          </cell>
          <cell r="AY4082">
            <v>0</v>
          </cell>
          <cell r="CK4082">
            <v>0</v>
          </cell>
          <cell r="CL4082">
            <v>0</v>
          </cell>
          <cell r="CM4082">
            <v>0</v>
          </cell>
        </row>
        <row r="4083">
          <cell r="F4083">
            <v>188974</v>
          </cell>
          <cell r="G4083">
            <v>188974</v>
          </cell>
          <cell r="H4083">
            <v>0</v>
          </cell>
          <cell r="I4083">
            <v>0</v>
          </cell>
          <cell r="AY4083">
            <v>0</v>
          </cell>
          <cell r="CK4083">
            <v>0</v>
          </cell>
          <cell r="CL4083">
            <v>0</v>
          </cell>
          <cell r="CM4083">
            <v>0</v>
          </cell>
        </row>
        <row r="4084">
          <cell r="F4084">
            <v>133229</v>
          </cell>
          <cell r="G4084">
            <v>133229</v>
          </cell>
          <cell r="H4084">
            <v>102376.08</v>
          </cell>
          <cell r="I4084">
            <v>0</v>
          </cell>
          <cell r="AY4084">
            <v>11540.14</v>
          </cell>
          <cell r="CK4084">
            <v>0</v>
          </cell>
          <cell r="CL4084">
            <v>0</v>
          </cell>
          <cell r="CM4084">
            <v>0</v>
          </cell>
        </row>
        <row r="4085">
          <cell r="F4085">
            <v>22401</v>
          </cell>
          <cell r="G4085">
            <v>22401</v>
          </cell>
          <cell r="H4085">
            <v>17571.84</v>
          </cell>
          <cell r="I4085">
            <v>0</v>
          </cell>
          <cell r="AY4085">
            <v>1987.36</v>
          </cell>
          <cell r="CK4085">
            <v>0</v>
          </cell>
          <cell r="CL4085">
            <v>0</v>
          </cell>
          <cell r="CM4085">
            <v>0</v>
          </cell>
        </row>
        <row r="4086">
          <cell r="F4086">
            <v>33000</v>
          </cell>
          <cell r="G4086">
            <v>33000</v>
          </cell>
          <cell r="H4086">
            <v>26325</v>
          </cell>
          <cell r="I4086">
            <v>0</v>
          </cell>
          <cell r="AY4086">
            <v>2925</v>
          </cell>
          <cell r="CK4086">
            <v>0</v>
          </cell>
          <cell r="CL4086">
            <v>0</v>
          </cell>
          <cell r="CM4086">
            <v>0</v>
          </cell>
        </row>
        <row r="4087">
          <cell r="F4087">
            <v>21597</v>
          </cell>
          <cell r="G4087">
            <v>22677.360000000001</v>
          </cell>
          <cell r="H4087">
            <v>22677.360000000001</v>
          </cell>
          <cell r="I4087">
            <v>0</v>
          </cell>
          <cell r="AY4087">
            <v>0</v>
          </cell>
          <cell r="CK4087">
            <v>0</v>
          </cell>
          <cell r="CL4087">
            <v>0</v>
          </cell>
          <cell r="CM4087">
            <v>0</v>
          </cell>
        </row>
        <row r="4088">
          <cell r="F4088">
            <v>129239</v>
          </cell>
          <cell r="G4088">
            <v>129239</v>
          </cell>
          <cell r="H4088">
            <v>89628.42</v>
          </cell>
          <cell r="I4088">
            <v>0</v>
          </cell>
          <cell r="AY4088">
            <v>9486.59</v>
          </cell>
          <cell r="CK4088">
            <v>0</v>
          </cell>
          <cell r="CL4088">
            <v>0</v>
          </cell>
          <cell r="CM4088">
            <v>0</v>
          </cell>
        </row>
        <row r="4089">
          <cell r="F4089">
            <v>25499</v>
          </cell>
          <cell r="G4089">
            <v>25499</v>
          </cell>
          <cell r="H4089">
            <v>16404.2</v>
          </cell>
          <cell r="I4089">
            <v>0</v>
          </cell>
          <cell r="AY4089">
            <v>1204.5999999999999</v>
          </cell>
          <cell r="CK4089">
            <v>0</v>
          </cell>
          <cell r="CL4089">
            <v>0</v>
          </cell>
          <cell r="CM4089">
            <v>0</v>
          </cell>
        </row>
        <row r="4090">
          <cell r="F4090">
            <v>409</v>
          </cell>
          <cell r="G4090">
            <v>409</v>
          </cell>
          <cell r="H4090">
            <v>188.11</v>
          </cell>
          <cell r="I4090">
            <v>0</v>
          </cell>
          <cell r="AY4090">
            <v>23.71</v>
          </cell>
          <cell r="CK4090">
            <v>0</v>
          </cell>
          <cell r="CL4090">
            <v>0</v>
          </cell>
          <cell r="CM4090">
            <v>0</v>
          </cell>
        </row>
        <row r="4091">
          <cell r="F4091">
            <v>5549</v>
          </cell>
          <cell r="G4091">
            <v>5549</v>
          </cell>
          <cell r="H4091">
            <v>4706.12</v>
          </cell>
          <cell r="I4091">
            <v>0</v>
          </cell>
          <cell r="AY4091">
            <v>67.56</v>
          </cell>
          <cell r="CK4091">
            <v>0</v>
          </cell>
          <cell r="CL4091">
            <v>0</v>
          </cell>
          <cell r="CM4091">
            <v>0</v>
          </cell>
        </row>
        <row r="4092">
          <cell r="F4092">
            <v>9000</v>
          </cell>
          <cell r="G4092">
            <v>9000</v>
          </cell>
          <cell r="H4092">
            <v>21.02</v>
          </cell>
          <cell r="I4092">
            <v>4</v>
          </cell>
          <cell r="AY4092">
            <v>0</v>
          </cell>
          <cell r="CK4092">
            <v>0</v>
          </cell>
          <cell r="CL4092">
            <v>0</v>
          </cell>
          <cell r="CM4092">
            <v>0</v>
          </cell>
        </row>
        <row r="4093">
          <cell r="F4093">
            <v>0</v>
          </cell>
          <cell r="G4093">
            <v>1000</v>
          </cell>
          <cell r="H4093">
            <v>97.75</v>
          </cell>
          <cell r="I4093">
            <v>0</v>
          </cell>
          <cell r="AY4093">
            <v>0</v>
          </cell>
          <cell r="CK4093">
            <v>0</v>
          </cell>
          <cell r="CL4093">
            <v>0</v>
          </cell>
          <cell r="CM4093">
            <v>0</v>
          </cell>
        </row>
        <row r="4094">
          <cell r="F4094">
            <v>947200</v>
          </cell>
          <cell r="G4094">
            <v>946200</v>
          </cell>
          <cell r="H4094">
            <v>784925.35</v>
          </cell>
          <cell r="I4094">
            <v>124155.57</v>
          </cell>
          <cell r="AY4094">
            <v>1388.26</v>
          </cell>
          <cell r="CK4094">
            <v>0</v>
          </cell>
          <cell r="CL4094">
            <v>0</v>
          </cell>
          <cell r="CM4094">
            <v>0</v>
          </cell>
        </row>
        <row r="4095">
          <cell r="F4095">
            <v>250000</v>
          </cell>
          <cell r="G4095">
            <v>250000</v>
          </cell>
          <cell r="H4095">
            <v>0</v>
          </cell>
          <cell r="I4095">
            <v>0</v>
          </cell>
          <cell r="AY4095">
            <v>0</v>
          </cell>
          <cell r="CK4095">
            <v>0</v>
          </cell>
          <cell r="CL4095">
            <v>0</v>
          </cell>
          <cell r="CM4095">
            <v>0</v>
          </cell>
        </row>
        <row r="4096">
          <cell r="F4096">
            <v>4073400</v>
          </cell>
          <cell r="G4096">
            <v>4073400</v>
          </cell>
          <cell r="H4096">
            <v>2614567.0099999998</v>
          </cell>
          <cell r="I4096">
            <v>0</v>
          </cell>
          <cell r="AY4096">
            <v>303988</v>
          </cell>
          <cell r="CK4096">
            <v>0</v>
          </cell>
          <cell r="CL4096">
            <v>0</v>
          </cell>
          <cell r="CM4096">
            <v>0</v>
          </cell>
        </row>
        <row r="4097">
          <cell r="F4097">
            <v>103729</v>
          </cell>
          <cell r="G4097">
            <v>103729</v>
          </cell>
          <cell r="H4097">
            <v>96402.03</v>
          </cell>
          <cell r="I4097">
            <v>0</v>
          </cell>
          <cell r="AY4097">
            <v>10683.5</v>
          </cell>
          <cell r="CK4097">
            <v>0</v>
          </cell>
          <cell r="CL4097">
            <v>0</v>
          </cell>
          <cell r="CM4097">
            <v>0</v>
          </cell>
        </row>
        <row r="4098">
          <cell r="F4098">
            <v>271471</v>
          </cell>
          <cell r="G4098">
            <v>271471</v>
          </cell>
          <cell r="H4098">
            <v>114620.64</v>
          </cell>
          <cell r="I4098">
            <v>0</v>
          </cell>
          <cell r="AY4098">
            <v>0</v>
          </cell>
          <cell r="CK4098">
            <v>0</v>
          </cell>
          <cell r="CL4098">
            <v>0</v>
          </cell>
          <cell r="CM4098">
            <v>0</v>
          </cell>
        </row>
        <row r="4099">
          <cell r="F4099">
            <v>814968</v>
          </cell>
          <cell r="G4099">
            <v>814968</v>
          </cell>
          <cell r="H4099">
            <v>0</v>
          </cell>
          <cell r="I4099">
            <v>0</v>
          </cell>
          <cell r="AY4099">
            <v>0</v>
          </cell>
          <cell r="CK4099">
            <v>0</v>
          </cell>
          <cell r="CL4099">
            <v>0</v>
          </cell>
          <cell r="CM4099">
            <v>0</v>
          </cell>
        </row>
        <row r="4100">
          <cell r="F4100">
            <v>41593</v>
          </cell>
          <cell r="G4100">
            <v>41593</v>
          </cell>
          <cell r="H4100">
            <v>14729.22</v>
          </cell>
          <cell r="I4100">
            <v>0</v>
          </cell>
          <cell r="AY4100">
            <v>0</v>
          </cell>
          <cell r="CK4100">
            <v>0</v>
          </cell>
          <cell r="CL4100">
            <v>0</v>
          </cell>
          <cell r="CM4100">
            <v>0</v>
          </cell>
        </row>
        <row r="4101">
          <cell r="F4101">
            <v>423169</v>
          </cell>
          <cell r="G4101">
            <v>423169</v>
          </cell>
          <cell r="H4101">
            <v>253070.71</v>
          </cell>
          <cell r="I4101">
            <v>0</v>
          </cell>
          <cell r="AY4101">
            <v>31005.040000000001</v>
          </cell>
          <cell r="CK4101">
            <v>0</v>
          </cell>
          <cell r="CL4101">
            <v>0</v>
          </cell>
          <cell r="CM4101">
            <v>0</v>
          </cell>
        </row>
        <row r="4102">
          <cell r="F4102">
            <v>70558</v>
          </cell>
          <cell r="G4102">
            <v>70558</v>
          </cell>
          <cell r="H4102">
            <v>42530.87</v>
          </cell>
          <cell r="I4102">
            <v>0</v>
          </cell>
          <cell r="AY4102">
            <v>5222.3</v>
          </cell>
          <cell r="CK4102">
            <v>0</v>
          </cell>
          <cell r="CL4102">
            <v>0</v>
          </cell>
          <cell r="CM4102">
            <v>0</v>
          </cell>
        </row>
        <row r="4103">
          <cell r="F4103">
            <v>112200</v>
          </cell>
          <cell r="G4103">
            <v>112200</v>
          </cell>
          <cell r="H4103">
            <v>75457.2</v>
          </cell>
          <cell r="I4103">
            <v>0</v>
          </cell>
          <cell r="AY4103">
            <v>9360</v>
          </cell>
          <cell r="CK4103">
            <v>0</v>
          </cell>
          <cell r="CL4103">
            <v>0</v>
          </cell>
          <cell r="CM4103">
            <v>0</v>
          </cell>
        </row>
        <row r="4104">
          <cell r="F4104">
            <v>92728</v>
          </cell>
          <cell r="G4104">
            <v>91523.63</v>
          </cell>
          <cell r="H4104">
            <v>82111.48</v>
          </cell>
          <cell r="I4104">
            <v>0</v>
          </cell>
          <cell r="AY4104">
            <v>0</v>
          </cell>
          <cell r="CK4104">
            <v>0</v>
          </cell>
          <cell r="CL4104">
            <v>0</v>
          </cell>
          <cell r="CM4104">
            <v>0</v>
          </cell>
        </row>
        <row r="4105">
          <cell r="F4105">
            <v>782170</v>
          </cell>
          <cell r="G4105">
            <v>782170</v>
          </cell>
          <cell r="H4105">
            <v>408410.06</v>
          </cell>
          <cell r="I4105">
            <v>0</v>
          </cell>
          <cell r="AY4105">
            <v>43594.49</v>
          </cell>
          <cell r="CK4105">
            <v>0</v>
          </cell>
          <cell r="CL4105">
            <v>0</v>
          </cell>
          <cell r="CM4105">
            <v>0</v>
          </cell>
        </row>
        <row r="4106">
          <cell r="F4106">
            <v>382701</v>
          </cell>
          <cell r="G4106">
            <v>157423.26</v>
          </cell>
          <cell r="H4106">
            <v>0</v>
          </cell>
          <cell r="I4106">
            <v>0</v>
          </cell>
          <cell r="AY4106">
            <v>0</v>
          </cell>
          <cell r="CK4106">
            <v>0</v>
          </cell>
          <cell r="CL4106">
            <v>0</v>
          </cell>
          <cell r="CM4106">
            <v>0</v>
          </cell>
        </row>
        <row r="4107">
          <cell r="F4107">
            <v>1544602</v>
          </cell>
          <cell r="G4107">
            <v>1550151.15</v>
          </cell>
          <cell r="H4107">
            <v>1173591.46</v>
          </cell>
          <cell r="I4107">
            <v>0</v>
          </cell>
          <cell r="AY4107">
            <v>134564.6</v>
          </cell>
          <cell r="CK4107">
            <v>0</v>
          </cell>
          <cell r="CL4107">
            <v>0</v>
          </cell>
          <cell r="CM4107">
            <v>0</v>
          </cell>
        </row>
        <row r="4108">
          <cell r="F4108">
            <v>14047</v>
          </cell>
          <cell r="G4108">
            <v>14047</v>
          </cell>
          <cell r="H4108">
            <v>13030.48</v>
          </cell>
          <cell r="I4108">
            <v>0</v>
          </cell>
          <cell r="AY4108">
            <v>3000.28</v>
          </cell>
          <cell r="CK4108">
            <v>0</v>
          </cell>
          <cell r="CL4108">
            <v>0</v>
          </cell>
          <cell r="CM4108">
            <v>0</v>
          </cell>
        </row>
        <row r="4109">
          <cell r="F4109">
            <v>408975</v>
          </cell>
          <cell r="G4109">
            <v>408975</v>
          </cell>
          <cell r="H4109">
            <v>298078</v>
          </cell>
          <cell r="I4109">
            <v>0</v>
          </cell>
          <cell r="AY4109">
            <v>25337</v>
          </cell>
          <cell r="CK4109">
            <v>0</v>
          </cell>
          <cell r="CL4109">
            <v>0</v>
          </cell>
          <cell r="CM4109">
            <v>0</v>
          </cell>
        </row>
        <row r="4110">
          <cell r="F4110">
            <v>39085</v>
          </cell>
          <cell r="G4110">
            <v>39085</v>
          </cell>
          <cell r="H4110">
            <v>23661.360000000001</v>
          </cell>
          <cell r="I4110">
            <v>0</v>
          </cell>
          <cell r="AY4110">
            <v>3067.75</v>
          </cell>
          <cell r="CK4110">
            <v>0</v>
          </cell>
          <cell r="CL4110">
            <v>0</v>
          </cell>
          <cell r="CM4110">
            <v>0</v>
          </cell>
        </row>
        <row r="4111">
          <cell r="F4111">
            <v>2342419</v>
          </cell>
          <cell r="G4111">
            <v>2342419</v>
          </cell>
          <cell r="H4111">
            <v>1459890.83</v>
          </cell>
          <cell r="I4111">
            <v>0</v>
          </cell>
          <cell r="AY4111">
            <v>169942.74</v>
          </cell>
          <cell r="CK4111">
            <v>0</v>
          </cell>
          <cell r="CL4111">
            <v>0</v>
          </cell>
          <cell r="CM4111">
            <v>0</v>
          </cell>
        </row>
        <row r="4112">
          <cell r="F4112">
            <v>1447682</v>
          </cell>
          <cell r="G4112">
            <v>1447682</v>
          </cell>
          <cell r="H4112">
            <v>1047810.81</v>
          </cell>
          <cell r="I4112">
            <v>0</v>
          </cell>
          <cell r="AY4112">
            <v>111945.60000000001</v>
          </cell>
          <cell r="CK4112">
            <v>0</v>
          </cell>
          <cell r="CL4112">
            <v>0</v>
          </cell>
          <cell r="CM4112">
            <v>0</v>
          </cell>
        </row>
        <row r="4113">
          <cell r="F4113">
            <v>1444896</v>
          </cell>
          <cell r="G4113">
            <v>1444896</v>
          </cell>
          <cell r="H4113">
            <v>1010759.95</v>
          </cell>
          <cell r="I4113">
            <v>0</v>
          </cell>
          <cell r="AY4113">
            <v>0</v>
          </cell>
          <cell r="CK4113">
            <v>0</v>
          </cell>
          <cell r="CL4113">
            <v>0</v>
          </cell>
          <cell r="CM4113">
            <v>0</v>
          </cell>
        </row>
        <row r="4114">
          <cell r="F4114">
            <v>1695</v>
          </cell>
          <cell r="G4114">
            <v>1695</v>
          </cell>
          <cell r="H4114">
            <v>0</v>
          </cell>
          <cell r="I4114">
            <v>0</v>
          </cell>
          <cell r="AY4114">
            <v>0</v>
          </cell>
          <cell r="CK4114">
            <v>0</v>
          </cell>
          <cell r="CL4114">
            <v>0</v>
          </cell>
          <cell r="CM4114">
            <v>0</v>
          </cell>
        </row>
        <row r="4115">
          <cell r="F4115">
            <v>17000</v>
          </cell>
          <cell r="G4115">
            <v>17000</v>
          </cell>
          <cell r="H4115">
            <v>0</v>
          </cell>
          <cell r="I4115">
            <v>0</v>
          </cell>
          <cell r="AY4115">
            <v>0</v>
          </cell>
          <cell r="CK4115">
            <v>0</v>
          </cell>
          <cell r="CL4115">
            <v>0</v>
          </cell>
          <cell r="CM4115">
            <v>0</v>
          </cell>
        </row>
        <row r="4116">
          <cell r="F4116">
            <v>28000</v>
          </cell>
          <cell r="G4116">
            <v>28000</v>
          </cell>
          <cell r="H4116">
            <v>0</v>
          </cell>
          <cell r="I4116">
            <v>0</v>
          </cell>
          <cell r="AY4116">
            <v>0</v>
          </cell>
          <cell r="CK4116">
            <v>0</v>
          </cell>
          <cell r="CL4116">
            <v>0</v>
          </cell>
          <cell r="CM4116">
            <v>0</v>
          </cell>
        </row>
        <row r="4117">
          <cell r="F4117">
            <v>2000</v>
          </cell>
          <cell r="G4117">
            <v>2000</v>
          </cell>
          <cell r="H4117">
            <v>0</v>
          </cell>
          <cell r="I4117">
            <v>0</v>
          </cell>
          <cell r="AY4117">
            <v>0</v>
          </cell>
          <cell r="CK4117">
            <v>0</v>
          </cell>
          <cell r="CL4117">
            <v>0</v>
          </cell>
          <cell r="CM4117">
            <v>0</v>
          </cell>
        </row>
        <row r="4118">
          <cell r="F4118">
            <v>3823690</v>
          </cell>
          <cell r="G4118">
            <v>5823690</v>
          </cell>
          <cell r="H4118">
            <v>0</v>
          </cell>
          <cell r="I4118">
            <v>2125000</v>
          </cell>
          <cell r="AY4118">
            <v>0</v>
          </cell>
          <cell r="CK4118">
            <v>1199125</v>
          </cell>
          <cell r="CL4118">
            <v>0</v>
          </cell>
          <cell r="CM4118">
            <v>0</v>
          </cell>
        </row>
        <row r="4119">
          <cell r="F4119">
            <v>808812</v>
          </cell>
          <cell r="G4119">
            <v>808812</v>
          </cell>
          <cell r="H4119">
            <v>636939</v>
          </cell>
          <cell r="I4119">
            <v>0</v>
          </cell>
          <cell r="AY4119">
            <v>70771</v>
          </cell>
          <cell r="CK4119">
            <v>0</v>
          </cell>
          <cell r="CL4119">
            <v>0</v>
          </cell>
          <cell r="CM4119">
            <v>0</v>
          </cell>
        </row>
        <row r="4120">
          <cell r="F4120">
            <v>9178</v>
          </cell>
          <cell r="G4120">
            <v>13895.5</v>
          </cell>
          <cell r="H4120">
            <v>13895.5</v>
          </cell>
          <cell r="I4120">
            <v>0</v>
          </cell>
          <cell r="AY4120">
            <v>1112</v>
          </cell>
          <cell r="CK4120">
            <v>0</v>
          </cell>
          <cell r="CL4120">
            <v>0</v>
          </cell>
          <cell r="CM4120">
            <v>0</v>
          </cell>
        </row>
        <row r="4121">
          <cell r="F4121">
            <v>56758</v>
          </cell>
          <cell r="G4121">
            <v>56758</v>
          </cell>
          <cell r="H4121">
            <v>28615.09</v>
          </cell>
          <cell r="I4121">
            <v>0</v>
          </cell>
          <cell r="AY4121">
            <v>0</v>
          </cell>
          <cell r="CK4121">
            <v>0</v>
          </cell>
          <cell r="CL4121">
            <v>0</v>
          </cell>
          <cell r="CM4121">
            <v>0</v>
          </cell>
        </row>
        <row r="4122">
          <cell r="F4122">
            <v>159740</v>
          </cell>
          <cell r="G4122">
            <v>159740</v>
          </cell>
          <cell r="H4122">
            <v>0</v>
          </cell>
          <cell r="I4122">
            <v>0</v>
          </cell>
          <cell r="AY4122">
            <v>0</v>
          </cell>
          <cell r="CK4122">
            <v>0</v>
          </cell>
          <cell r="CL4122">
            <v>0</v>
          </cell>
          <cell r="CM4122">
            <v>0</v>
          </cell>
        </row>
        <row r="4123">
          <cell r="F4123">
            <v>109144</v>
          </cell>
          <cell r="G4123">
            <v>109144</v>
          </cell>
          <cell r="H4123">
            <v>84040</v>
          </cell>
          <cell r="I4123">
            <v>0</v>
          </cell>
          <cell r="AY4123">
            <v>9415.94</v>
          </cell>
          <cell r="CK4123">
            <v>0</v>
          </cell>
          <cell r="CL4123">
            <v>0</v>
          </cell>
          <cell r="CM4123">
            <v>0</v>
          </cell>
        </row>
        <row r="4124">
          <cell r="F4124">
            <v>18933</v>
          </cell>
          <cell r="G4124">
            <v>18933</v>
          </cell>
          <cell r="H4124">
            <v>14952.21</v>
          </cell>
          <cell r="I4124">
            <v>0</v>
          </cell>
          <cell r="AY4124">
            <v>1680.51</v>
          </cell>
          <cell r="CK4124">
            <v>0</v>
          </cell>
          <cell r="CL4124">
            <v>0</v>
          </cell>
          <cell r="CM4124">
            <v>0</v>
          </cell>
        </row>
        <row r="4125">
          <cell r="F4125">
            <v>19800</v>
          </cell>
          <cell r="G4125">
            <v>19800</v>
          </cell>
          <cell r="H4125">
            <v>15795</v>
          </cell>
          <cell r="I4125">
            <v>0</v>
          </cell>
          <cell r="AY4125">
            <v>1755</v>
          </cell>
          <cell r="CK4125">
            <v>0</v>
          </cell>
          <cell r="CL4125">
            <v>0</v>
          </cell>
          <cell r="CM4125">
            <v>0</v>
          </cell>
        </row>
        <row r="4126">
          <cell r="F4126">
            <v>18162</v>
          </cell>
          <cell r="G4126">
            <v>19366.37</v>
          </cell>
          <cell r="H4126">
            <v>19366.37</v>
          </cell>
          <cell r="I4126">
            <v>0</v>
          </cell>
          <cell r="AY4126">
            <v>0</v>
          </cell>
          <cell r="CK4126">
            <v>0</v>
          </cell>
          <cell r="CL4126">
            <v>0</v>
          </cell>
          <cell r="CM4126">
            <v>0</v>
          </cell>
        </row>
        <row r="4127">
          <cell r="F4127">
            <v>107625</v>
          </cell>
          <cell r="G4127">
            <v>107625</v>
          </cell>
          <cell r="H4127">
            <v>75770.899999999994</v>
          </cell>
          <cell r="I4127">
            <v>0</v>
          </cell>
          <cell r="AY4127">
            <v>7888.28</v>
          </cell>
          <cell r="CK4127">
            <v>0</v>
          </cell>
          <cell r="CL4127">
            <v>0</v>
          </cell>
          <cell r="CM4127">
            <v>0</v>
          </cell>
        </row>
        <row r="4128">
          <cell r="F4128">
            <v>5247540</v>
          </cell>
          <cell r="G4128">
            <v>5247540</v>
          </cell>
          <cell r="H4128">
            <v>3387691.03</v>
          </cell>
          <cell r="I4128">
            <v>0</v>
          </cell>
          <cell r="AY4128">
            <v>411957.41</v>
          </cell>
          <cell r="CK4128">
            <v>0</v>
          </cell>
          <cell r="CL4128">
            <v>0</v>
          </cell>
          <cell r="CM4128">
            <v>0</v>
          </cell>
        </row>
        <row r="4129">
          <cell r="F4129">
            <v>0</v>
          </cell>
          <cell r="G4129">
            <v>12367.08</v>
          </cell>
          <cell r="H4129">
            <v>12367.08</v>
          </cell>
          <cell r="I4129">
            <v>0</v>
          </cell>
          <cell r="AY4129">
            <v>12367.08</v>
          </cell>
          <cell r="CK4129">
            <v>0</v>
          </cell>
          <cell r="CL4129">
            <v>0</v>
          </cell>
          <cell r="CM4129">
            <v>0</v>
          </cell>
        </row>
        <row r="4130">
          <cell r="F4130">
            <v>0</v>
          </cell>
          <cell r="G4130">
            <v>23812.75</v>
          </cell>
          <cell r="H4130">
            <v>23812.75</v>
          </cell>
          <cell r="I4130">
            <v>0</v>
          </cell>
          <cell r="AY4130">
            <v>14576.03</v>
          </cell>
          <cell r="CK4130">
            <v>0</v>
          </cell>
          <cell r="CL4130">
            <v>0</v>
          </cell>
          <cell r="CM4130">
            <v>0</v>
          </cell>
        </row>
        <row r="4131">
          <cell r="F4131">
            <v>37595</v>
          </cell>
          <cell r="G4131">
            <v>37595</v>
          </cell>
          <cell r="H4131">
            <v>28238.17</v>
          </cell>
          <cell r="I4131">
            <v>0</v>
          </cell>
          <cell r="AY4131">
            <v>3337</v>
          </cell>
          <cell r="CK4131">
            <v>0</v>
          </cell>
          <cell r="CL4131">
            <v>0</v>
          </cell>
          <cell r="CM4131">
            <v>0</v>
          </cell>
        </row>
        <row r="4132">
          <cell r="F4132">
            <v>329372</v>
          </cell>
          <cell r="G4132">
            <v>329372</v>
          </cell>
          <cell r="H4132">
            <v>140237.87</v>
          </cell>
          <cell r="I4132">
            <v>0</v>
          </cell>
          <cell r="AY4132">
            <v>2938.28</v>
          </cell>
          <cell r="CK4132">
            <v>0</v>
          </cell>
          <cell r="CL4132">
            <v>0</v>
          </cell>
          <cell r="CM4132">
            <v>0</v>
          </cell>
        </row>
        <row r="4133">
          <cell r="F4133">
            <v>1027768</v>
          </cell>
          <cell r="G4133">
            <v>1027768</v>
          </cell>
          <cell r="H4133">
            <v>61461.87</v>
          </cell>
          <cell r="I4133">
            <v>0</v>
          </cell>
          <cell r="AY4133">
            <v>26864.23</v>
          </cell>
          <cell r="CK4133">
            <v>0</v>
          </cell>
          <cell r="CL4133">
            <v>0</v>
          </cell>
          <cell r="CM4133">
            <v>0</v>
          </cell>
        </row>
        <row r="4134">
          <cell r="F4134">
            <v>0</v>
          </cell>
          <cell r="G4134">
            <v>172040.35</v>
          </cell>
          <cell r="H4134">
            <v>172040.35</v>
          </cell>
          <cell r="I4134">
            <v>0</v>
          </cell>
          <cell r="AY4134">
            <v>0</v>
          </cell>
          <cell r="CK4134">
            <v>0</v>
          </cell>
          <cell r="CL4134">
            <v>0</v>
          </cell>
          <cell r="CM4134">
            <v>0</v>
          </cell>
        </row>
        <row r="4135">
          <cell r="F4135">
            <v>0</v>
          </cell>
          <cell r="G4135">
            <v>185899.72</v>
          </cell>
          <cell r="H4135">
            <v>185899.72</v>
          </cell>
          <cell r="I4135">
            <v>0</v>
          </cell>
          <cell r="AY4135">
            <v>0</v>
          </cell>
          <cell r="CK4135">
            <v>0</v>
          </cell>
          <cell r="CL4135">
            <v>0</v>
          </cell>
          <cell r="CM4135">
            <v>0</v>
          </cell>
        </row>
        <row r="4136">
          <cell r="F4136">
            <v>565934</v>
          </cell>
          <cell r="G4136">
            <v>565934</v>
          </cell>
          <cell r="H4136">
            <v>353224.01</v>
          </cell>
          <cell r="I4136">
            <v>0</v>
          </cell>
          <cell r="AY4136">
            <v>46737.81</v>
          </cell>
          <cell r="CK4136">
            <v>0</v>
          </cell>
          <cell r="CL4136">
            <v>0</v>
          </cell>
          <cell r="CM4136">
            <v>0</v>
          </cell>
        </row>
        <row r="4137">
          <cell r="F4137">
            <v>97926</v>
          </cell>
          <cell r="G4137">
            <v>97926</v>
          </cell>
          <cell r="H4137">
            <v>62394.79</v>
          </cell>
          <cell r="I4137">
            <v>0</v>
          </cell>
          <cell r="AY4137">
            <v>8279.27</v>
          </cell>
          <cell r="CK4137">
            <v>0</v>
          </cell>
          <cell r="CL4137">
            <v>0</v>
          </cell>
          <cell r="CM4137">
            <v>0</v>
          </cell>
        </row>
        <row r="4138">
          <cell r="F4138">
            <v>105600</v>
          </cell>
          <cell r="G4138">
            <v>105600</v>
          </cell>
          <cell r="H4138">
            <v>71370</v>
          </cell>
          <cell r="I4138">
            <v>0</v>
          </cell>
          <cell r="AY4138">
            <v>8931</v>
          </cell>
          <cell r="CK4138">
            <v>0</v>
          </cell>
          <cell r="CL4138">
            <v>0</v>
          </cell>
          <cell r="CM4138">
            <v>0</v>
          </cell>
        </row>
        <row r="4139">
          <cell r="F4139">
            <v>117459</v>
          </cell>
          <cell r="G4139">
            <v>102510.73</v>
          </cell>
          <cell r="H4139">
            <v>97901.43</v>
          </cell>
          <cell r="I4139">
            <v>0</v>
          </cell>
          <cell r="AY4139">
            <v>0</v>
          </cell>
          <cell r="CK4139">
            <v>0</v>
          </cell>
          <cell r="CL4139">
            <v>0</v>
          </cell>
          <cell r="CM4139">
            <v>0</v>
          </cell>
        </row>
        <row r="4140">
          <cell r="F4140">
            <v>942388</v>
          </cell>
          <cell r="G4140">
            <v>942388</v>
          </cell>
          <cell r="H4140">
            <v>489518.03</v>
          </cell>
          <cell r="I4140">
            <v>0</v>
          </cell>
          <cell r="AY4140">
            <v>56105.66</v>
          </cell>
          <cell r="CK4140">
            <v>0</v>
          </cell>
          <cell r="CL4140">
            <v>0</v>
          </cell>
          <cell r="CM4140">
            <v>0</v>
          </cell>
        </row>
        <row r="4141">
          <cell r="F4141">
            <v>8762893</v>
          </cell>
          <cell r="G4141">
            <v>5190906.8899999997</v>
          </cell>
          <cell r="H4141">
            <v>0</v>
          </cell>
          <cell r="I4141">
            <v>0</v>
          </cell>
          <cell r="AY4141">
            <v>0</v>
          </cell>
          <cell r="CK4141">
            <v>0</v>
          </cell>
          <cell r="CL4141">
            <v>0</v>
          </cell>
          <cell r="CM4141">
            <v>0</v>
          </cell>
        </row>
        <row r="4142">
          <cell r="F4142">
            <v>500</v>
          </cell>
          <cell r="G4142">
            <v>500</v>
          </cell>
          <cell r="H4142">
            <v>134</v>
          </cell>
          <cell r="I4142">
            <v>0</v>
          </cell>
          <cell r="AY4142">
            <v>0</v>
          </cell>
          <cell r="CK4142">
            <v>0</v>
          </cell>
          <cell r="CL4142">
            <v>0</v>
          </cell>
          <cell r="CM4142">
            <v>0</v>
          </cell>
        </row>
        <row r="4143">
          <cell r="F4143">
            <v>84679</v>
          </cell>
          <cell r="G4143">
            <v>92138</v>
          </cell>
          <cell r="H4143">
            <v>77165.149999999994</v>
          </cell>
          <cell r="I4143">
            <v>0</v>
          </cell>
          <cell r="AY4143">
            <v>0</v>
          </cell>
          <cell r="CK4143">
            <v>0</v>
          </cell>
          <cell r="CL4143">
            <v>0</v>
          </cell>
          <cell r="CM4143">
            <v>0</v>
          </cell>
        </row>
        <row r="4144">
          <cell r="F4144">
            <v>480000</v>
          </cell>
          <cell r="G4144">
            <v>527460.35</v>
          </cell>
          <cell r="H4144">
            <v>527460.35</v>
          </cell>
          <cell r="I4144">
            <v>0</v>
          </cell>
          <cell r="AY4144">
            <v>49860.75</v>
          </cell>
          <cell r="CK4144">
            <v>0</v>
          </cell>
          <cell r="CL4144">
            <v>0</v>
          </cell>
          <cell r="CM4144">
            <v>0</v>
          </cell>
        </row>
        <row r="4145">
          <cell r="F4145">
            <v>247830</v>
          </cell>
          <cell r="G4145">
            <v>247596.31</v>
          </cell>
          <cell r="H4145">
            <v>208046.28</v>
          </cell>
          <cell r="I4145">
            <v>0</v>
          </cell>
          <cell r="AY4145">
            <v>16523.28</v>
          </cell>
          <cell r="CK4145">
            <v>0</v>
          </cell>
          <cell r="CL4145">
            <v>0</v>
          </cell>
          <cell r="CM4145">
            <v>0</v>
          </cell>
        </row>
        <row r="4146">
          <cell r="F4146">
            <v>43682</v>
          </cell>
          <cell r="G4146">
            <v>43682</v>
          </cell>
          <cell r="H4146">
            <v>31466.07</v>
          </cell>
          <cell r="I4146">
            <v>0</v>
          </cell>
          <cell r="AY4146">
            <v>3795.33</v>
          </cell>
          <cell r="CK4146">
            <v>0</v>
          </cell>
          <cell r="CL4146">
            <v>0</v>
          </cell>
          <cell r="CM4146">
            <v>0</v>
          </cell>
        </row>
        <row r="4147">
          <cell r="F4147">
            <v>0</v>
          </cell>
          <cell r="G4147">
            <v>2845</v>
          </cell>
          <cell r="H4147">
            <v>0</v>
          </cell>
          <cell r="I4147">
            <v>2820</v>
          </cell>
          <cell r="AY4147">
            <v>0</v>
          </cell>
          <cell r="CK4147">
            <v>0</v>
          </cell>
          <cell r="CL4147">
            <v>0</v>
          </cell>
          <cell r="CM4147">
            <v>0</v>
          </cell>
        </row>
        <row r="4148">
          <cell r="F4148">
            <v>692169</v>
          </cell>
          <cell r="G4148">
            <v>440149.38</v>
          </cell>
          <cell r="H4148">
            <v>44788.19</v>
          </cell>
          <cell r="I4148">
            <v>0</v>
          </cell>
          <cell r="AY4148">
            <v>2540.12</v>
          </cell>
          <cell r="CK4148">
            <v>0</v>
          </cell>
          <cell r="CL4148">
            <v>0</v>
          </cell>
          <cell r="CM4148">
            <v>0</v>
          </cell>
        </row>
        <row r="4149">
          <cell r="F4149">
            <v>560779</v>
          </cell>
          <cell r="G4149">
            <v>1920.72</v>
          </cell>
          <cell r="H4149">
            <v>1400</v>
          </cell>
          <cell r="I4149">
            <v>200.01</v>
          </cell>
          <cell r="AY4149">
            <v>0</v>
          </cell>
          <cell r="CK4149">
            <v>0</v>
          </cell>
          <cell r="CL4149">
            <v>0</v>
          </cell>
          <cell r="CM4149">
            <v>0</v>
          </cell>
        </row>
        <row r="4150">
          <cell r="F4150">
            <v>10200000</v>
          </cell>
          <cell r="G4150">
            <v>9600445</v>
          </cell>
          <cell r="H4150">
            <v>575000</v>
          </cell>
          <cell r="I4150">
            <v>1630663.2</v>
          </cell>
          <cell r="AY4150">
            <v>0</v>
          </cell>
          <cell r="CK4150">
            <v>200000</v>
          </cell>
          <cell r="CL4150">
            <v>200000</v>
          </cell>
          <cell r="CM4150">
            <v>200000</v>
          </cell>
        </row>
        <row r="4151">
          <cell r="F4151">
            <v>419549</v>
          </cell>
          <cell r="G4151">
            <v>241581.96</v>
          </cell>
          <cell r="H4151">
            <v>228328.38</v>
          </cell>
          <cell r="I4151">
            <v>0</v>
          </cell>
          <cell r="AY4151">
            <v>39159.43</v>
          </cell>
          <cell r="CK4151">
            <v>0</v>
          </cell>
          <cell r="CL4151">
            <v>0</v>
          </cell>
          <cell r="CM4151">
            <v>0</v>
          </cell>
        </row>
        <row r="4152">
          <cell r="F4152">
            <v>4787</v>
          </cell>
          <cell r="G4152">
            <v>4787</v>
          </cell>
          <cell r="H4152">
            <v>3678.7</v>
          </cell>
          <cell r="I4152">
            <v>661.37</v>
          </cell>
          <cell r="AY4152">
            <v>0</v>
          </cell>
          <cell r="CK4152">
            <v>0</v>
          </cell>
          <cell r="CL4152">
            <v>0</v>
          </cell>
          <cell r="CM4152">
            <v>0</v>
          </cell>
        </row>
        <row r="4153">
          <cell r="F4153">
            <v>0</v>
          </cell>
          <cell r="G4153">
            <v>135997.04999999999</v>
          </cell>
          <cell r="H4153">
            <v>21303.88</v>
          </cell>
          <cell r="I4153">
            <v>110765.75</v>
          </cell>
          <cell r="AY4153">
            <v>0</v>
          </cell>
          <cell r="CK4153">
            <v>0</v>
          </cell>
          <cell r="CL4153">
            <v>0</v>
          </cell>
          <cell r="CM4153">
            <v>0</v>
          </cell>
        </row>
        <row r="4154">
          <cell r="F4154">
            <v>0</v>
          </cell>
          <cell r="G4154">
            <v>113709</v>
          </cell>
          <cell r="H4154">
            <v>113708.06</v>
          </cell>
          <cell r="I4154">
            <v>0</v>
          </cell>
          <cell r="AY4154">
            <v>0</v>
          </cell>
          <cell r="CK4154">
            <v>0</v>
          </cell>
          <cell r="CL4154">
            <v>0</v>
          </cell>
          <cell r="CM4154">
            <v>0</v>
          </cell>
        </row>
        <row r="4155">
          <cell r="F4155">
            <v>1500000</v>
          </cell>
          <cell r="G4155">
            <v>1513800</v>
          </cell>
          <cell r="H4155">
            <v>59876.05</v>
          </cell>
          <cell r="I4155">
            <v>1393864</v>
          </cell>
          <cell r="AY4155">
            <v>0</v>
          </cell>
          <cell r="CK4155">
            <v>0</v>
          </cell>
          <cell r="CL4155">
            <v>0</v>
          </cell>
          <cell r="CM4155">
            <v>0</v>
          </cell>
        </row>
        <row r="4156">
          <cell r="F4156">
            <v>200000</v>
          </cell>
          <cell r="G4156">
            <v>514201</v>
          </cell>
          <cell r="H4156">
            <v>514163.47</v>
          </cell>
          <cell r="I4156">
            <v>0</v>
          </cell>
          <cell r="AY4156">
            <v>23000</v>
          </cell>
          <cell r="CK4156">
            <v>50000</v>
          </cell>
          <cell r="CL4156">
            <v>0</v>
          </cell>
          <cell r="CM4156">
            <v>0</v>
          </cell>
        </row>
        <row r="4158">
          <cell r="F4158">
            <v>700</v>
          </cell>
          <cell r="G4158">
            <v>750</v>
          </cell>
          <cell r="H4158">
            <v>750</v>
          </cell>
          <cell r="I4158">
            <v>0</v>
          </cell>
          <cell r="AY4158">
            <v>0</v>
          </cell>
          <cell r="CK4158">
            <v>0</v>
          </cell>
          <cell r="CL4158">
            <v>0</v>
          </cell>
          <cell r="CM4158">
            <v>0</v>
          </cell>
        </row>
        <row r="4159">
          <cell r="F4159">
            <v>957</v>
          </cell>
          <cell r="G4159">
            <v>957</v>
          </cell>
          <cell r="H4159">
            <v>0</v>
          </cell>
          <cell r="I4159">
            <v>0</v>
          </cell>
          <cell r="AY4159">
            <v>0</v>
          </cell>
          <cell r="CK4159">
            <v>0</v>
          </cell>
          <cell r="CL4159">
            <v>0</v>
          </cell>
          <cell r="CM4159">
            <v>0</v>
          </cell>
        </row>
        <row r="4160">
          <cell r="F4160">
            <v>890</v>
          </cell>
          <cell r="G4160">
            <v>890</v>
          </cell>
          <cell r="H4160">
            <v>0</v>
          </cell>
          <cell r="I4160">
            <v>0</v>
          </cell>
          <cell r="AY4160">
            <v>0</v>
          </cell>
          <cell r="CK4160">
            <v>0</v>
          </cell>
          <cell r="CL4160">
            <v>0</v>
          </cell>
          <cell r="CM4160">
            <v>0</v>
          </cell>
        </row>
        <row r="4161">
          <cell r="F4161">
            <v>27000</v>
          </cell>
          <cell r="G4161">
            <v>81558.48</v>
          </cell>
          <cell r="H4161">
            <v>74569.460000000006</v>
          </cell>
          <cell r="I4161">
            <v>6463.46</v>
          </cell>
          <cell r="AY4161">
            <v>0</v>
          </cell>
          <cell r="CK4161">
            <v>0</v>
          </cell>
          <cell r="CL4161">
            <v>0</v>
          </cell>
          <cell r="CM4161">
            <v>0</v>
          </cell>
        </row>
        <row r="4163">
          <cell r="F4163">
            <v>64537</v>
          </cell>
          <cell r="G4163">
            <v>52537</v>
          </cell>
          <cell r="H4163">
            <v>23773.58</v>
          </cell>
          <cell r="I4163">
            <v>20154.669999999998</v>
          </cell>
          <cell r="AY4163">
            <v>0</v>
          </cell>
          <cell r="CK4163">
            <v>0</v>
          </cell>
          <cell r="CL4163">
            <v>0</v>
          </cell>
          <cell r="CM4163">
            <v>0</v>
          </cell>
        </row>
        <row r="4164">
          <cell r="F4164">
            <v>0</v>
          </cell>
          <cell r="G4164">
            <v>39100</v>
          </cell>
          <cell r="H4164">
            <v>21411.91</v>
          </cell>
          <cell r="I4164">
            <v>17688.09</v>
          </cell>
          <cell r="AY4164">
            <v>0</v>
          </cell>
          <cell r="CK4164">
            <v>0</v>
          </cell>
          <cell r="CL4164">
            <v>0</v>
          </cell>
          <cell r="CM4164">
            <v>0</v>
          </cell>
        </row>
        <row r="4165">
          <cell r="F4165">
            <v>16305</v>
          </cell>
          <cell r="G4165">
            <v>16305</v>
          </cell>
          <cell r="H4165">
            <v>10463.790000000001</v>
          </cell>
          <cell r="I4165">
            <v>0</v>
          </cell>
          <cell r="AY4165">
            <v>0</v>
          </cell>
          <cell r="CK4165">
            <v>0</v>
          </cell>
          <cell r="CL4165">
            <v>0</v>
          </cell>
          <cell r="CM4165">
            <v>0</v>
          </cell>
        </row>
        <row r="4166">
          <cell r="F4166">
            <v>400000</v>
          </cell>
          <cell r="G4166">
            <v>0</v>
          </cell>
          <cell r="H4166">
            <v>0</v>
          </cell>
          <cell r="I4166">
            <v>0</v>
          </cell>
          <cell r="AY4166">
            <v>0</v>
          </cell>
          <cell r="CK4166">
            <v>0</v>
          </cell>
          <cell r="CL4166">
            <v>0</v>
          </cell>
          <cell r="CM4166">
            <v>0</v>
          </cell>
        </row>
        <row r="4167">
          <cell r="F4167">
            <v>1015000</v>
          </cell>
          <cell r="G4167">
            <v>1515000</v>
          </cell>
          <cell r="H4167">
            <v>0</v>
          </cell>
          <cell r="I4167">
            <v>0</v>
          </cell>
          <cell r="AY4167">
            <v>0</v>
          </cell>
          <cell r="CK4167">
            <v>0</v>
          </cell>
          <cell r="CL4167">
            <v>0</v>
          </cell>
          <cell r="CM4167">
            <v>0</v>
          </cell>
        </row>
        <row r="4168">
          <cell r="F4168">
            <v>500000</v>
          </cell>
          <cell r="G4168">
            <v>0</v>
          </cell>
          <cell r="H4168">
            <v>0</v>
          </cell>
          <cell r="I4168">
            <v>0</v>
          </cell>
          <cell r="AY4168">
            <v>0</v>
          </cell>
          <cell r="CK4168">
            <v>0</v>
          </cell>
          <cell r="CL4168">
            <v>0</v>
          </cell>
          <cell r="CM4168">
            <v>0</v>
          </cell>
        </row>
        <row r="4169">
          <cell r="F4169">
            <v>40000</v>
          </cell>
          <cell r="G4169">
            <v>39800</v>
          </cell>
          <cell r="H4169">
            <v>887</v>
          </cell>
          <cell r="I4169">
            <v>0</v>
          </cell>
          <cell r="AY4169">
            <v>0</v>
          </cell>
          <cell r="CK4169">
            <v>0</v>
          </cell>
          <cell r="CL4169">
            <v>0</v>
          </cell>
          <cell r="CM4169">
            <v>0</v>
          </cell>
        </row>
        <row r="4170">
          <cell r="F4170">
            <v>750000</v>
          </cell>
          <cell r="G4170">
            <v>750000</v>
          </cell>
          <cell r="H4170">
            <v>2300</v>
          </cell>
          <cell r="I4170">
            <v>0</v>
          </cell>
          <cell r="AY4170">
            <v>0</v>
          </cell>
          <cell r="CK4170">
            <v>0</v>
          </cell>
          <cell r="CL4170">
            <v>0</v>
          </cell>
          <cell r="CM4170">
            <v>0</v>
          </cell>
        </row>
        <row r="4171">
          <cell r="F4171">
            <v>3000</v>
          </cell>
          <cell r="G4171">
            <v>3000</v>
          </cell>
          <cell r="H4171">
            <v>740</v>
          </cell>
          <cell r="I4171">
            <v>25</v>
          </cell>
          <cell r="AY4171">
            <v>0</v>
          </cell>
          <cell r="CK4171">
            <v>0</v>
          </cell>
          <cell r="CL4171">
            <v>0</v>
          </cell>
          <cell r="CM4171">
            <v>0</v>
          </cell>
        </row>
        <row r="4172">
          <cell r="F4172">
            <v>11262</v>
          </cell>
          <cell r="G4172">
            <v>11262</v>
          </cell>
          <cell r="H4172">
            <v>4959.8500000000004</v>
          </cell>
          <cell r="I4172">
            <v>1375</v>
          </cell>
          <cell r="AY4172">
            <v>0</v>
          </cell>
          <cell r="CK4172">
            <v>0</v>
          </cell>
          <cell r="CL4172">
            <v>0</v>
          </cell>
          <cell r="CM4172">
            <v>0</v>
          </cell>
        </row>
        <row r="4173">
          <cell r="F4173">
            <v>19452</v>
          </cell>
          <cell r="G4173">
            <v>19452</v>
          </cell>
          <cell r="H4173">
            <v>73</v>
          </cell>
          <cell r="I4173">
            <v>3600</v>
          </cell>
          <cell r="AY4173">
            <v>0</v>
          </cell>
          <cell r="CK4173">
            <v>0</v>
          </cell>
          <cell r="CL4173">
            <v>0</v>
          </cell>
          <cell r="CM4173">
            <v>0</v>
          </cell>
        </row>
        <row r="4174">
          <cell r="F4174">
            <v>8000</v>
          </cell>
          <cell r="G4174">
            <v>8000</v>
          </cell>
          <cell r="H4174">
            <v>5742.2</v>
          </cell>
          <cell r="I4174">
            <v>0</v>
          </cell>
          <cell r="AY4174">
            <v>0</v>
          </cell>
          <cell r="CK4174">
            <v>0</v>
          </cell>
          <cell r="CL4174">
            <v>0</v>
          </cell>
          <cell r="CM4174">
            <v>0</v>
          </cell>
        </row>
        <row r="4175">
          <cell r="F4175">
            <v>0</v>
          </cell>
          <cell r="G4175">
            <v>1683</v>
          </cell>
          <cell r="H4175">
            <v>1683</v>
          </cell>
          <cell r="I4175">
            <v>0</v>
          </cell>
          <cell r="AY4175">
            <v>0</v>
          </cell>
          <cell r="CK4175">
            <v>0</v>
          </cell>
          <cell r="CL4175">
            <v>0</v>
          </cell>
          <cell r="CM4175">
            <v>0</v>
          </cell>
        </row>
        <row r="4176">
          <cell r="F4176">
            <v>33603</v>
          </cell>
          <cell r="G4176">
            <v>33603</v>
          </cell>
          <cell r="H4176">
            <v>21749.15</v>
          </cell>
          <cell r="I4176">
            <v>420.29</v>
          </cell>
          <cell r="AY4176">
            <v>0</v>
          </cell>
          <cell r="CK4176">
            <v>0</v>
          </cell>
          <cell r="CL4176">
            <v>0</v>
          </cell>
          <cell r="CM4176">
            <v>0</v>
          </cell>
        </row>
        <row r="4177">
          <cell r="F4177">
            <v>2835</v>
          </cell>
          <cell r="G4177">
            <v>2835</v>
          </cell>
          <cell r="H4177">
            <v>1239.5999999999999</v>
          </cell>
          <cell r="I4177">
            <v>92</v>
          </cell>
          <cell r="AY4177">
            <v>0</v>
          </cell>
          <cell r="CK4177">
            <v>0</v>
          </cell>
          <cell r="CL4177">
            <v>0</v>
          </cell>
          <cell r="CM4177">
            <v>0</v>
          </cell>
        </row>
        <row r="4178">
          <cell r="F4178">
            <v>21553</v>
          </cell>
          <cell r="G4178">
            <v>27553</v>
          </cell>
          <cell r="H4178">
            <v>25604.16</v>
          </cell>
          <cell r="I4178">
            <v>0</v>
          </cell>
          <cell r="AY4178">
            <v>0</v>
          </cell>
          <cell r="CK4178">
            <v>0</v>
          </cell>
          <cell r="CL4178">
            <v>0</v>
          </cell>
          <cell r="CM4178">
            <v>0</v>
          </cell>
        </row>
        <row r="4179">
          <cell r="F4179">
            <v>22620</v>
          </cell>
          <cell r="G4179">
            <v>22620</v>
          </cell>
          <cell r="H4179">
            <v>18966</v>
          </cell>
          <cell r="I4179">
            <v>0</v>
          </cell>
          <cell r="AY4179">
            <v>4290</v>
          </cell>
          <cell r="CK4179">
            <v>0</v>
          </cell>
          <cell r="CL4179">
            <v>0</v>
          </cell>
          <cell r="CM4179">
            <v>0</v>
          </cell>
        </row>
        <row r="4180">
          <cell r="F4180">
            <v>16335</v>
          </cell>
          <cell r="G4180">
            <v>12299</v>
          </cell>
          <cell r="H4180">
            <v>1529.3</v>
          </cell>
          <cell r="I4180">
            <v>0</v>
          </cell>
          <cell r="AY4180">
            <v>1073.5</v>
          </cell>
          <cell r="CK4180">
            <v>0</v>
          </cell>
          <cell r="CL4180">
            <v>0</v>
          </cell>
          <cell r="CM4180">
            <v>0</v>
          </cell>
        </row>
        <row r="4181">
          <cell r="F4181">
            <v>6998</v>
          </cell>
          <cell r="G4181">
            <v>16034</v>
          </cell>
          <cell r="H4181">
            <v>15733.23</v>
          </cell>
          <cell r="I4181">
            <v>138.26</v>
          </cell>
          <cell r="AY4181">
            <v>0</v>
          </cell>
          <cell r="CK4181">
            <v>0</v>
          </cell>
          <cell r="CL4181">
            <v>0</v>
          </cell>
          <cell r="CM4181">
            <v>0</v>
          </cell>
        </row>
        <row r="4182">
          <cell r="F4182">
            <v>6900</v>
          </cell>
          <cell r="G4182">
            <v>163530</v>
          </cell>
          <cell r="H4182">
            <v>161108.13</v>
          </cell>
          <cell r="I4182">
            <v>99</v>
          </cell>
          <cell r="AY4182">
            <v>0</v>
          </cell>
          <cell r="CK4182">
            <v>0</v>
          </cell>
          <cell r="CL4182">
            <v>0</v>
          </cell>
          <cell r="CM4182">
            <v>0</v>
          </cell>
        </row>
        <row r="4183">
          <cell r="F4183">
            <v>569</v>
          </cell>
          <cell r="G4183">
            <v>569</v>
          </cell>
          <cell r="H4183">
            <v>150</v>
          </cell>
          <cell r="I4183">
            <v>0</v>
          </cell>
          <cell r="AY4183">
            <v>0</v>
          </cell>
          <cell r="CK4183">
            <v>0</v>
          </cell>
          <cell r="CL4183">
            <v>0</v>
          </cell>
          <cell r="CM4183">
            <v>0</v>
          </cell>
        </row>
        <row r="4184">
          <cell r="F4184">
            <v>0</v>
          </cell>
          <cell r="G4184">
            <v>4841.5</v>
          </cell>
          <cell r="H4184">
            <v>0</v>
          </cell>
          <cell r="I4184">
            <v>0</v>
          </cell>
          <cell r="AY4184">
            <v>0</v>
          </cell>
          <cell r="CK4184">
            <v>0</v>
          </cell>
          <cell r="CL4184">
            <v>0</v>
          </cell>
          <cell r="CM4184">
            <v>0</v>
          </cell>
        </row>
        <row r="4185">
          <cell r="F4185">
            <v>12105</v>
          </cell>
          <cell r="G4185">
            <v>12105</v>
          </cell>
          <cell r="H4185">
            <v>7441.67</v>
          </cell>
          <cell r="I4185">
            <v>3096.99</v>
          </cell>
          <cell r="AY4185">
            <v>0</v>
          </cell>
          <cell r="CK4185">
            <v>0</v>
          </cell>
          <cell r="CL4185">
            <v>0</v>
          </cell>
          <cell r="CM4185">
            <v>0</v>
          </cell>
        </row>
        <row r="4186">
          <cell r="F4186">
            <v>200000</v>
          </cell>
          <cell r="G4186">
            <v>0</v>
          </cell>
          <cell r="H4186">
            <v>0</v>
          </cell>
          <cell r="I4186">
            <v>0</v>
          </cell>
          <cell r="AY4186">
            <v>0</v>
          </cell>
          <cell r="CK4186">
            <v>0</v>
          </cell>
          <cell r="CL4186">
            <v>0</v>
          </cell>
          <cell r="CM4186">
            <v>0</v>
          </cell>
        </row>
        <row r="4187">
          <cell r="F4187">
            <v>123791</v>
          </cell>
          <cell r="G4187">
            <v>123791</v>
          </cell>
          <cell r="H4187">
            <v>50885.33</v>
          </cell>
          <cell r="I4187">
            <v>3744.99</v>
          </cell>
          <cell r="AY4187">
            <v>2574.44</v>
          </cell>
          <cell r="CK4187">
            <v>0</v>
          </cell>
          <cell r="CL4187">
            <v>0</v>
          </cell>
          <cell r="CM4187">
            <v>0</v>
          </cell>
        </row>
        <row r="4189">
          <cell r="F4189">
            <v>0</v>
          </cell>
          <cell r="G4189">
            <v>657352.89</v>
          </cell>
          <cell r="H4189">
            <v>476080.44</v>
          </cell>
          <cell r="I4189">
            <v>105458.02</v>
          </cell>
          <cell r="AY4189">
            <v>0</v>
          </cell>
          <cell r="CK4189">
            <v>0</v>
          </cell>
          <cell r="CL4189">
            <v>0</v>
          </cell>
          <cell r="CM4189">
            <v>5600000</v>
          </cell>
        </row>
        <row r="4190">
          <cell r="F4190">
            <v>0</v>
          </cell>
          <cell r="G4190">
            <v>125000</v>
          </cell>
          <cell r="H4190">
            <v>125000</v>
          </cell>
          <cell r="I4190">
            <v>0</v>
          </cell>
          <cell r="AY4190">
            <v>0</v>
          </cell>
          <cell r="CK4190">
            <v>0</v>
          </cell>
          <cell r="CL4190">
            <v>0</v>
          </cell>
          <cell r="CM4190">
            <v>0</v>
          </cell>
        </row>
        <row r="4191">
          <cell r="F4191">
            <v>0</v>
          </cell>
          <cell r="G4191">
            <v>97017</v>
          </cell>
          <cell r="H4191">
            <v>91360.34</v>
          </cell>
          <cell r="I4191">
            <v>1350.95</v>
          </cell>
          <cell r="AY4191">
            <v>0</v>
          </cell>
          <cell r="CK4191">
            <v>0</v>
          </cell>
          <cell r="CL4191">
            <v>0</v>
          </cell>
          <cell r="CM4191">
            <v>0</v>
          </cell>
        </row>
        <row r="4192">
          <cell r="F4192">
            <v>0</v>
          </cell>
          <cell r="G4192">
            <v>169435.75</v>
          </cell>
          <cell r="H4192">
            <v>169435.75</v>
          </cell>
          <cell r="I4192">
            <v>0</v>
          </cell>
          <cell r="AY4192">
            <v>0</v>
          </cell>
          <cell r="CK4192">
            <v>0</v>
          </cell>
          <cell r="CL4192">
            <v>0</v>
          </cell>
          <cell r="CM4192">
            <v>0</v>
          </cell>
        </row>
        <row r="4193">
          <cell r="F4193">
            <v>0</v>
          </cell>
          <cell r="G4193">
            <v>278308.07</v>
          </cell>
          <cell r="H4193">
            <v>277848</v>
          </cell>
          <cell r="I4193">
            <v>0</v>
          </cell>
          <cell r="AY4193">
            <v>0</v>
          </cell>
          <cell r="CK4193">
            <v>0</v>
          </cell>
          <cell r="CL4193">
            <v>0</v>
          </cell>
          <cell r="CM4193">
            <v>0</v>
          </cell>
        </row>
        <row r="4194">
          <cell r="F4194">
            <v>0</v>
          </cell>
          <cell r="G4194">
            <v>2641319</v>
          </cell>
          <cell r="H4194">
            <v>2308266.14</v>
          </cell>
          <cell r="I4194">
            <v>29250</v>
          </cell>
          <cell r="AY4194">
            <v>0</v>
          </cell>
          <cell r="CK4194">
            <v>0</v>
          </cell>
          <cell r="CL4194">
            <v>0</v>
          </cell>
          <cell r="CM4194">
            <v>0</v>
          </cell>
        </row>
        <row r="4195">
          <cell r="F4195">
            <v>0</v>
          </cell>
          <cell r="G4195">
            <v>2000000</v>
          </cell>
          <cell r="H4195">
            <v>1850000</v>
          </cell>
          <cell r="I4195">
            <v>0</v>
          </cell>
          <cell r="AY4195">
            <v>0</v>
          </cell>
          <cell r="CK4195">
            <v>0</v>
          </cell>
          <cell r="CL4195">
            <v>0</v>
          </cell>
          <cell r="CM4195">
            <v>0</v>
          </cell>
        </row>
        <row r="4196">
          <cell r="F4196">
            <v>0</v>
          </cell>
          <cell r="G4196">
            <v>81802842</v>
          </cell>
          <cell r="H4196">
            <v>81802842</v>
          </cell>
          <cell r="I4196">
            <v>0</v>
          </cell>
          <cell r="AY4196">
            <v>0</v>
          </cell>
          <cell r="CK4196">
            <v>0</v>
          </cell>
          <cell r="CL4196">
            <v>0</v>
          </cell>
          <cell r="CM4196">
            <v>0</v>
          </cell>
        </row>
        <row r="4197">
          <cell r="F4197">
            <v>0</v>
          </cell>
          <cell r="G4197">
            <v>57969574.490000002</v>
          </cell>
          <cell r="H4197">
            <v>57969574.490000002</v>
          </cell>
          <cell r="I4197">
            <v>0</v>
          </cell>
          <cell r="AY4197">
            <v>0</v>
          </cell>
          <cell r="CK4197">
            <v>0</v>
          </cell>
          <cell r="CL4197">
            <v>0</v>
          </cell>
          <cell r="CM4197">
            <v>0</v>
          </cell>
        </row>
        <row r="4198">
          <cell r="F4198">
            <v>0</v>
          </cell>
          <cell r="G4198">
            <v>25265</v>
          </cell>
          <cell r="H4198">
            <v>5563.7</v>
          </cell>
          <cell r="I4198">
            <v>0</v>
          </cell>
          <cell r="AY4198">
            <v>0</v>
          </cell>
          <cell r="CK4198">
            <v>0</v>
          </cell>
          <cell r="CL4198">
            <v>0</v>
          </cell>
          <cell r="CM4198">
            <v>0</v>
          </cell>
        </row>
        <row r="4199">
          <cell r="F4199">
            <v>3500000</v>
          </cell>
          <cell r="G4199">
            <v>2437007</v>
          </cell>
          <cell r="H4199">
            <v>1362171.63</v>
          </cell>
          <cell r="I4199">
            <v>221928.08</v>
          </cell>
          <cell r="AY4199">
            <v>50314.62</v>
          </cell>
          <cell r="CK4199">
            <v>0</v>
          </cell>
          <cell r="CL4199">
            <v>0</v>
          </cell>
          <cell r="CM4199">
            <v>0</v>
          </cell>
        </row>
        <row r="4200">
          <cell r="F4200">
            <v>541104</v>
          </cell>
          <cell r="G4200">
            <v>541104</v>
          </cell>
          <cell r="H4200">
            <v>426123</v>
          </cell>
          <cell r="I4200">
            <v>0</v>
          </cell>
          <cell r="AY4200">
            <v>47347</v>
          </cell>
          <cell r="CK4200">
            <v>0</v>
          </cell>
          <cell r="CL4200">
            <v>0</v>
          </cell>
          <cell r="CM4200">
            <v>0</v>
          </cell>
        </row>
        <row r="4201">
          <cell r="F4201">
            <v>8472</v>
          </cell>
          <cell r="G4201">
            <v>8472</v>
          </cell>
          <cell r="H4201">
            <v>6678</v>
          </cell>
          <cell r="I4201">
            <v>0</v>
          </cell>
          <cell r="AY4201">
            <v>742</v>
          </cell>
          <cell r="CK4201">
            <v>0</v>
          </cell>
          <cell r="CL4201">
            <v>0</v>
          </cell>
          <cell r="CM4201">
            <v>0</v>
          </cell>
        </row>
        <row r="4202">
          <cell r="F4202">
            <v>37249</v>
          </cell>
          <cell r="G4202">
            <v>37249</v>
          </cell>
          <cell r="H4202">
            <v>17953.38</v>
          </cell>
          <cell r="I4202">
            <v>0</v>
          </cell>
          <cell r="AY4202">
            <v>0</v>
          </cell>
          <cell r="CK4202">
            <v>0</v>
          </cell>
          <cell r="CL4202">
            <v>0</v>
          </cell>
          <cell r="CM4202">
            <v>0</v>
          </cell>
        </row>
        <row r="4203">
          <cell r="F4203">
            <v>106862</v>
          </cell>
          <cell r="G4203">
            <v>106862</v>
          </cell>
          <cell r="H4203">
            <v>0</v>
          </cell>
          <cell r="I4203">
            <v>0</v>
          </cell>
          <cell r="AY4203">
            <v>0</v>
          </cell>
          <cell r="CK4203">
            <v>0</v>
          </cell>
          <cell r="CL4203">
            <v>0</v>
          </cell>
          <cell r="CM4203">
            <v>0</v>
          </cell>
        </row>
        <row r="4204">
          <cell r="F4204">
            <v>75196</v>
          </cell>
          <cell r="G4204">
            <v>75196</v>
          </cell>
          <cell r="H4204">
            <v>57521.33</v>
          </cell>
          <cell r="I4204">
            <v>0</v>
          </cell>
          <cell r="AY4204">
            <v>6483.76</v>
          </cell>
          <cell r="CK4204">
            <v>0</v>
          </cell>
          <cell r="CL4204">
            <v>0</v>
          </cell>
          <cell r="CM4204">
            <v>0</v>
          </cell>
        </row>
        <row r="4205">
          <cell r="F4205">
            <v>13105</v>
          </cell>
          <cell r="G4205">
            <v>13105</v>
          </cell>
          <cell r="H4205">
            <v>10259.81</v>
          </cell>
          <cell r="I4205">
            <v>0</v>
          </cell>
          <cell r="AY4205">
            <v>1160.78</v>
          </cell>
          <cell r="CK4205">
            <v>0</v>
          </cell>
          <cell r="CL4205">
            <v>0</v>
          </cell>
          <cell r="CM4205">
            <v>0</v>
          </cell>
        </row>
        <row r="4206">
          <cell r="F4206">
            <v>13200</v>
          </cell>
          <cell r="G4206">
            <v>13200</v>
          </cell>
          <cell r="H4206">
            <v>10530</v>
          </cell>
          <cell r="I4206">
            <v>0</v>
          </cell>
          <cell r="AY4206">
            <v>1170</v>
          </cell>
          <cell r="CK4206">
            <v>0</v>
          </cell>
          <cell r="CL4206">
            <v>0</v>
          </cell>
          <cell r="CM4206">
            <v>0</v>
          </cell>
        </row>
        <row r="4207">
          <cell r="F4207">
            <v>12213</v>
          </cell>
          <cell r="G4207">
            <v>12823.78</v>
          </cell>
          <cell r="H4207">
            <v>12823.78</v>
          </cell>
          <cell r="I4207">
            <v>0</v>
          </cell>
          <cell r="AY4207">
            <v>0</v>
          </cell>
          <cell r="CK4207">
            <v>0</v>
          </cell>
          <cell r="CL4207">
            <v>0</v>
          </cell>
          <cell r="CM4207">
            <v>0</v>
          </cell>
        </row>
        <row r="4208">
          <cell r="F4208">
            <v>74663</v>
          </cell>
          <cell r="G4208">
            <v>74663</v>
          </cell>
          <cell r="H4208">
            <v>50733.15</v>
          </cell>
          <cell r="I4208">
            <v>0</v>
          </cell>
          <cell r="AY4208">
            <v>5339.31</v>
          </cell>
          <cell r="CK4208">
            <v>0</v>
          </cell>
          <cell r="CL4208">
            <v>0</v>
          </cell>
          <cell r="CM4208">
            <v>0</v>
          </cell>
        </row>
        <row r="4209">
          <cell r="F4209">
            <v>7674</v>
          </cell>
          <cell r="G4209">
            <v>7995.93</v>
          </cell>
          <cell r="H4209">
            <v>7907.69</v>
          </cell>
          <cell r="I4209">
            <v>0</v>
          </cell>
          <cell r="AY4209">
            <v>591.42999999999995</v>
          </cell>
          <cell r="CK4209">
            <v>0</v>
          </cell>
          <cell r="CL4209">
            <v>0</v>
          </cell>
          <cell r="CM4209">
            <v>0</v>
          </cell>
        </row>
        <row r="4210">
          <cell r="F4210">
            <v>1380</v>
          </cell>
          <cell r="G4210">
            <v>1380</v>
          </cell>
          <cell r="H4210">
            <v>0</v>
          </cell>
          <cell r="I4210">
            <v>0</v>
          </cell>
          <cell r="AY4210">
            <v>0</v>
          </cell>
          <cell r="CK4210">
            <v>0</v>
          </cell>
          <cell r="CL4210">
            <v>0</v>
          </cell>
          <cell r="CM4210">
            <v>0</v>
          </cell>
        </row>
        <row r="4211">
          <cell r="F4211">
            <v>5000</v>
          </cell>
          <cell r="G4211">
            <v>5000</v>
          </cell>
          <cell r="H4211">
            <v>0</v>
          </cell>
          <cell r="I4211">
            <v>0</v>
          </cell>
          <cell r="AY4211">
            <v>0</v>
          </cell>
          <cell r="CK4211">
            <v>0</v>
          </cell>
          <cell r="CL4211">
            <v>0</v>
          </cell>
          <cell r="CM4211">
            <v>0</v>
          </cell>
        </row>
        <row r="4212">
          <cell r="F4212">
            <v>12106</v>
          </cell>
          <cell r="G4212">
            <v>12106</v>
          </cell>
          <cell r="H4212">
            <v>9499.5</v>
          </cell>
          <cell r="I4212">
            <v>2000</v>
          </cell>
          <cell r="AY4212">
            <v>0</v>
          </cell>
          <cell r="CK4212">
            <v>0</v>
          </cell>
          <cell r="CL4212">
            <v>0</v>
          </cell>
          <cell r="CM4212">
            <v>0</v>
          </cell>
        </row>
        <row r="4213">
          <cell r="F4213">
            <v>4863</v>
          </cell>
          <cell r="G4213">
            <v>4863</v>
          </cell>
          <cell r="H4213">
            <v>3708.44</v>
          </cell>
          <cell r="I4213">
            <v>0</v>
          </cell>
          <cell r="AY4213">
            <v>0</v>
          </cell>
          <cell r="CK4213">
            <v>0</v>
          </cell>
          <cell r="CL4213">
            <v>0</v>
          </cell>
          <cell r="CM4213">
            <v>0</v>
          </cell>
        </row>
        <row r="4214">
          <cell r="F4214">
            <v>5777</v>
          </cell>
          <cell r="G4214">
            <v>5777</v>
          </cell>
          <cell r="H4214">
            <v>3238.76</v>
          </cell>
          <cell r="I4214">
            <v>530</v>
          </cell>
          <cell r="AY4214">
            <v>45</v>
          </cell>
          <cell r="CK4214">
            <v>0</v>
          </cell>
          <cell r="CL4214">
            <v>0</v>
          </cell>
          <cell r="CM4214">
            <v>0</v>
          </cell>
        </row>
        <row r="4215">
          <cell r="F4215">
            <v>24600</v>
          </cell>
          <cell r="G4215">
            <v>24600</v>
          </cell>
          <cell r="H4215">
            <v>13228.09</v>
          </cell>
          <cell r="I4215">
            <v>1220.8900000000001</v>
          </cell>
          <cell r="AY4215">
            <v>644.91999999999996</v>
          </cell>
          <cell r="CK4215">
            <v>0</v>
          </cell>
          <cell r="CL4215">
            <v>0</v>
          </cell>
          <cell r="CM4215">
            <v>0</v>
          </cell>
        </row>
        <row r="4216">
          <cell r="F4216">
            <v>3705252</v>
          </cell>
          <cell r="G4216">
            <v>3705252</v>
          </cell>
          <cell r="H4216">
            <v>2831325.37</v>
          </cell>
          <cell r="I4216">
            <v>0</v>
          </cell>
          <cell r="AY4216">
            <v>322390.15999999997</v>
          </cell>
          <cell r="CK4216">
            <v>0</v>
          </cell>
          <cell r="CL4216">
            <v>0</v>
          </cell>
          <cell r="CM4216">
            <v>0</v>
          </cell>
        </row>
        <row r="4217">
          <cell r="F4217">
            <v>0</v>
          </cell>
          <cell r="G4217">
            <v>2344.9899999999998</v>
          </cell>
          <cell r="H4217">
            <v>2344.9899999999998</v>
          </cell>
          <cell r="I4217">
            <v>0</v>
          </cell>
          <cell r="AY4217">
            <v>0</v>
          </cell>
          <cell r="CK4217">
            <v>0</v>
          </cell>
          <cell r="CL4217">
            <v>0</v>
          </cell>
          <cell r="CM4217">
            <v>0</v>
          </cell>
        </row>
        <row r="4218">
          <cell r="F4218">
            <v>0</v>
          </cell>
          <cell r="G4218">
            <v>90898.62</v>
          </cell>
          <cell r="H4218">
            <v>90898.62</v>
          </cell>
          <cell r="I4218">
            <v>0</v>
          </cell>
          <cell r="AY4218">
            <v>5307.24</v>
          </cell>
          <cell r="CK4218">
            <v>0</v>
          </cell>
          <cell r="CL4218">
            <v>0</v>
          </cell>
          <cell r="CM4218">
            <v>0</v>
          </cell>
        </row>
        <row r="4219">
          <cell r="F4219">
            <v>172720</v>
          </cell>
          <cell r="G4219">
            <v>172720</v>
          </cell>
          <cell r="H4219">
            <v>134520.5</v>
          </cell>
          <cell r="I4219">
            <v>0</v>
          </cell>
          <cell r="AY4219">
            <v>16097</v>
          </cell>
          <cell r="CK4219">
            <v>0</v>
          </cell>
          <cell r="CL4219">
            <v>0</v>
          </cell>
          <cell r="CM4219">
            <v>0</v>
          </cell>
        </row>
        <row r="4220">
          <cell r="F4220">
            <v>273579</v>
          </cell>
          <cell r="G4220">
            <v>273579</v>
          </cell>
          <cell r="H4220">
            <v>133465.20000000001</v>
          </cell>
          <cell r="I4220">
            <v>0</v>
          </cell>
          <cell r="AY4220">
            <v>2241.2800000000002</v>
          </cell>
          <cell r="CK4220">
            <v>0</v>
          </cell>
          <cell r="CL4220">
            <v>0</v>
          </cell>
          <cell r="CM4220">
            <v>0</v>
          </cell>
        </row>
        <row r="4221">
          <cell r="F4221">
            <v>755407</v>
          </cell>
          <cell r="G4221">
            <v>755407</v>
          </cell>
          <cell r="H4221">
            <v>26930.81</v>
          </cell>
          <cell r="I4221">
            <v>0</v>
          </cell>
          <cell r="AY4221">
            <v>0</v>
          </cell>
          <cell r="CK4221">
            <v>0</v>
          </cell>
          <cell r="CL4221">
            <v>0</v>
          </cell>
          <cell r="CM4221">
            <v>0</v>
          </cell>
        </row>
        <row r="4222">
          <cell r="F4222">
            <v>0</v>
          </cell>
          <cell r="G4222">
            <v>91605.26</v>
          </cell>
          <cell r="H4222">
            <v>91605.26</v>
          </cell>
          <cell r="I4222">
            <v>0</v>
          </cell>
          <cell r="AY4222">
            <v>0</v>
          </cell>
          <cell r="CK4222">
            <v>0</v>
          </cell>
          <cell r="CL4222">
            <v>0</v>
          </cell>
          <cell r="CM4222">
            <v>0</v>
          </cell>
        </row>
        <row r="4223">
          <cell r="F4223">
            <v>18375</v>
          </cell>
          <cell r="G4223">
            <v>74705.45</v>
          </cell>
          <cell r="H4223">
            <v>74705.45</v>
          </cell>
          <cell r="I4223">
            <v>0</v>
          </cell>
          <cell r="AY4223">
            <v>20549.330000000002</v>
          </cell>
          <cell r="CK4223">
            <v>0</v>
          </cell>
          <cell r="CL4223">
            <v>0</v>
          </cell>
          <cell r="CM4223">
            <v>0</v>
          </cell>
        </row>
        <row r="4224">
          <cell r="F4224">
            <v>0</v>
          </cell>
          <cell r="G4224">
            <v>128657.25</v>
          </cell>
          <cell r="H4224">
            <v>128657.25</v>
          </cell>
          <cell r="I4224">
            <v>0</v>
          </cell>
          <cell r="AY4224">
            <v>0</v>
          </cell>
          <cell r="CK4224">
            <v>0</v>
          </cell>
          <cell r="CL4224">
            <v>0</v>
          </cell>
          <cell r="CM4224">
            <v>0</v>
          </cell>
        </row>
        <row r="4225">
          <cell r="F4225">
            <v>336993</v>
          </cell>
          <cell r="G4225">
            <v>340808.51</v>
          </cell>
          <cell r="H4225">
            <v>340016.66</v>
          </cell>
          <cell r="I4225">
            <v>0</v>
          </cell>
          <cell r="AY4225">
            <v>0</v>
          </cell>
          <cell r="CK4225">
            <v>0</v>
          </cell>
          <cell r="CL4225">
            <v>0</v>
          </cell>
          <cell r="CM4225">
            <v>0</v>
          </cell>
        </row>
        <row r="4226">
          <cell r="F4226">
            <v>588406</v>
          </cell>
          <cell r="G4226">
            <v>588406</v>
          </cell>
          <cell r="H4226">
            <v>396633.73</v>
          </cell>
          <cell r="I4226">
            <v>0</v>
          </cell>
          <cell r="AY4226">
            <v>46426.53</v>
          </cell>
          <cell r="CK4226">
            <v>0</v>
          </cell>
          <cell r="CL4226">
            <v>0</v>
          </cell>
          <cell r="CM4226">
            <v>0</v>
          </cell>
        </row>
        <row r="4227">
          <cell r="F4227">
            <v>95590</v>
          </cell>
          <cell r="G4227">
            <v>95590</v>
          </cell>
          <cell r="H4227">
            <v>65247.37</v>
          </cell>
          <cell r="I4227">
            <v>0</v>
          </cell>
          <cell r="AY4227">
            <v>7676.41</v>
          </cell>
          <cell r="CK4227">
            <v>0</v>
          </cell>
          <cell r="CL4227">
            <v>0</v>
          </cell>
          <cell r="CM4227">
            <v>0</v>
          </cell>
        </row>
        <row r="4228">
          <cell r="F4228">
            <v>184800</v>
          </cell>
          <cell r="G4228">
            <v>184800</v>
          </cell>
          <cell r="H4228">
            <v>138511.07</v>
          </cell>
          <cell r="I4228">
            <v>0</v>
          </cell>
          <cell r="AY4228">
            <v>15767.7</v>
          </cell>
          <cell r="CK4228">
            <v>0</v>
          </cell>
          <cell r="CL4228">
            <v>0</v>
          </cell>
          <cell r="CM4228">
            <v>0</v>
          </cell>
        </row>
        <row r="4229">
          <cell r="F4229">
            <v>86332</v>
          </cell>
          <cell r="G4229">
            <v>88733.69</v>
          </cell>
          <cell r="H4229">
            <v>88733.69</v>
          </cell>
          <cell r="I4229">
            <v>0</v>
          </cell>
          <cell r="AY4229">
            <v>0</v>
          </cell>
          <cell r="CK4229">
            <v>0</v>
          </cell>
          <cell r="CL4229">
            <v>0</v>
          </cell>
          <cell r="CM4229">
            <v>0</v>
          </cell>
        </row>
        <row r="4230">
          <cell r="F4230">
            <v>476103</v>
          </cell>
          <cell r="G4230">
            <v>476103</v>
          </cell>
          <cell r="H4230">
            <v>318005.90999999997</v>
          </cell>
          <cell r="I4230">
            <v>0</v>
          </cell>
          <cell r="AY4230">
            <v>35400.25</v>
          </cell>
          <cell r="CK4230">
            <v>0</v>
          </cell>
          <cell r="CL4230">
            <v>0</v>
          </cell>
          <cell r="CM4230">
            <v>0</v>
          </cell>
        </row>
        <row r="4231">
          <cell r="F4231">
            <v>11248</v>
          </cell>
          <cell r="G4231">
            <v>11248</v>
          </cell>
          <cell r="H4231">
            <v>8259.7999999999993</v>
          </cell>
          <cell r="I4231">
            <v>111.52</v>
          </cell>
          <cell r="AY4231">
            <v>500</v>
          </cell>
          <cell r="CK4231">
            <v>0</v>
          </cell>
          <cell r="CL4231">
            <v>0</v>
          </cell>
          <cell r="CM4231">
            <v>0</v>
          </cell>
        </row>
        <row r="4232">
          <cell r="F4232">
            <v>0</v>
          </cell>
          <cell r="G4232">
            <v>0</v>
          </cell>
          <cell r="H4232">
            <v>0</v>
          </cell>
          <cell r="I4232">
            <v>0</v>
          </cell>
          <cell r="CK4232">
            <v>0</v>
          </cell>
          <cell r="CL4232">
            <v>0</v>
          </cell>
          <cell r="CM4232">
            <v>0</v>
          </cell>
        </row>
        <row r="4233">
          <cell r="F4233">
            <v>48180</v>
          </cell>
          <cell r="G4233">
            <v>48180</v>
          </cell>
          <cell r="H4233">
            <v>36209.050000000003</v>
          </cell>
          <cell r="I4233">
            <v>0</v>
          </cell>
          <cell r="AY4233">
            <v>3557.2</v>
          </cell>
          <cell r="CK4233">
            <v>0</v>
          </cell>
          <cell r="CL4233">
            <v>0</v>
          </cell>
          <cell r="CM4233">
            <v>0</v>
          </cell>
        </row>
        <row r="4234">
          <cell r="F4234">
            <v>3282</v>
          </cell>
          <cell r="G4234">
            <v>3282</v>
          </cell>
          <cell r="H4234">
            <v>1392.83</v>
          </cell>
          <cell r="I4234">
            <v>0</v>
          </cell>
          <cell r="AY4234">
            <v>176.57</v>
          </cell>
          <cell r="CK4234">
            <v>0</v>
          </cell>
          <cell r="CL4234">
            <v>0</v>
          </cell>
          <cell r="CM4234">
            <v>0</v>
          </cell>
        </row>
        <row r="4235">
          <cell r="F4235">
            <v>77490</v>
          </cell>
          <cell r="G4235">
            <v>294301.24</v>
          </cell>
          <cell r="H4235">
            <v>294301.24</v>
          </cell>
          <cell r="I4235">
            <v>0</v>
          </cell>
          <cell r="AY4235">
            <v>3162.68</v>
          </cell>
          <cell r="CK4235">
            <v>0</v>
          </cell>
          <cell r="CL4235">
            <v>0</v>
          </cell>
          <cell r="CM4235">
            <v>0</v>
          </cell>
        </row>
        <row r="4236">
          <cell r="F4236">
            <v>221407</v>
          </cell>
          <cell r="G4236">
            <v>221407</v>
          </cell>
          <cell r="H4236">
            <v>138228.54999999999</v>
          </cell>
          <cell r="I4236">
            <v>16110.82</v>
          </cell>
          <cell r="AY4236">
            <v>16251.55</v>
          </cell>
          <cell r="CK4236">
            <v>0</v>
          </cell>
          <cell r="CL4236">
            <v>0</v>
          </cell>
          <cell r="CM4236">
            <v>0</v>
          </cell>
        </row>
        <row r="4237">
          <cell r="F4237">
            <v>60752</v>
          </cell>
          <cell r="G4237">
            <v>26839.89</v>
          </cell>
          <cell r="H4237">
            <v>23704.5</v>
          </cell>
          <cell r="I4237">
            <v>0</v>
          </cell>
          <cell r="AY4237">
            <v>4740.8999999999996</v>
          </cell>
          <cell r="CK4237">
            <v>0</v>
          </cell>
          <cell r="CL4237">
            <v>0</v>
          </cell>
          <cell r="CM4237">
            <v>0</v>
          </cell>
        </row>
        <row r="4238">
          <cell r="F4238">
            <v>10635</v>
          </cell>
          <cell r="G4238">
            <v>10635</v>
          </cell>
          <cell r="H4238">
            <v>8192.23</v>
          </cell>
          <cell r="I4238">
            <v>0</v>
          </cell>
          <cell r="AY4238">
            <v>0</v>
          </cell>
          <cell r="CK4238">
            <v>0</v>
          </cell>
          <cell r="CL4238">
            <v>0</v>
          </cell>
          <cell r="CM4238">
            <v>0</v>
          </cell>
        </row>
        <row r="4239">
          <cell r="F4239">
            <v>5625</v>
          </cell>
          <cell r="G4239">
            <v>5625</v>
          </cell>
          <cell r="H4239">
            <v>0</v>
          </cell>
          <cell r="I4239">
            <v>0</v>
          </cell>
          <cell r="AY4239">
            <v>0</v>
          </cell>
          <cell r="CK4239">
            <v>0</v>
          </cell>
          <cell r="CL4239">
            <v>0</v>
          </cell>
          <cell r="CM4239">
            <v>0</v>
          </cell>
        </row>
        <row r="4240">
          <cell r="F4240">
            <v>371872</v>
          </cell>
          <cell r="G4240">
            <v>370189</v>
          </cell>
          <cell r="H4240">
            <v>74879.600000000006</v>
          </cell>
          <cell r="I4240">
            <v>3450</v>
          </cell>
          <cell r="AY4240">
            <v>0</v>
          </cell>
          <cell r="CK4240">
            <v>0</v>
          </cell>
          <cell r="CL4240">
            <v>0</v>
          </cell>
          <cell r="CM4240">
            <v>0</v>
          </cell>
        </row>
        <row r="4241">
          <cell r="F4241">
            <v>950</v>
          </cell>
          <cell r="G4241">
            <v>950</v>
          </cell>
          <cell r="H4241">
            <v>500</v>
          </cell>
          <cell r="I4241">
            <v>0</v>
          </cell>
          <cell r="AY4241">
            <v>0</v>
          </cell>
          <cell r="CK4241">
            <v>0</v>
          </cell>
          <cell r="CL4241">
            <v>0</v>
          </cell>
          <cell r="CM4241">
            <v>0</v>
          </cell>
        </row>
        <row r="4242">
          <cell r="F4242">
            <v>5000</v>
          </cell>
          <cell r="G4242">
            <v>5000</v>
          </cell>
          <cell r="H4242">
            <v>985.6</v>
          </cell>
          <cell r="I4242">
            <v>405.41</v>
          </cell>
          <cell r="AY4242">
            <v>0</v>
          </cell>
          <cell r="CK4242">
            <v>0</v>
          </cell>
          <cell r="CL4242">
            <v>0</v>
          </cell>
          <cell r="CM4242">
            <v>0</v>
          </cell>
        </row>
        <row r="4243">
          <cell r="F4243">
            <v>2901</v>
          </cell>
          <cell r="G4243">
            <v>2901</v>
          </cell>
          <cell r="H4243">
            <v>1069.5</v>
          </cell>
          <cell r="I4243">
            <v>990</v>
          </cell>
          <cell r="AY4243">
            <v>0</v>
          </cell>
          <cell r="CK4243">
            <v>0</v>
          </cell>
          <cell r="CL4243">
            <v>0</v>
          </cell>
          <cell r="CM4243">
            <v>0</v>
          </cell>
        </row>
        <row r="4244">
          <cell r="F4244">
            <v>10633</v>
          </cell>
          <cell r="G4244">
            <v>14505</v>
          </cell>
          <cell r="H4244">
            <v>12709.14</v>
          </cell>
          <cell r="I4244">
            <v>0</v>
          </cell>
          <cell r="AY4244">
            <v>0</v>
          </cell>
          <cell r="CK4244">
            <v>0</v>
          </cell>
          <cell r="CL4244">
            <v>0</v>
          </cell>
          <cell r="CM4244">
            <v>0</v>
          </cell>
        </row>
        <row r="4245">
          <cell r="F4245">
            <v>300000</v>
          </cell>
          <cell r="G4245">
            <v>251905.78</v>
          </cell>
          <cell r="H4245">
            <v>240327.5</v>
          </cell>
          <cell r="I4245">
            <v>11173.54</v>
          </cell>
          <cell r="AY4245">
            <v>13821.98</v>
          </cell>
          <cell r="CK4245">
            <v>0</v>
          </cell>
          <cell r="CL4245">
            <v>0</v>
          </cell>
          <cell r="CM4245">
            <v>0</v>
          </cell>
        </row>
        <row r="4246">
          <cell r="F4246">
            <v>39407</v>
          </cell>
          <cell r="G4246">
            <v>39407</v>
          </cell>
          <cell r="H4246">
            <v>10236.370000000001</v>
          </cell>
          <cell r="I4246">
            <v>3500</v>
          </cell>
          <cell r="AY4246">
            <v>0</v>
          </cell>
          <cell r="CK4246">
            <v>0</v>
          </cell>
          <cell r="CL4246">
            <v>0</v>
          </cell>
          <cell r="CM4246">
            <v>0</v>
          </cell>
        </row>
        <row r="4247"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CK4247">
            <v>0</v>
          </cell>
          <cell r="CL4247">
            <v>0</v>
          </cell>
          <cell r="CM4247">
            <v>0</v>
          </cell>
        </row>
        <row r="4248">
          <cell r="F4248">
            <v>12757</v>
          </cell>
          <cell r="G4248">
            <v>12757</v>
          </cell>
          <cell r="H4248">
            <v>7975.39</v>
          </cell>
          <cell r="I4248">
            <v>0</v>
          </cell>
          <cell r="AY4248">
            <v>797.5</v>
          </cell>
          <cell r="CK4248">
            <v>0</v>
          </cell>
          <cell r="CL4248">
            <v>0</v>
          </cell>
          <cell r="CM4248">
            <v>0</v>
          </cell>
        </row>
        <row r="4249">
          <cell r="F4249">
            <v>1279</v>
          </cell>
          <cell r="G4249">
            <v>1279</v>
          </cell>
          <cell r="H4249">
            <v>0</v>
          </cell>
          <cell r="I4249">
            <v>0</v>
          </cell>
          <cell r="AY4249">
            <v>0</v>
          </cell>
          <cell r="CK4249">
            <v>0</v>
          </cell>
          <cell r="CL4249">
            <v>0</v>
          </cell>
          <cell r="CM4249">
            <v>0</v>
          </cell>
        </row>
        <row r="4250">
          <cell r="F4250">
            <v>3700000</v>
          </cell>
          <cell r="G4250">
            <v>3700000</v>
          </cell>
          <cell r="H4250">
            <v>2742406.18</v>
          </cell>
          <cell r="I4250">
            <v>235582.19</v>
          </cell>
          <cell r="AY4250">
            <v>86796.79</v>
          </cell>
          <cell r="CK4250">
            <v>0</v>
          </cell>
          <cell r="CL4250">
            <v>0</v>
          </cell>
          <cell r="CM4250">
            <v>0</v>
          </cell>
        </row>
        <row r="4251">
          <cell r="F4251">
            <v>3000000</v>
          </cell>
          <cell r="G4251">
            <v>2789721.65</v>
          </cell>
          <cell r="H4251">
            <v>1592772.42</v>
          </cell>
          <cell r="I4251">
            <v>424906.62</v>
          </cell>
          <cell r="AY4251">
            <v>17378.330000000002</v>
          </cell>
          <cell r="CK4251">
            <v>0</v>
          </cell>
          <cell r="CL4251">
            <v>0</v>
          </cell>
          <cell r="CM4251">
            <v>0</v>
          </cell>
        </row>
        <row r="4252">
          <cell r="F4252">
            <v>22779</v>
          </cell>
          <cell r="G4252">
            <v>11907</v>
          </cell>
          <cell r="H4252">
            <v>0</v>
          </cell>
          <cell r="I4252">
            <v>0</v>
          </cell>
          <cell r="AY4252">
            <v>0</v>
          </cell>
          <cell r="CK4252">
            <v>0</v>
          </cell>
          <cell r="CL4252">
            <v>0</v>
          </cell>
          <cell r="CM4252">
            <v>0</v>
          </cell>
        </row>
        <row r="4253">
          <cell r="F4253">
            <v>1275</v>
          </cell>
          <cell r="G4253">
            <v>1275</v>
          </cell>
          <cell r="H4253">
            <v>0</v>
          </cell>
          <cell r="I4253">
            <v>0</v>
          </cell>
          <cell r="AY4253">
            <v>0</v>
          </cell>
          <cell r="CK4253">
            <v>0</v>
          </cell>
          <cell r="CL4253">
            <v>0</v>
          </cell>
          <cell r="CM4253">
            <v>0</v>
          </cell>
        </row>
        <row r="4254">
          <cell r="F4254">
            <v>26285</v>
          </cell>
          <cell r="G4254">
            <v>26285</v>
          </cell>
          <cell r="H4254">
            <v>16238.06</v>
          </cell>
          <cell r="I4254">
            <v>3582</v>
          </cell>
          <cell r="AY4254">
            <v>137.04</v>
          </cell>
          <cell r="CK4254">
            <v>0</v>
          </cell>
          <cell r="CL4254">
            <v>0</v>
          </cell>
          <cell r="CM4254">
            <v>0</v>
          </cell>
        </row>
        <row r="4255">
          <cell r="F4255">
            <v>53265</v>
          </cell>
          <cell r="G4255">
            <v>47265</v>
          </cell>
          <cell r="H4255">
            <v>28525.79</v>
          </cell>
          <cell r="I4255">
            <v>0</v>
          </cell>
          <cell r="AY4255">
            <v>2694.9</v>
          </cell>
          <cell r="CK4255">
            <v>0</v>
          </cell>
          <cell r="CL4255">
            <v>0</v>
          </cell>
          <cell r="CM4255">
            <v>0</v>
          </cell>
        </row>
        <row r="4256">
          <cell r="F4256">
            <v>8638</v>
          </cell>
          <cell r="G4256">
            <v>8638</v>
          </cell>
          <cell r="H4256">
            <v>2628</v>
          </cell>
          <cell r="I4256">
            <v>688</v>
          </cell>
          <cell r="AY4256">
            <v>224</v>
          </cell>
          <cell r="CK4256">
            <v>0</v>
          </cell>
          <cell r="CL4256">
            <v>0</v>
          </cell>
          <cell r="CM4256">
            <v>0</v>
          </cell>
        </row>
        <row r="4257">
          <cell r="F4257">
            <v>17405</v>
          </cell>
          <cell r="G4257">
            <v>17405</v>
          </cell>
          <cell r="H4257">
            <v>12337.29</v>
          </cell>
          <cell r="I4257">
            <v>148.09</v>
          </cell>
          <cell r="AY4257">
            <v>0</v>
          </cell>
          <cell r="CK4257">
            <v>0</v>
          </cell>
          <cell r="CL4257">
            <v>0</v>
          </cell>
          <cell r="CM4257">
            <v>0</v>
          </cell>
        </row>
        <row r="4258">
          <cell r="F4258">
            <v>4510</v>
          </cell>
          <cell r="G4258">
            <v>4510</v>
          </cell>
          <cell r="H4258">
            <v>2935.64</v>
          </cell>
          <cell r="I4258">
            <v>0</v>
          </cell>
          <cell r="AY4258">
            <v>0</v>
          </cell>
          <cell r="CK4258">
            <v>0</v>
          </cell>
          <cell r="CL4258">
            <v>0</v>
          </cell>
          <cell r="CM4258">
            <v>0</v>
          </cell>
        </row>
        <row r="4259">
          <cell r="F4259">
            <v>4268</v>
          </cell>
          <cell r="G4259">
            <v>4268</v>
          </cell>
          <cell r="H4259">
            <v>2842.29</v>
          </cell>
          <cell r="I4259">
            <v>0</v>
          </cell>
          <cell r="AY4259">
            <v>265.08</v>
          </cell>
          <cell r="CK4259">
            <v>0</v>
          </cell>
          <cell r="CL4259">
            <v>0</v>
          </cell>
          <cell r="CM4259">
            <v>0</v>
          </cell>
        </row>
        <row r="4260">
          <cell r="F4260">
            <v>4127</v>
          </cell>
          <cell r="G4260">
            <v>4127</v>
          </cell>
          <cell r="H4260">
            <v>3124.13</v>
          </cell>
          <cell r="I4260">
            <v>0</v>
          </cell>
          <cell r="AY4260">
            <v>0</v>
          </cell>
          <cell r="CK4260">
            <v>0</v>
          </cell>
          <cell r="CL4260">
            <v>0</v>
          </cell>
          <cell r="CM4260">
            <v>0</v>
          </cell>
        </row>
        <row r="4261">
          <cell r="F4261">
            <v>53283</v>
          </cell>
          <cell r="G4261">
            <v>53283</v>
          </cell>
          <cell r="H4261">
            <v>30951.53</v>
          </cell>
          <cell r="I4261">
            <v>834.48</v>
          </cell>
          <cell r="AY4261">
            <v>1248.51</v>
          </cell>
          <cell r="CK4261">
            <v>0</v>
          </cell>
          <cell r="CL4261">
            <v>0</v>
          </cell>
          <cell r="CM4261">
            <v>0</v>
          </cell>
        </row>
        <row r="4262">
          <cell r="F4262">
            <v>0</v>
          </cell>
          <cell r="G4262">
            <v>12000</v>
          </cell>
          <cell r="H4262">
            <v>11960</v>
          </cell>
          <cell r="I4262">
            <v>0</v>
          </cell>
          <cell r="AY4262">
            <v>11960</v>
          </cell>
          <cell r="CK4262">
            <v>0</v>
          </cell>
          <cell r="CL4262">
            <v>0</v>
          </cell>
          <cell r="CM4262">
            <v>0</v>
          </cell>
        </row>
        <row r="4263">
          <cell r="F4263">
            <v>7264248</v>
          </cell>
          <cell r="G4263">
            <v>7264248</v>
          </cell>
          <cell r="H4263">
            <v>5870778.5700000003</v>
          </cell>
          <cell r="I4263">
            <v>0</v>
          </cell>
          <cell r="AY4263">
            <v>647738.71</v>
          </cell>
          <cell r="CK4263">
            <v>0</v>
          </cell>
          <cell r="CL4263">
            <v>0</v>
          </cell>
          <cell r="CM4263">
            <v>0</v>
          </cell>
        </row>
        <row r="4264">
          <cell r="F4264">
            <v>0</v>
          </cell>
          <cell r="G4264">
            <v>241464.69</v>
          </cell>
          <cell r="H4264">
            <v>241464.69</v>
          </cell>
          <cell r="I4264">
            <v>0</v>
          </cell>
          <cell r="AY4264">
            <v>0</v>
          </cell>
          <cell r="CK4264">
            <v>0</v>
          </cell>
          <cell r="CL4264">
            <v>0</v>
          </cell>
          <cell r="CM4264">
            <v>0</v>
          </cell>
        </row>
        <row r="4265">
          <cell r="F4265">
            <v>316750</v>
          </cell>
          <cell r="G4265">
            <v>316750</v>
          </cell>
          <cell r="H4265">
            <v>263068.59999999998</v>
          </cell>
          <cell r="I4265">
            <v>0</v>
          </cell>
          <cell r="AY4265">
            <v>29349</v>
          </cell>
          <cell r="CK4265">
            <v>0</v>
          </cell>
          <cell r="CL4265">
            <v>0</v>
          </cell>
          <cell r="CM4265">
            <v>0</v>
          </cell>
        </row>
        <row r="4266">
          <cell r="F4266">
            <v>557535</v>
          </cell>
          <cell r="G4266">
            <v>557535</v>
          </cell>
          <cell r="H4266">
            <v>264783.49</v>
          </cell>
          <cell r="I4266">
            <v>0</v>
          </cell>
          <cell r="AY4266">
            <v>8439.33</v>
          </cell>
          <cell r="CK4266">
            <v>0</v>
          </cell>
          <cell r="CL4266">
            <v>0</v>
          </cell>
          <cell r="CM4266">
            <v>0</v>
          </cell>
        </row>
        <row r="4267">
          <cell r="F4267">
            <v>1477709</v>
          </cell>
          <cell r="G4267">
            <v>1477709</v>
          </cell>
          <cell r="H4267">
            <v>33666.910000000003</v>
          </cell>
          <cell r="I4267">
            <v>0</v>
          </cell>
          <cell r="AY4267">
            <v>0</v>
          </cell>
          <cell r="CK4267">
            <v>0</v>
          </cell>
          <cell r="CL4267">
            <v>0</v>
          </cell>
          <cell r="CM4267">
            <v>0</v>
          </cell>
        </row>
        <row r="4268">
          <cell r="F4268">
            <v>0</v>
          </cell>
          <cell r="G4268">
            <v>105812.02</v>
          </cell>
          <cell r="H4268">
            <v>52908.01</v>
          </cell>
          <cell r="I4268">
            <v>0</v>
          </cell>
          <cell r="AY4268">
            <v>0</v>
          </cell>
          <cell r="CK4268">
            <v>0</v>
          </cell>
          <cell r="CL4268">
            <v>0</v>
          </cell>
          <cell r="CM4268">
            <v>0</v>
          </cell>
        </row>
        <row r="4269">
          <cell r="F4269">
            <v>99866</v>
          </cell>
          <cell r="G4269">
            <v>99866</v>
          </cell>
          <cell r="H4269">
            <v>91620.27</v>
          </cell>
          <cell r="I4269">
            <v>0</v>
          </cell>
          <cell r="AY4269">
            <v>16090.47</v>
          </cell>
          <cell r="CK4269">
            <v>0</v>
          </cell>
          <cell r="CL4269">
            <v>0</v>
          </cell>
          <cell r="CM4269">
            <v>0</v>
          </cell>
        </row>
        <row r="4270">
          <cell r="F4270">
            <v>0</v>
          </cell>
          <cell r="G4270">
            <v>782333.21</v>
          </cell>
          <cell r="H4270">
            <v>782333.21</v>
          </cell>
          <cell r="I4270">
            <v>0</v>
          </cell>
          <cell r="AY4270">
            <v>0</v>
          </cell>
          <cell r="CK4270">
            <v>0</v>
          </cell>
          <cell r="CL4270">
            <v>0</v>
          </cell>
          <cell r="CM4270">
            <v>0</v>
          </cell>
        </row>
        <row r="4271">
          <cell r="F4271">
            <v>8200000</v>
          </cell>
          <cell r="G4271">
            <v>8200000</v>
          </cell>
          <cell r="H4271">
            <v>0</v>
          </cell>
          <cell r="I4271">
            <v>0</v>
          </cell>
          <cell r="AY4271">
            <v>0</v>
          </cell>
          <cell r="CK4271">
            <v>800000</v>
          </cell>
          <cell r="CL4271">
            <v>0</v>
          </cell>
          <cell r="CM4271">
            <v>0</v>
          </cell>
        </row>
        <row r="4272"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CK4272">
            <v>0</v>
          </cell>
          <cell r="CL4272">
            <v>0</v>
          </cell>
          <cell r="CM4272">
            <v>0</v>
          </cell>
        </row>
        <row r="4273">
          <cell r="F4273">
            <v>1022482</v>
          </cell>
          <cell r="G4273">
            <v>1022482</v>
          </cell>
          <cell r="H4273">
            <v>722736.88</v>
          </cell>
          <cell r="I4273">
            <v>0</v>
          </cell>
          <cell r="AY4273">
            <v>82401.55</v>
          </cell>
          <cell r="CK4273">
            <v>0</v>
          </cell>
          <cell r="CL4273">
            <v>0</v>
          </cell>
          <cell r="CM4273">
            <v>0</v>
          </cell>
        </row>
        <row r="4274">
          <cell r="F4274">
            <v>8037928</v>
          </cell>
          <cell r="G4274">
            <v>8037928</v>
          </cell>
          <cell r="H4274">
            <v>6396752.5</v>
          </cell>
          <cell r="I4274">
            <v>0</v>
          </cell>
          <cell r="AY4274">
            <v>659660</v>
          </cell>
          <cell r="CK4274">
            <v>0</v>
          </cell>
          <cell r="CL4274">
            <v>0</v>
          </cell>
          <cell r="CM4274">
            <v>0</v>
          </cell>
        </row>
        <row r="4275">
          <cell r="F4275">
            <v>172320</v>
          </cell>
          <cell r="G4275">
            <v>172320</v>
          </cell>
          <cell r="H4275">
            <v>124357.95</v>
          </cell>
          <cell r="I4275">
            <v>0</v>
          </cell>
          <cell r="AY4275">
            <v>14202.83</v>
          </cell>
          <cell r="CK4275">
            <v>0</v>
          </cell>
          <cell r="CL4275">
            <v>0</v>
          </cell>
          <cell r="CM4275">
            <v>0</v>
          </cell>
        </row>
        <row r="4276">
          <cell r="F4276">
            <v>1100000</v>
          </cell>
          <cell r="G4276">
            <v>1100000</v>
          </cell>
          <cell r="H4276">
            <v>1082198.05</v>
          </cell>
          <cell r="I4276">
            <v>0</v>
          </cell>
          <cell r="AY4276">
            <v>127335.73</v>
          </cell>
          <cell r="CK4276">
            <v>0</v>
          </cell>
          <cell r="CL4276">
            <v>0</v>
          </cell>
          <cell r="CM4276">
            <v>0</v>
          </cell>
        </row>
        <row r="4277">
          <cell r="F4277">
            <v>786667</v>
          </cell>
          <cell r="G4277">
            <v>820000</v>
          </cell>
          <cell r="H4277">
            <v>820000</v>
          </cell>
          <cell r="I4277">
            <v>0</v>
          </cell>
          <cell r="AY4277">
            <v>0</v>
          </cell>
          <cell r="CK4277">
            <v>0</v>
          </cell>
          <cell r="CL4277">
            <v>0</v>
          </cell>
          <cell r="CM4277">
            <v>200000</v>
          </cell>
        </row>
        <row r="4278">
          <cell r="F4278">
            <v>244200</v>
          </cell>
          <cell r="G4278">
            <v>244200</v>
          </cell>
          <cell r="H4278">
            <v>199022.28</v>
          </cell>
          <cell r="I4278">
            <v>0</v>
          </cell>
          <cell r="AY4278">
            <v>22520.28</v>
          </cell>
          <cell r="CK4278">
            <v>0</v>
          </cell>
          <cell r="CL4278">
            <v>0</v>
          </cell>
          <cell r="CM4278">
            <v>0</v>
          </cell>
        </row>
        <row r="4279">
          <cell r="F4279">
            <v>168462</v>
          </cell>
          <cell r="G4279">
            <v>173082.94</v>
          </cell>
          <cell r="H4279">
            <v>173082.94</v>
          </cell>
          <cell r="I4279">
            <v>0</v>
          </cell>
          <cell r="AY4279">
            <v>0</v>
          </cell>
          <cell r="CK4279">
            <v>0</v>
          </cell>
          <cell r="CL4279">
            <v>0</v>
          </cell>
          <cell r="CM4279">
            <v>0</v>
          </cell>
        </row>
        <row r="4280">
          <cell r="F4280">
            <v>1133245</v>
          </cell>
          <cell r="G4280">
            <v>1133245</v>
          </cell>
          <cell r="H4280">
            <v>750018.1</v>
          </cell>
          <cell r="I4280">
            <v>0</v>
          </cell>
          <cell r="AY4280">
            <v>80006.039999999994</v>
          </cell>
          <cell r="CK4280">
            <v>0</v>
          </cell>
          <cell r="CL4280">
            <v>0</v>
          </cell>
          <cell r="CM4280">
            <v>0</v>
          </cell>
        </row>
        <row r="4281">
          <cell r="F4281">
            <v>3000000</v>
          </cell>
          <cell r="G4281">
            <v>3358629.99</v>
          </cell>
          <cell r="H4281">
            <v>3358629.99</v>
          </cell>
          <cell r="I4281">
            <v>0</v>
          </cell>
          <cell r="AY4281">
            <v>469421.91</v>
          </cell>
          <cell r="CK4281">
            <v>0</v>
          </cell>
          <cell r="CL4281">
            <v>0</v>
          </cell>
          <cell r="CM4281">
            <v>0</v>
          </cell>
        </row>
        <row r="4282">
          <cell r="F4282">
            <v>23000</v>
          </cell>
          <cell r="G4282">
            <v>23000</v>
          </cell>
          <cell r="H4282">
            <v>0</v>
          </cell>
          <cell r="I4282">
            <v>0</v>
          </cell>
          <cell r="AY4282">
            <v>0</v>
          </cell>
          <cell r="CK4282">
            <v>0</v>
          </cell>
          <cell r="CL4282">
            <v>0</v>
          </cell>
          <cell r="CM4282">
            <v>0</v>
          </cell>
        </row>
        <row r="4283">
          <cell r="F4283">
            <v>230000</v>
          </cell>
          <cell r="G4283">
            <v>229864.1</v>
          </cell>
          <cell r="H4283">
            <v>198000</v>
          </cell>
          <cell r="I4283">
            <v>0</v>
          </cell>
          <cell r="AY4283">
            <v>28800</v>
          </cell>
          <cell r="CK4283">
            <v>0</v>
          </cell>
          <cell r="CL4283">
            <v>0</v>
          </cell>
          <cell r="CM4283">
            <v>0</v>
          </cell>
        </row>
        <row r="4284">
          <cell r="F4284">
            <v>800000</v>
          </cell>
          <cell r="G4284">
            <v>895461.92</v>
          </cell>
          <cell r="H4284">
            <v>895461.92</v>
          </cell>
          <cell r="I4284">
            <v>0</v>
          </cell>
          <cell r="AY4284">
            <v>150893.78</v>
          </cell>
          <cell r="CK4284">
            <v>0</v>
          </cell>
          <cell r="CL4284">
            <v>0</v>
          </cell>
          <cell r="CM4284">
            <v>0</v>
          </cell>
        </row>
        <row r="4285">
          <cell r="F4285">
            <v>1900000</v>
          </cell>
          <cell r="G4285">
            <v>1899109</v>
          </cell>
          <cell r="H4285">
            <v>1431462.58</v>
          </cell>
          <cell r="I4285">
            <v>86901.7</v>
          </cell>
          <cell r="AY4285">
            <v>3538.18</v>
          </cell>
          <cell r="CK4285">
            <v>0</v>
          </cell>
          <cell r="CL4285">
            <v>0</v>
          </cell>
          <cell r="CM4285">
            <v>0</v>
          </cell>
        </row>
        <row r="4286">
          <cell r="F4286">
            <v>800000</v>
          </cell>
          <cell r="G4286">
            <v>800400</v>
          </cell>
          <cell r="H4286">
            <v>705148</v>
          </cell>
          <cell r="I4286">
            <v>0</v>
          </cell>
          <cell r="AY4286">
            <v>97680</v>
          </cell>
          <cell r="CK4286">
            <v>0</v>
          </cell>
          <cell r="CL4286">
            <v>0</v>
          </cell>
          <cell r="CM4286">
            <v>0</v>
          </cell>
        </row>
        <row r="4287">
          <cell r="F4287">
            <v>23316183</v>
          </cell>
          <cell r="G4287">
            <v>23316183</v>
          </cell>
          <cell r="H4287">
            <v>15906806.890000001</v>
          </cell>
          <cell r="I4287">
            <v>0</v>
          </cell>
          <cell r="AY4287">
            <v>0</v>
          </cell>
          <cell r="CK4287">
            <v>0</v>
          </cell>
          <cell r="CL4287">
            <v>0</v>
          </cell>
          <cell r="CM4287">
            <v>0</v>
          </cell>
        </row>
        <row r="4288">
          <cell r="F4288">
            <v>0</v>
          </cell>
          <cell r="G4288">
            <v>21232.880000000001</v>
          </cell>
          <cell r="H4288">
            <v>21232.880000000001</v>
          </cell>
          <cell r="I4288">
            <v>0</v>
          </cell>
          <cell r="AY4288">
            <v>0</v>
          </cell>
          <cell r="CK4288">
            <v>0</v>
          </cell>
          <cell r="CL4288">
            <v>0</v>
          </cell>
          <cell r="CM4288">
            <v>0</v>
          </cell>
        </row>
        <row r="4289">
          <cell r="F4289">
            <v>6363</v>
          </cell>
          <cell r="G4289">
            <v>6923</v>
          </cell>
          <cell r="H4289">
            <v>5400.2</v>
          </cell>
          <cell r="I4289">
            <v>0</v>
          </cell>
          <cell r="AY4289">
            <v>0</v>
          </cell>
          <cell r="CK4289">
            <v>0</v>
          </cell>
          <cell r="CL4289">
            <v>0</v>
          </cell>
          <cell r="CM4289">
            <v>0</v>
          </cell>
        </row>
        <row r="4290">
          <cell r="F4290">
            <v>172043</v>
          </cell>
          <cell r="G4290">
            <v>175292.79999999999</v>
          </cell>
          <cell r="H4290">
            <v>157330.6</v>
          </cell>
          <cell r="I4290">
            <v>0</v>
          </cell>
          <cell r="AY4290">
            <v>14228.8</v>
          </cell>
          <cell r="CK4290">
            <v>0</v>
          </cell>
          <cell r="CL4290">
            <v>0</v>
          </cell>
          <cell r="CM4290">
            <v>0</v>
          </cell>
        </row>
        <row r="4291">
          <cell r="F4291">
            <v>12959</v>
          </cell>
          <cell r="G4291">
            <v>12959</v>
          </cell>
          <cell r="H4291">
            <v>5602.3</v>
          </cell>
          <cell r="I4291">
            <v>0</v>
          </cell>
          <cell r="AY4291">
            <v>687.96</v>
          </cell>
          <cell r="CK4291">
            <v>0</v>
          </cell>
          <cell r="CL4291">
            <v>0</v>
          </cell>
          <cell r="CM4291">
            <v>0</v>
          </cell>
        </row>
        <row r="4292">
          <cell r="F4292">
            <v>3076</v>
          </cell>
          <cell r="G4292">
            <v>231</v>
          </cell>
          <cell r="H4292">
            <v>157.66999999999999</v>
          </cell>
          <cell r="I4292">
            <v>0</v>
          </cell>
          <cell r="AY4292">
            <v>0</v>
          </cell>
          <cell r="CK4292">
            <v>0</v>
          </cell>
          <cell r="CL4292">
            <v>0</v>
          </cell>
          <cell r="CM4292">
            <v>0</v>
          </cell>
        </row>
        <row r="4293">
          <cell r="F4293">
            <v>65694</v>
          </cell>
          <cell r="G4293">
            <v>72707.17</v>
          </cell>
          <cell r="H4293">
            <v>72707.17</v>
          </cell>
          <cell r="I4293">
            <v>0</v>
          </cell>
          <cell r="AY4293">
            <v>958.78</v>
          </cell>
          <cell r="CK4293">
            <v>0</v>
          </cell>
          <cell r="CL4293">
            <v>0</v>
          </cell>
          <cell r="CM4293">
            <v>0</v>
          </cell>
        </row>
        <row r="4294">
          <cell r="F4294">
            <v>14283</v>
          </cell>
          <cell r="G4294">
            <v>14283</v>
          </cell>
          <cell r="H4294">
            <v>12487.28</v>
          </cell>
          <cell r="I4294">
            <v>0</v>
          </cell>
          <cell r="AY4294">
            <v>0</v>
          </cell>
          <cell r="CK4294">
            <v>0</v>
          </cell>
          <cell r="CL4294">
            <v>0</v>
          </cell>
          <cell r="CM4294">
            <v>0</v>
          </cell>
        </row>
        <row r="4295">
          <cell r="F4295">
            <v>2993</v>
          </cell>
          <cell r="G4295">
            <v>2993</v>
          </cell>
          <cell r="H4295">
            <v>1368.28</v>
          </cell>
          <cell r="I4295">
            <v>0</v>
          </cell>
          <cell r="AY4295">
            <v>0</v>
          </cell>
          <cell r="CK4295">
            <v>0</v>
          </cell>
          <cell r="CL4295">
            <v>0</v>
          </cell>
          <cell r="CM4295">
            <v>0</v>
          </cell>
        </row>
        <row r="4296">
          <cell r="F4296">
            <v>197150</v>
          </cell>
          <cell r="G4296">
            <v>197150</v>
          </cell>
          <cell r="H4296">
            <v>0</v>
          </cell>
          <cell r="I4296">
            <v>0</v>
          </cell>
          <cell r="AY4296">
            <v>0</v>
          </cell>
          <cell r="CK4296">
            <v>0</v>
          </cell>
          <cell r="CL4296">
            <v>0</v>
          </cell>
          <cell r="CM4296">
            <v>0</v>
          </cell>
        </row>
        <row r="4297">
          <cell r="F4297">
            <v>350</v>
          </cell>
          <cell r="G4297">
            <v>14270</v>
          </cell>
          <cell r="H4297">
            <v>0</v>
          </cell>
          <cell r="I4297">
            <v>0</v>
          </cell>
          <cell r="AY4297">
            <v>0</v>
          </cell>
          <cell r="CK4297">
            <v>0</v>
          </cell>
          <cell r="CL4297">
            <v>0</v>
          </cell>
          <cell r="CM4297">
            <v>0</v>
          </cell>
        </row>
        <row r="4298">
          <cell r="F4298">
            <v>4270</v>
          </cell>
          <cell r="G4298">
            <v>12370</v>
          </cell>
          <cell r="H4298">
            <v>10361.01</v>
          </cell>
          <cell r="I4298">
            <v>3</v>
          </cell>
          <cell r="AY4298">
            <v>0</v>
          </cell>
          <cell r="CK4298">
            <v>0</v>
          </cell>
          <cell r="CL4298">
            <v>0</v>
          </cell>
          <cell r="CM4298">
            <v>0</v>
          </cell>
        </row>
        <row r="4299">
          <cell r="F4299">
            <v>41380</v>
          </cell>
          <cell r="G4299">
            <v>41380</v>
          </cell>
          <cell r="H4299">
            <v>14317.5</v>
          </cell>
          <cell r="I4299">
            <v>5751</v>
          </cell>
          <cell r="AY4299">
            <v>0</v>
          </cell>
          <cell r="CK4299">
            <v>0</v>
          </cell>
          <cell r="CL4299">
            <v>0</v>
          </cell>
          <cell r="CM4299">
            <v>0</v>
          </cell>
        </row>
        <row r="4300">
          <cell r="F4300">
            <v>90000</v>
          </cell>
          <cell r="G4300">
            <v>90000</v>
          </cell>
          <cell r="H4300">
            <v>7455.9</v>
          </cell>
          <cell r="I4300">
            <v>19004</v>
          </cell>
          <cell r="AY4300">
            <v>0.02</v>
          </cell>
          <cell r="CK4300">
            <v>0</v>
          </cell>
          <cell r="CL4300">
            <v>0</v>
          </cell>
          <cell r="CM4300">
            <v>0</v>
          </cell>
        </row>
        <row r="4301">
          <cell r="F4301">
            <v>12578</v>
          </cell>
          <cell r="G4301">
            <v>12578</v>
          </cell>
          <cell r="H4301">
            <v>2159.13</v>
          </cell>
          <cell r="I4301">
            <v>1997.25</v>
          </cell>
          <cell r="AY4301">
            <v>0</v>
          </cell>
          <cell r="CK4301">
            <v>0</v>
          </cell>
          <cell r="CL4301">
            <v>0</v>
          </cell>
          <cell r="CM4301">
            <v>0</v>
          </cell>
        </row>
        <row r="4302">
          <cell r="F4302">
            <v>15990</v>
          </cell>
          <cell r="G4302">
            <v>25990</v>
          </cell>
          <cell r="H4302">
            <v>21694.11</v>
          </cell>
          <cell r="I4302">
            <v>0</v>
          </cell>
          <cell r="AY4302">
            <v>0</v>
          </cell>
          <cell r="CK4302">
            <v>0</v>
          </cell>
          <cell r="CL4302">
            <v>0</v>
          </cell>
          <cell r="CM4302">
            <v>0</v>
          </cell>
        </row>
        <row r="4303">
          <cell r="F4303">
            <v>12898</v>
          </cell>
          <cell r="G4303">
            <v>8898</v>
          </cell>
          <cell r="H4303">
            <v>5034.6499999999996</v>
          </cell>
          <cell r="I4303">
            <v>0</v>
          </cell>
          <cell r="AY4303">
            <v>0</v>
          </cell>
          <cell r="CK4303">
            <v>0</v>
          </cell>
          <cell r="CL4303">
            <v>0</v>
          </cell>
          <cell r="CM4303">
            <v>0</v>
          </cell>
        </row>
        <row r="4304">
          <cell r="F4304">
            <v>13943</v>
          </cell>
          <cell r="G4304">
            <v>13943</v>
          </cell>
          <cell r="H4304">
            <v>10321</v>
          </cell>
          <cell r="I4304">
            <v>907</v>
          </cell>
          <cell r="AY4304">
            <v>0</v>
          </cell>
          <cell r="CK4304">
            <v>0</v>
          </cell>
          <cell r="CL4304">
            <v>0</v>
          </cell>
          <cell r="CM4304">
            <v>0</v>
          </cell>
        </row>
        <row r="4305">
          <cell r="F4305">
            <v>1683</v>
          </cell>
          <cell r="G4305">
            <v>2183</v>
          </cell>
          <cell r="H4305">
            <v>0</v>
          </cell>
          <cell r="I4305">
            <v>0</v>
          </cell>
          <cell r="AY4305">
            <v>0</v>
          </cell>
          <cell r="CK4305">
            <v>0</v>
          </cell>
          <cell r="CL4305">
            <v>0</v>
          </cell>
          <cell r="CM4305">
            <v>0</v>
          </cell>
        </row>
        <row r="4306">
          <cell r="F4306">
            <v>2535</v>
          </cell>
          <cell r="G4306">
            <v>6435</v>
          </cell>
          <cell r="H4306">
            <v>0</v>
          </cell>
          <cell r="I4306">
            <v>0</v>
          </cell>
          <cell r="AY4306">
            <v>0</v>
          </cell>
          <cell r="CK4306">
            <v>0</v>
          </cell>
          <cell r="CL4306">
            <v>0</v>
          </cell>
          <cell r="CM4306">
            <v>0</v>
          </cell>
        </row>
        <row r="4307">
          <cell r="F4307">
            <v>70312</v>
          </cell>
          <cell r="G4307">
            <v>62212</v>
          </cell>
          <cell r="H4307">
            <v>35350.959999999999</v>
          </cell>
          <cell r="I4307">
            <v>4433.25</v>
          </cell>
          <cell r="AY4307">
            <v>0</v>
          </cell>
          <cell r="CK4307">
            <v>0</v>
          </cell>
          <cell r="CL4307">
            <v>0</v>
          </cell>
          <cell r="CM4307">
            <v>0</v>
          </cell>
        </row>
        <row r="4308">
          <cell r="F4308">
            <v>41351</v>
          </cell>
          <cell r="G4308">
            <v>41351</v>
          </cell>
          <cell r="H4308">
            <v>27447.24</v>
          </cell>
          <cell r="I4308">
            <v>7035.01</v>
          </cell>
          <cell r="AY4308">
            <v>0</v>
          </cell>
          <cell r="CK4308">
            <v>0</v>
          </cell>
          <cell r="CL4308">
            <v>0</v>
          </cell>
          <cell r="CM4308">
            <v>0</v>
          </cell>
        </row>
        <row r="4309">
          <cell r="F4309">
            <v>12064</v>
          </cell>
          <cell r="G4309">
            <v>12064</v>
          </cell>
          <cell r="H4309">
            <v>6669.5</v>
          </cell>
          <cell r="I4309">
            <v>0</v>
          </cell>
          <cell r="AY4309">
            <v>0</v>
          </cell>
          <cell r="CK4309">
            <v>0</v>
          </cell>
          <cell r="CL4309">
            <v>0</v>
          </cell>
          <cell r="CM4309">
            <v>0</v>
          </cell>
        </row>
        <row r="4310">
          <cell r="F4310">
            <v>5888</v>
          </cell>
          <cell r="G4310">
            <v>5888</v>
          </cell>
          <cell r="H4310">
            <v>2022.5</v>
          </cell>
          <cell r="I4310">
            <v>0</v>
          </cell>
          <cell r="AY4310">
            <v>0</v>
          </cell>
          <cell r="CK4310">
            <v>0</v>
          </cell>
          <cell r="CL4310">
            <v>0</v>
          </cell>
          <cell r="CM4310">
            <v>0</v>
          </cell>
        </row>
        <row r="4311">
          <cell r="F4311">
            <v>1112</v>
          </cell>
          <cell r="G4311">
            <v>1112</v>
          </cell>
          <cell r="H4311">
            <v>35.58</v>
          </cell>
          <cell r="I4311">
            <v>0</v>
          </cell>
          <cell r="AY4311">
            <v>0</v>
          </cell>
          <cell r="CK4311">
            <v>0</v>
          </cell>
          <cell r="CL4311">
            <v>0</v>
          </cell>
          <cell r="CM4311">
            <v>0</v>
          </cell>
        </row>
        <row r="4312">
          <cell r="F4312">
            <v>2726</v>
          </cell>
          <cell r="G4312">
            <v>2726</v>
          </cell>
          <cell r="H4312">
            <v>450</v>
          </cell>
          <cell r="I4312">
            <v>0</v>
          </cell>
          <cell r="AY4312">
            <v>0</v>
          </cell>
          <cell r="CK4312">
            <v>0</v>
          </cell>
          <cell r="CL4312">
            <v>0</v>
          </cell>
          <cell r="CM4312">
            <v>0</v>
          </cell>
        </row>
        <row r="4313">
          <cell r="F4313">
            <v>4532</v>
          </cell>
          <cell r="G4313">
            <v>4532</v>
          </cell>
          <cell r="H4313">
            <v>1561.13</v>
          </cell>
          <cell r="I4313">
            <v>0</v>
          </cell>
          <cell r="AY4313">
            <v>0</v>
          </cell>
          <cell r="CK4313">
            <v>0</v>
          </cell>
          <cell r="CL4313">
            <v>0</v>
          </cell>
          <cell r="CM4313">
            <v>0</v>
          </cell>
        </row>
        <row r="4314">
          <cell r="F4314">
            <v>34215</v>
          </cell>
          <cell r="G4314">
            <v>34215</v>
          </cell>
          <cell r="H4314">
            <v>19574.96</v>
          </cell>
          <cell r="I4314">
            <v>658.8</v>
          </cell>
          <cell r="AY4314">
            <v>750.07</v>
          </cell>
          <cell r="CK4314">
            <v>0</v>
          </cell>
          <cell r="CL4314">
            <v>0</v>
          </cell>
          <cell r="CM4314">
            <v>0</v>
          </cell>
        </row>
        <row r="4315">
          <cell r="F4315">
            <v>535699</v>
          </cell>
          <cell r="G4315">
            <v>942699</v>
          </cell>
          <cell r="H4315">
            <v>581582.72</v>
          </cell>
          <cell r="I4315">
            <v>0</v>
          </cell>
          <cell r="AY4315">
            <v>0</v>
          </cell>
          <cell r="CK4315">
            <v>0</v>
          </cell>
          <cell r="CL4315">
            <v>0</v>
          </cell>
          <cell r="CM4315">
            <v>0</v>
          </cell>
        </row>
        <row r="4316">
          <cell r="F4316">
            <v>1545</v>
          </cell>
          <cell r="G4316">
            <v>1545</v>
          </cell>
          <cell r="H4316">
            <v>0</v>
          </cell>
          <cell r="I4316">
            <v>0</v>
          </cell>
          <cell r="AY4316">
            <v>0</v>
          </cell>
          <cell r="CK4316">
            <v>0</v>
          </cell>
          <cell r="CL4316">
            <v>0</v>
          </cell>
          <cell r="CM4316">
            <v>0</v>
          </cell>
        </row>
        <row r="4317">
          <cell r="F4317">
            <v>65879676</v>
          </cell>
          <cell r="G4317">
            <v>65879676</v>
          </cell>
          <cell r="H4317">
            <v>43719506.43</v>
          </cell>
          <cell r="I4317">
            <v>0</v>
          </cell>
          <cell r="AY4317">
            <v>4577697</v>
          </cell>
          <cell r="CK4317">
            <v>0</v>
          </cell>
          <cell r="CL4317">
            <v>0</v>
          </cell>
          <cell r="CM4317">
            <v>0</v>
          </cell>
        </row>
        <row r="4318">
          <cell r="F4318">
            <v>18057016</v>
          </cell>
          <cell r="G4318">
            <v>18057016</v>
          </cell>
          <cell r="H4318">
            <v>12642056.130000001</v>
          </cell>
          <cell r="I4318">
            <v>0</v>
          </cell>
          <cell r="AY4318">
            <v>1280782.54</v>
          </cell>
          <cell r="CK4318">
            <v>0</v>
          </cell>
          <cell r="CL4318">
            <v>0</v>
          </cell>
          <cell r="CM4318">
            <v>0</v>
          </cell>
        </row>
        <row r="4319">
          <cell r="F4319">
            <v>11606270</v>
          </cell>
          <cell r="G4319">
            <v>11606270</v>
          </cell>
          <cell r="H4319">
            <v>9254166.5</v>
          </cell>
          <cell r="I4319">
            <v>15534.1</v>
          </cell>
          <cell r="AY4319">
            <v>6921.76</v>
          </cell>
          <cell r="CK4319">
            <v>0</v>
          </cell>
          <cell r="CL4319">
            <v>0</v>
          </cell>
          <cell r="CM4319">
            <v>0</v>
          </cell>
        </row>
        <row r="4320">
          <cell r="F4320">
            <v>3566016</v>
          </cell>
          <cell r="G4320">
            <v>3566016</v>
          </cell>
          <cell r="H4320">
            <v>2843675.55</v>
          </cell>
          <cell r="I4320">
            <v>0</v>
          </cell>
          <cell r="AY4320">
            <v>315889.86</v>
          </cell>
          <cell r="CK4320">
            <v>0</v>
          </cell>
          <cell r="CL4320">
            <v>0</v>
          </cell>
          <cell r="CM4320">
            <v>0</v>
          </cell>
        </row>
        <row r="4321">
          <cell r="F4321">
            <v>362250</v>
          </cell>
          <cell r="G4321">
            <v>379500</v>
          </cell>
          <cell r="H4321">
            <v>284625</v>
          </cell>
          <cell r="I4321">
            <v>94875</v>
          </cell>
          <cell r="AY4321">
            <v>0</v>
          </cell>
          <cell r="CK4321">
            <v>0</v>
          </cell>
          <cell r="CL4321">
            <v>0</v>
          </cell>
          <cell r="CM4321">
            <v>0</v>
          </cell>
        </row>
        <row r="4322">
          <cell r="F4322">
            <v>0</v>
          </cell>
          <cell r="G4322">
            <v>165543.98000000001</v>
          </cell>
          <cell r="H4322">
            <v>165543.98000000001</v>
          </cell>
          <cell r="I4322">
            <v>0</v>
          </cell>
          <cell r="AY4322">
            <v>41302.089999999997</v>
          </cell>
          <cell r="CK4322">
            <v>0</v>
          </cell>
          <cell r="CL4322">
            <v>0</v>
          </cell>
          <cell r="CM4322">
            <v>0</v>
          </cell>
        </row>
        <row r="4323">
          <cell r="F4323">
            <v>186408</v>
          </cell>
          <cell r="G4323">
            <v>186408</v>
          </cell>
          <cell r="H4323">
            <v>158454</v>
          </cell>
          <cell r="I4323">
            <v>0</v>
          </cell>
          <cell r="AY4323">
            <v>17338</v>
          </cell>
          <cell r="CK4323">
            <v>0</v>
          </cell>
          <cell r="CL4323">
            <v>0</v>
          </cell>
          <cell r="CM4323">
            <v>0</v>
          </cell>
        </row>
        <row r="4324">
          <cell r="F4324">
            <v>290074</v>
          </cell>
          <cell r="G4324">
            <v>290074</v>
          </cell>
          <cell r="H4324">
            <v>162047.89000000001</v>
          </cell>
          <cell r="I4324">
            <v>0</v>
          </cell>
          <cell r="AY4324">
            <v>0</v>
          </cell>
          <cell r="CK4324">
            <v>0</v>
          </cell>
          <cell r="CL4324">
            <v>0</v>
          </cell>
          <cell r="CM4324">
            <v>0</v>
          </cell>
        </row>
        <row r="4325">
          <cell r="F4325">
            <v>731913</v>
          </cell>
          <cell r="G4325">
            <v>731913</v>
          </cell>
          <cell r="H4325">
            <v>0</v>
          </cell>
          <cell r="I4325">
            <v>0</v>
          </cell>
          <cell r="AY4325">
            <v>0</v>
          </cell>
          <cell r="CK4325">
            <v>0</v>
          </cell>
          <cell r="CL4325">
            <v>0</v>
          </cell>
          <cell r="CM4325">
            <v>0</v>
          </cell>
        </row>
        <row r="4326">
          <cell r="F4326">
            <v>555300</v>
          </cell>
          <cell r="G4326">
            <v>555300</v>
          </cell>
          <cell r="H4326">
            <v>428486.71</v>
          </cell>
          <cell r="I4326">
            <v>0</v>
          </cell>
          <cell r="AY4326">
            <v>48298.17</v>
          </cell>
          <cell r="CK4326">
            <v>0</v>
          </cell>
          <cell r="CL4326">
            <v>0</v>
          </cell>
          <cell r="CM4326">
            <v>0</v>
          </cell>
        </row>
        <row r="4327">
          <cell r="F4327">
            <v>93019</v>
          </cell>
          <cell r="G4327">
            <v>93019</v>
          </cell>
          <cell r="H4327">
            <v>73515.8</v>
          </cell>
          <cell r="I4327">
            <v>0</v>
          </cell>
          <cell r="AY4327">
            <v>8313.58</v>
          </cell>
          <cell r="CK4327">
            <v>0</v>
          </cell>
          <cell r="CL4327">
            <v>0</v>
          </cell>
          <cell r="CM4327">
            <v>0</v>
          </cell>
        </row>
        <row r="4328">
          <cell r="F4328">
            <v>138600</v>
          </cell>
          <cell r="G4328">
            <v>138600</v>
          </cell>
          <cell r="H4328">
            <v>110510.39999999999</v>
          </cell>
          <cell r="I4328">
            <v>0</v>
          </cell>
          <cell r="AY4328">
            <v>12285</v>
          </cell>
          <cell r="CK4328">
            <v>0</v>
          </cell>
          <cell r="CL4328">
            <v>0</v>
          </cell>
          <cell r="CM4328">
            <v>0</v>
          </cell>
        </row>
        <row r="4329">
          <cell r="F4329">
            <v>83553</v>
          </cell>
          <cell r="G4329">
            <v>87974.07</v>
          </cell>
          <cell r="H4329">
            <v>87974.07</v>
          </cell>
          <cell r="I4329">
            <v>0</v>
          </cell>
          <cell r="AY4329">
            <v>0</v>
          </cell>
          <cell r="CK4329">
            <v>0</v>
          </cell>
          <cell r="CL4329">
            <v>0</v>
          </cell>
          <cell r="CM4329">
            <v>0</v>
          </cell>
        </row>
        <row r="4330">
          <cell r="F4330">
            <v>481763</v>
          </cell>
          <cell r="G4330">
            <v>481763</v>
          </cell>
          <cell r="H4330">
            <v>325505.34000000003</v>
          </cell>
          <cell r="I4330">
            <v>0</v>
          </cell>
          <cell r="AY4330">
            <v>33725.67</v>
          </cell>
          <cell r="CK4330">
            <v>0</v>
          </cell>
          <cell r="CL4330">
            <v>0</v>
          </cell>
          <cell r="CM4330">
            <v>0</v>
          </cell>
        </row>
        <row r="4331">
          <cell r="F4331">
            <v>1023</v>
          </cell>
          <cell r="G4331">
            <v>1023</v>
          </cell>
          <cell r="H4331">
            <v>0</v>
          </cell>
          <cell r="I4331">
            <v>0</v>
          </cell>
          <cell r="AY4331">
            <v>0</v>
          </cell>
          <cell r="CK4331">
            <v>0</v>
          </cell>
          <cell r="CL4331">
            <v>0</v>
          </cell>
          <cell r="CM4331">
            <v>0</v>
          </cell>
        </row>
        <row r="4332">
          <cell r="F4332">
            <v>50146</v>
          </cell>
          <cell r="G4332">
            <v>50146</v>
          </cell>
          <cell r="H4332">
            <v>37982</v>
          </cell>
          <cell r="I4332">
            <v>0</v>
          </cell>
          <cell r="AY4332">
            <v>0</v>
          </cell>
          <cell r="CK4332">
            <v>0</v>
          </cell>
          <cell r="CL4332">
            <v>0</v>
          </cell>
          <cell r="CM4332">
            <v>0</v>
          </cell>
        </row>
        <row r="4333">
          <cell r="F4333">
            <v>2362</v>
          </cell>
          <cell r="G4333">
            <v>2362</v>
          </cell>
          <cell r="H4333">
            <v>1002.2</v>
          </cell>
          <cell r="I4333">
            <v>0</v>
          </cell>
          <cell r="AY4333">
            <v>127.05</v>
          </cell>
          <cell r="CK4333">
            <v>0</v>
          </cell>
          <cell r="CL4333">
            <v>0</v>
          </cell>
          <cell r="CM4333">
            <v>0</v>
          </cell>
        </row>
        <row r="4334">
          <cell r="F4334">
            <v>14545</v>
          </cell>
          <cell r="G4334">
            <v>14545</v>
          </cell>
          <cell r="H4334">
            <v>335.86</v>
          </cell>
          <cell r="I4334">
            <v>0</v>
          </cell>
          <cell r="AY4334">
            <v>168.91</v>
          </cell>
          <cell r="CK4334">
            <v>0</v>
          </cell>
          <cell r="CL4334">
            <v>0</v>
          </cell>
          <cell r="CM4334">
            <v>0</v>
          </cell>
        </row>
        <row r="4335">
          <cell r="F4335">
            <v>102208</v>
          </cell>
          <cell r="G4335">
            <v>99612.29</v>
          </cell>
          <cell r="H4335">
            <v>65867.41</v>
          </cell>
          <cell r="I4335">
            <v>8436.2199999999993</v>
          </cell>
          <cell r="AY4335">
            <v>8111.75</v>
          </cell>
          <cell r="CK4335">
            <v>0</v>
          </cell>
          <cell r="CL4335">
            <v>0</v>
          </cell>
          <cell r="CM4335">
            <v>0</v>
          </cell>
        </row>
        <row r="4336">
          <cell r="F4336">
            <v>23751</v>
          </cell>
          <cell r="G4336">
            <v>24264</v>
          </cell>
          <cell r="H4336">
            <v>24262.69</v>
          </cell>
          <cell r="I4336">
            <v>0</v>
          </cell>
          <cell r="AY4336">
            <v>0</v>
          </cell>
          <cell r="CK4336">
            <v>0</v>
          </cell>
          <cell r="CL4336">
            <v>0</v>
          </cell>
          <cell r="CM4336">
            <v>0</v>
          </cell>
        </row>
        <row r="4337">
          <cell r="F4337">
            <v>1772240</v>
          </cell>
          <cell r="G4337">
            <v>1772240</v>
          </cell>
          <cell r="H4337">
            <v>1115298.7</v>
          </cell>
          <cell r="I4337">
            <v>389697</v>
          </cell>
          <cell r="AY4337">
            <v>10800</v>
          </cell>
          <cell r="CK4337">
            <v>0</v>
          </cell>
          <cell r="CL4337">
            <v>0</v>
          </cell>
          <cell r="CM4337">
            <v>0</v>
          </cell>
        </row>
        <row r="4338">
          <cell r="F4338">
            <v>0</v>
          </cell>
          <cell r="G4338">
            <v>500</v>
          </cell>
          <cell r="H4338">
            <v>461.55</v>
          </cell>
          <cell r="I4338">
            <v>17</v>
          </cell>
          <cell r="AY4338">
            <v>0</v>
          </cell>
          <cell r="CK4338">
            <v>0</v>
          </cell>
          <cell r="CL4338">
            <v>0</v>
          </cell>
          <cell r="CM4338">
            <v>0</v>
          </cell>
        </row>
        <row r="4339">
          <cell r="F4339">
            <v>5393</v>
          </cell>
          <cell r="G4339">
            <v>5393</v>
          </cell>
          <cell r="H4339">
            <v>2332.37</v>
          </cell>
          <cell r="I4339">
            <v>0</v>
          </cell>
          <cell r="AY4339">
            <v>0</v>
          </cell>
          <cell r="CK4339">
            <v>0</v>
          </cell>
          <cell r="CL4339">
            <v>0</v>
          </cell>
          <cell r="CM4339">
            <v>0</v>
          </cell>
        </row>
        <row r="4340">
          <cell r="F4340">
            <v>5769</v>
          </cell>
          <cell r="G4340">
            <v>28199</v>
          </cell>
          <cell r="H4340">
            <v>22015.119999999999</v>
          </cell>
          <cell r="I4340">
            <v>0</v>
          </cell>
          <cell r="AY4340">
            <v>0</v>
          </cell>
          <cell r="CK4340">
            <v>0</v>
          </cell>
          <cell r="CL4340">
            <v>0</v>
          </cell>
          <cell r="CM4340">
            <v>0</v>
          </cell>
        </row>
        <row r="4341">
          <cell r="F4341">
            <v>1314</v>
          </cell>
          <cell r="G4341">
            <v>1314</v>
          </cell>
          <cell r="H4341">
            <v>1314</v>
          </cell>
          <cell r="I4341">
            <v>0</v>
          </cell>
          <cell r="AY4341">
            <v>0</v>
          </cell>
          <cell r="CK4341">
            <v>0</v>
          </cell>
          <cell r="CL4341">
            <v>0</v>
          </cell>
          <cell r="CM4341">
            <v>0</v>
          </cell>
        </row>
        <row r="4342">
          <cell r="F4342">
            <v>31955</v>
          </cell>
          <cell r="G4342">
            <v>21055</v>
          </cell>
          <cell r="H4342">
            <v>1225</v>
          </cell>
          <cell r="I4342">
            <v>0</v>
          </cell>
          <cell r="AY4342">
            <v>0</v>
          </cell>
          <cell r="CK4342">
            <v>0</v>
          </cell>
          <cell r="CL4342">
            <v>0</v>
          </cell>
          <cell r="CM4342">
            <v>0</v>
          </cell>
        </row>
        <row r="4343">
          <cell r="F4343">
            <v>53902</v>
          </cell>
          <cell r="G4343">
            <v>53902</v>
          </cell>
          <cell r="H4343">
            <v>16979.41</v>
          </cell>
          <cell r="I4343">
            <v>7188.53</v>
          </cell>
          <cell r="AY4343">
            <v>0</v>
          </cell>
          <cell r="CK4343">
            <v>0</v>
          </cell>
          <cell r="CL4343">
            <v>0</v>
          </cell>
          <cell r="CM4343">
            <v>0</v>
          </cell>
        </row>
        <row r="4344">
          <cell r="F4344">
            <v>5474</v>
          </cell>
          <cell r="G4344">
            <v>5474</v>
          </cell>
          <cell r="H4344">
            <v>3101.62</v>
          </cell>
          <cell r="I4344">
            <v>225</v>
          </cell>
          <cell r="AY4344">
            <v>0</v>
          </cell>
          <cell r="CK4344">
            <v>0</v>
          </cell>
          <cell r="CL4344">
            <v>0</v>
          </cell>
          <cell r="CM4344">
            <v>0</v>
          </cell>
        </row>
        <row r="4345">
          <cell r="F4345">
            <v>12648</v>
          </cell>
          <cell r="G4345">
            <v>12648</v>
          </cell>
          <cell r="H4345">
            <v>9376.07</v>
          </cell>
          <cell r="I4345">
            <v>82.54</v>
          </cell>
          <cell r="AY4345">
            <v>0</v>
          </cell>
          <cell r="CK4345">
            <v>0</v>
          </cell>
          <cell r="CL4345">
            <v>0</v>
          </cell>
          <cell r="CM4345">
            <v>0</v>
          </cell>
        </row>
        <row r="4347">
          <cell r="F4347">
            <v>14413128</v>
          </cell>
          <cell r="G4347">
            <v>14413128</v>
          </cell>
          <cell r="H4347">
            <v>11157049.439999999</v>
          </cell>
          <cell r="I4347">
            <v>0</v>
          </cell>
          <cell r="AY4347">
            <v>1231540.79</v>
          </cell>
          <cell r="CK4347">
            <v>0</v>
          </cell>
          <cell r="CL4347">
            <v>0</v>
          </cell>
          <cell r="CM4347">
            <v>0</v>
          </cell>
        </row>
        <row r="4348">
          <cell r="F4348">
            <v>7369</v>
          </cell>
          <cell r="G4348">
            <v>15109.4</v>
          </cell>
          <cell r="H4348">
            <v>7740.4</v>
          </cell>
          <cell r="I4348">
            <v>0</v>
          </cell>
          <cell r="AY4348">
            <v>0</v>
          </cell>
          <cell r="CK4348">
            <v>0</v>
          </cell>
          <cell r="CL4348">
            <v>0</v>
          </cell>
          <cell r="CM4348">
            <v>0</v>
          </cell>
        </row>
        <row r="4349">
          <cell r="F4349">
            <v>0</v>
          </cell>
          <cell r="G4349">
            <v>7789.05</v>
          </cell>
          <cell r="H4349">
            <v>7789.05</v>
          </cell>
          <cell r="I4349">
            <v>0</v>
          </cell>
          <cell r="AY4349">
            <v>0</v>
          </cell>
          <cell r="CK4349">
            <v>0</v>
          </cell>
          <cell r="CL4349">
            <v>0</v>
          </cell>
          <cell r="CM4349">
            <v>0</v>
          </cell>
        </row>
        <row r="4350">
          <cell r="F4350">
            <v>551438</v>
          </cell>
          <cell r="G4350">
            <v>555146.86</v>
          </cell>
          <cell r="H4350">
            <v>482250.96</v>
          </cell>
          <cell r="I4350">
            <v>0</v>
          </cell>
          <cell r="AY4350">
            <v>52471</v>
          </cell>
          <cell r="CK4350">
            <v>0</v>
          </cell>
          <cell r="CL4350">
            <v>0</v>
          </cell>
          <cell r="CM4350">
            <v>0</v>
          </cell>
        </row>
        <row r="4351">
          <cell r="F4351">
            <v>1031019</v>
          </cell>
          <cell r="G4351">
            <v>1031019</v>
          </cell>
          <cell r="H4351">
            <v>479747.69</v>
          </cell>
          <cell r="I4351">
            <v>0</v>
          </cell>
          <cell r="AY4351">
            <v>0</v>
          </cell>
          <cell r="CK4351">
            <v>0</v>
          </cell>
          <cell r="CL4351">
            <v>0</v>
          </cell>
          <cell r="CM4351">
            <v>0</v>
          </cell>
        </row>
        <row r="4352">
          <cell r="F4352">
            <v>2916675</v>
          </cell>
          <cell r="G4352">
            <v>2916675</v>
          </cell>
          <cell r="H4352">
            <v>24409.24</v>
          </cell>
          <cell r="I4352">
            <v>0</v>
          </cell>
          <cell r="AY4352">
            <v>0</v>
          </cell>
          <cell r="CK4352">
            <v>0</v>
          </cell>
          <cell r="CL4352">
            <v>0</v>
          </cell>
          <cell r="CM4352">
            <v>0</v>
          </cell>
        </row>
        <row r="4353">
          <cell r="F4353">
            <v>612782</v>
          </cell>
          <cell r="G4353">
            <v>727318.69</v>
          </cell>
          <cell r="H4353">
            <v>727318.69</v>
          </cell>
          <cell r="I4353">
            <v>0</v>
          </cell>
          <cell r="AY4353">
            <v>85784.72</v>
          </cell>
          <cell r="CK4353">
            <v>0</v>
          </cell>
          <cell r="CL4353">
            <v>0</v>
          </cell>
          <cell r="CM4353">
            <v>0</v>
          </cell>
        </row>
        <row r="4354">
          <cell r="F4354">
            <v>0</v>
          </cell>
          <cell r="G4354">
            <v>432537.72</v>
          </cell>
          <cell r="H4354">
            <v>432537.72</v>
          </cell>
          <cell r="I4354">
            <v>0</v>
          </cell>
          <cell r="AY4354">
            <v>0</v>
          </cell>
          <cell r="CK4354">
            <v>0</v>
          </cell>
          <cell r="CL4354">
            <v>0</v>
          </cell>
          <cell r="CM4354">
            <v>0</v>
          </cell>
        </row>
        <row r="4355">
          <cell r="F4355">
            <v>1995828</v>
          </cell>
          <cell r="G4355">
            <v>1995828</v>
          </cell>
          <cell r="H4355">
            <v>1468453.48</v>
          </cell>
          <cell r="I4355">
            <v>0</v>
          </cell>
          <cell r="AY4355">
            <v>162382.46</v>
          </cell>
          <cell r="CK4355">
            <v>0</v>
          </cell>
          <cell r="CL4355">
            <v>0</v>
          </cell>
          <cell r="CM4355">
            <v>0</v>
          </cell>
        </row>
        <row r="4356">
          <cell r="F4356">
            <v>330541</v>
          </cell>
          <cell r="G4356">
            <v>330541</v>
          </cell>
          <cell r="H4356">
            <v>248240.98</v>
          </cell>
          <cell r="I4356">
            <v>0</v>
          </cell>
          <cell r="AY4356">
            <v>27521.53</v>
          </cell>
          <cell r="CK4356">
            <v>0</v>
          </cell>
          <cell r="CL4356">
            <v>0</v>
          </cell>
          <cell r="CM4356">
            <v>0</v>
          </cell>
        </row>
        <row r="4357">
          <cell r="F4357">
            <v>554400</v>
          </cell>
          <cell r="G4357">
            <v>554400</v>
          </cell>
          <cell r="H4357">
            <v>419202.86</v>
          </cell>
          <cell r="I4357">
            <v>0</v>
          </cell>
          <cell r="AY4357">
            <v>45895.199999999997</v>
          </cell>
          <cell r="CK4357">
            <v>0</v>
          </cell>
          <cell r="CL4357">
            <v>0</v>
          </cell>
          <cell r="CM4357">
            <v>0</v>
          </cell>
        </row>
        <row r="4358">
          <cell r="F4358">
            <v>332460</v>
          </cell>
          <cell r="G4358">
            <v>332755.40000000002</v>
          </cell>
          <cell r="H4358">
            <v>332755.40000000002</v>
          </cell>
          <cell r="I4358">
            <v>0</v>
          </cell>
          <cell r="AY4358">
            <v>0</v>
          </cell>
          <cell r="CK4358">
            <v>0</v>
          </cell>
          <cell r="CL4358">
            <v>0</v>
          </cell>
          <cell r="CM4358">
            <v>0</v>
          </cell>
        </row>
        <row r="4359">
          <cell r="F4359">
            <v>1929473</v>
          </cell>
          <cell r="G4359">
            <v>1929473</v>
          </cell>
          <cell r="H4359">
            <v>1476847.18</v>
          </cell>
          <cell r="I4359">
            <v>0</v>
          </cell>
          <cell r="AY4359">
            <v>148605.04999999999</v>
          </cell>
          <cell r="CK4359">
            <v>0</v>
          </cell>
          <cell r="CL4359">
            <v>0</v>
          </cell>
          <cell r="CM4359">
            <v>0</v>
          </cell>
        </row>
        <row r="4360">
          <cell r="F4360">
            <v>1000</v>
          </cell>
          <cell r="G4360">
            <v>2987</v>
          </cell>
          <cell r="H4360">
            <v>1309.52</v>
          </cell>
          <cell r="I4360">
            <v>1677.48</v>
          </cell>
          <cell r="AY4360">
            <v>16.059999999999999</v>
          </cell>
          <cell r="CK4360">
            <v>0</v>
          </cell>
          <cell r="CL4360">
            <v>0</v>
          </cell>
          <cell r="CM4360">
            <v>0</v>
          </cell>
        </row>
        <row r="4361">
          <cell r="F4361">
            <v>227317</v>
          </cell>
          <cell r="G4361">
            <v>219015.18</v>
          </cell>
          <cell r="H4361">
            <v>126977.08</v>
          </cell>
          <cell r="I4361">
            <v>0</v>
          </cell>
          <cell r="AY4361">
            <v>0</v>
          </cell>
          <cell r="CK4361">
            <v>0</v>
          </cell>
          <cell r="CL4361">
            <v>0</v>
          </cell>
          <cell r="CM4361">
            <v>0</v>
          </cell>
        </row>
        <row r="4362">
          <cell r="F4362">
            <v>240925</v>
          </cell>
          <cell r="G4362">
            <v>238387</v>
          </cell>
          <cell r="H4362">
            <v>207731.76</v>
          </cell>
          <cell r="I4362">
            <v>0</v>
          </cell>
          <cell r="AY4362">
            <v>32802.379999999997</v>
          </cell>
          <cell r="CK4362">
            <v>0</v>
          </cell>
          <cell r="CL4362">
            <v>0</v>
          </cell>
          <cell r="CM4362">
            <v>0</v>
          </cell>
        </row>
        <row r="4363">
          <cell r="F4363">
            <v>37450</v>
          </cell>
          <cell r="G4363">
            <v>37450</v>
          </cell>
          <cell r="H4363">
            <v>8136.4</v>
          </cell>
          <cell r="I4363">
            <v>0</v>
          </cell>
          <cell r="AY4363">
            <v>858</v>
          </cell>
          <cell r="CK4363">
            <v>0</v>
          </cell>
          <cell r="CL4363">
            <v>0</v>
          </cell>
          <cell r="CM4363">
            <v>0</v>
          </cell>
        </row>
        <row r="4364">
          <cell r="F4364">
            <v>5001</v>
          </cell>
          <cell r="G4364">
            <v>5507.35</v>
          </cell>
          <cell r="H4364">
            <v>5287.35</v>
          </cell>
          <cell r="I4364">
            <v>0</v>
          </cell>
          <cell r="AY4364">
            <v>0</v>
          </cell>
          <cell r="CK4364">
            <v>190000</v>
          </cell>
          <cell r="CL4364">
            <v>0</v>
          </cell>
          <cell r="CM4364">
            <v>0</v>
          </cell>
        </row>
        <row r="4365">
          <cell r="F4365">
            <v>0</v>
          </cell>
          <cell r="G4365">
            <v>2077.64</v>
          </cell>
          <cell r="H4365">
            <v>2007.64</v>
          </cell>
          <cell r="I4365">
            <v>0</v>
          </cell>
          <cell r="AY4365">
            <v>0</v>
          </cell>
          <cell r="CK4365">
            <v>0</v>
          </cell>
          <cell r="CL4365">
            <v>0</v>
          </cell>
          <cell r="CM4365">
            <v>0</v>
          </cell>
        </row>
        <row r="4366">
          <cell r="F4366">
            <v>420945</v>
          </cell>
          <cell r="G4366">
            <v>443661.63</v>
          </cell>
          <cell r="H4366">
            <v>233857.75</v>
          </cell>
          <cell r="I4366">
            <v>0</v>
          </cell>
          <cell r="AY4366">
            <v>0</v>
          </cell>
          <cell r="CK4366">
            <v>0</v>
          </cell>
          <cell r="CL4366">
            <v>0</v>
          </cell>
          <cell r="CM4366">
            <v>0</v>
          </cell>
        </row>
        <row r="4367">
          <cell r="F4367">
            <v>32538</v>
          </cell>
          <cell r="G4367">
            <v>38128</v>
          </cell>
          <cell r="H4367">
            <v>38126.51</v>
          </cell>
          <cell r="I4367">
            <v>0</v>
          </cell>
          <cell r="AY4367">
            <v>0</v>
          </cell>
          <cell r="CK4367">
            <v>0</v>
          </cell>
          <cell r="CL4367">
            <v>0</v>
          </cell>
          <cell r="CM4367">
            <v>0</v>
          </cell>
        </row>
        <row r="4368">
          <cell r="F4368">
            <v>32833</v>
          </cell>
          <cell r="G4368">
            <v>51371</v>
          </cell>
          <cell r="H4368">
            <v>28340.65</v>
          </cell>
          <cell r="I4368">
            <v>21242.42</v>
          </cell>
          <cell r="AY4368">
            <v>0</v>
          </cell>
          <cell r="CK4368">
            <v>0</v>
          </cell>
          <cell r="CL4368">
            <v>0</v>
          </cell>
          <cell r="CM4368">
            <v>0</v>
          </cell>
        </row>
        <row r="4369">
          <cell r="F4369">
            <v>515200</v>
          </cell>
          <cell r="G4369">
            <v>515200</v>
          </cell>
          <cell r="H4369">
            <v>353565.07</v>
          </cell>
          <cell r="I4369">
            <v>0</v>
          </cell>
          <cell r="AY4369">
            <v>0</v>
          </cell>
          <cell r="CK4369">
            <v>0</v>
          </cell>
          <cell r="CL4369">
            <v>0</v>
          </cell>
          <cell r="CM4369">
            <v>0</v>
          </cell>
        </row>
        <row r="4370">
          <cell r="F4370">
            <v>350362</v>
          </cell>
          <cell r="G4370">
            <v>350362</v>
          </cell>
          <cell r="H4370">
            <v>127050</v>
          </cell>
          <cell r="I4370">
            <v>0</v>
          </cell>
          <cell r="AY4370">
            <v>0</v>
          </cell>
          <cell r="CK4370">
            <v>542080</v>
          </cell>
          <cell r="CL4370">
            <v>0</v>
          </cell>
          <cell r="CM4370">
            <v>0</v>
          </cell>
        </row>
        <row r="4371">
          <cell r="F4371">
            <v>3218050</v>
          </cell>
          <cell r="G4371">
            <v>3112184.49</v>
          </cell>
          <cell r="H4371">
            <v>2009850.21</v>
          </cell>
          <cell r="I4371">
            <v>0</v>
          </cell>
          <cell r="AY4371">
            <v>0</v>
          </cell>
          <cell r="CK4371">
            <v>0</v>
          </cell>
          <cell r="CL4371">
            <v>0</v>
          </cell>
          <cell r="CM4371">
            <v>0</v>
          </cell>
        </row>
        <row r="4372">
          <cell r="F4372">
            <v>3672445</v>
          </cell>
          <cell r="G4372">
            <v>3332931</v>
          </cell>
          <cell r="H4372">
            <v>798501.99</v>
          </cell>
          <cell r="I4372">
            <v>71676.27</v>
          </cell>
          <cell r="AY4372">
            <v>27529.5</v>
          </cell>
          <cell r="CK4372">
            <v>0</v>
          </cell>
          <cell r="CL4372">
            <v>0</v>
          </cell>
          <cell r="CM4372">
            <v>0</v>
          </cell>
        </row>
        <row r="4373">
          <cell r="F4373">
            <v>32395</v>
          </cell>
          <cell r="G4373">
            <v>30608</v>
          </cell>
          <cell r="H4373">
            <v>12827.12</v>
          </cell>
          <cell r="I4373">
            <v>4913.3599999999997</v>
          </cell>
          <cell r="AY4373">
            <v>250</v>
          </cell>
          <cell r="CK4373">
            <v>0</v>
          </cell>
          <cell r="CL4373">
            <v>0</v>
          </cell>
          <cell r="CM4373">
            <v>0</v>
          </cell>
        </row>
        <row r="4374">
          <cell r="F4374">
            <v>7228</v>
          </cell>
          <cell r="G4374">
            <v>7228</v>
          </cell>
          <cell r="H4374">
            <v>5279.31</v>
          </cell>
          <cell r="I4374">
            <v>1</v>
          </cell>
          <cell r="AY4374">
            <v>0</v>
          </cell>
          <cell r="CK4374">
            <v>0</v>
          </cell>
          <cell r="CL4374">
            <v>0</v>
          </cell>
          <cell r="CM4374">
            <v>0</v>
          </cell>
        </row>
        <row r="4375">
          <cell r="F4375">
            <v>4625</v>
          </cell>
          <cell r="G4375">
            <v>4625</v>
          </cell>
          <cell r="H4375">
            <v>2415</v>
          </cell>
          <cell r="I4375">
            <v>0</v>
          </cell>
          <cell r="AY4375">
            <v>0</v>
          </cell>
          <cell r="CK4375">
            <v>0</v>
          </cell>
          <cell r="CL4375">
            <v>0</v>
          </cell>
          <cell r="CM4375">
            <v>0</v>
          </cell>
        </row>
        <row r="4376">
          <cell r="F4376">
            <v>16248</v>
          </cell>
          <cell r="G4376">
            <v>7848</v>
          </cell>
          <cell r="H4376">
            <v>542.04999999999995</v>
          </cell>
          <cell r="I4376">
            <v>1</v>
          </cell>
          <cell r="AY4376">
            <v>0</v>
          </cell>
          <cell r="CK4376">
            <v>0</v>
          </cell>
          <cell r="CL4376">
            <v>0</v>
          </cell>
          <cell r="CM4376">
            <v>0</v>
          </cell>
        </row>
        <row r="4377">
          <cell r="F4377">
            <v>150000</v>
          </cell>
          <cell r="G4377">
            <v>465196.42</v>
          </cell>
          <cell r="H4377">
            <v>438071.42</v>
          </cell>
          <cell r="I4377">
            <v>24963</v>
          </cell>
          <cell r="AY4377">
            <v>9871.91</v>
          </cell>
          <cell r="CK4377">
            <v>0</v>
          </cell>
          <cell r="CL4377">
            <v>0</v>
          </cell>
          <cell r="CM4377">
            <v>0</v>
          </cell>
        </row>
        <row r="4378">
          <cell r="F4378">
            <v>10579</v>
          </cell>
          <cell r="G4378">
            <v>20579</v>
          </cell>
          <cell r="H4378">
            <v>14422.84</v>
          </cell>
          <cell r="I4378">
            <v>3553.27</v>
          </cell>
          <cell r="AY4378">
            <v>0</v>
          </cell>
          <cell r="CK4378">
            <v>0</v>
          </cell>
          <cell r="CL4378">
            <v>0</v>
          </cell>
          <cell r="CM4378">
            <v>0</v>
          </cell>
        </row>
        <row r="4379">
          <cell r="F4379">
            <v>3000000</v>
          </cell>
          <cell r="G4379">
            <v>7971164.0499999998</v>
          </cell>
          <cell r="H4379">
            <v>7118694.4199999999</v>
          </cell>
          <cell r="I4379">
            <v>619441.78</v>
          </cell>
          <cell r="AY4379">
            <v>0</v>
          </cell>
          <cell r="CK4379">
            <v>0</v>
          </cell>
          <cell r="CL4379">
            <v>0</v>
          </cell>
          <cell r="CM4379">
            <v>0</v>
          </cell>
        </row>
        <row r="4380">
          <cell r="F4380">
            <v>200000</v>
          </cell>
          <cell r="G4380">
            <v>138550</v>
          </cell>
          <cell r="H4380">
            <v>39110.61</v>
          </cell>
          <cell r="I4380">
            <v>523.5</v>
          </cell>
          <cell r="AY4380">
            <v>0</v>
          </cell>
          <cell r="CK4380">
            <v>0</v>
          </cell>
          <cell r="CL4380">
            <v>0</v>
          </cell>
          <cell r="CM4380">
            <v>0</v>
          </cell>
        </row>
        <row r="4381">
          <cell r="F4381">
            <v>28736</v>
          </cell>
          <cell r="G4381">
            <v>67736</v>
          </cell>
          <cell r="H4381">
            <v>67503.199999999997</v>
          </cell>
          <cell r="I4381">
            <v>231</v>
          </cell>
          <cell r="AY4381">
            <v>0</v>
          </cell>
          <cell r="CK4381">
            <v>0</v>
          </cell>
          <cell r="CL4381">
            <v>0</v>
          </cell>
          <cell r="CM4381">
            <v>0</v>
          </cell>
        </row>
        <row r="4382">
          <cell r="F4382">
            <v>2362</v>
          </cell>
          <cell r="G4382">
            <v>8362</v>
          </cell>
          <cell r="H4382">
            <v>6092.93</v>
          </cell>
          <cell r="I4382">
            <v>0</v>
          </cell>
          <cell r="AY4382">
            <v>0</v>
          </cell>
          <cell r="CK4382">
            <v>0</v>
          </cell>
          <cell r="CL4382">
            <v>0</v>
          </cell>
          <cell r="CM4382">
            <v>0</v>
          </cell>
        </row>
        <row r="4383">
          <cell r="F4383">
            <v>1501</v>
          </cell>
          <cell r="G4383">
            <v>1501</v>
          </cell>
          <cell r="H4383">
            <v>1083</v>
          </cell>
          <cell r="I4383">
            <v>469</v>
          </cell>
          <cell r="AY4383">
            <v>0</v>
          </cell>
          <cell r="CK4383">
            <v>0</v>
          </cell>
          <cell r="CL4383">
            <v>0</v>
          </cell>
          <cell r="CM4383">
            <v>0</v>
          </cell>
        </row>
        <row r="4384">
          <cell r="F4384">
            <v>50409</v>
          </cell>
          <cell r="G4384">
            <v>50409</v>
          </cell>
          <cell r="H4384">
            <v>26265.55</v>
          </cell>
          <cell r="I4384">
            <v>6073.82</v>
          </cell>
          <cell r="AY4384">
            <v>250</v>
          </cell>
          <cell r="CK4384">
            <v>0</v>
          </cell>
          <cell r="CL4384">
            <v>0</v>
          </cell>
          <cell r="CM4384">
            <v>0</v>
          </cell>
        </row>
        <row r="4385">
          <cell r="F4385">
            <v>220000</v>
          </cell>
          <cell r="G4385">
            <v>92052.800000000003</v>
          </cell>
          <cell r="H4385">
            <v>13034.29</v>
          </cell>
          <cell r="I4385">
            <v>39384.94</v>
          </cell>
          <cell r="AY4385">
            <v>0</v>
          </cell>
          <cell r="CK4385">
            <v>0</v>
          </cell>
          <cell r="CL4385">
            <v>0</v>
          </cell>
          <cell r="CM4385">
            <v>0</v>
          </cell>
        </row>
        <row r="4386">
          <cell r="F4386">
            <v>24807</v>
          </cell>
          <cell r="G4386">
            <v>51828</v>
          </cell>
          <cell r="H4386">
            <v>37396.43</v>
          </cell>
          <cell r="I4386">
            <v>4270.7</v>
          </cell>
          <cell r="AY4386">
            <v>199</v>
          </cell>
          <cell r="CK4386">
            <v>0</v>
          </cell>
          <cell r="CL4386">
            <v>0</v>
          </cell>
          <cell r="CM4386">
            <v>0</v>
          </cell>
        </row>
        <row r="4387">
          <cell r="F4387">
            <v>80000</v>
          </cell>
          <cell r="G4387">
            <v>110292</v>
          </cell>
          <cell r="H4387">
            <v>102137.47</v>
          </cell>
          <cell r="I4387">
            <v>8114.98</v>
          </cell>
          <cell r="AY4387">
            <v>2630.98</v>
          </cell>
          <cell r="CK4387">
            <v>0</v>
          </cell>
          <cell r="CL4387">
            <v>0</v>
          </cell>
          <cell r="CM4387">
            <v>0</v>
          </cell>
        </row>
        <row r="4388">
          <cell r="F4388">
            <v>250000</v>
          </cell>
          <cell r="G4388">
            <v>312736.56</v>
          </cell>
          <cell r="H4388">
            <v>221184.81</v>
          </cell>
          <cell r="I4388">
            <v>86969.68</v>
          </cell>
          <cell r="AY4388">
            <v>752.64</v>
          </cell>
          <cell r="CK4388">
            <v>0</v>
          </cell>
          <cell r="CL4388">
            <v>0</v>
          </cell>
          <cell r="CM4388">
            <v>0</v>
          </cell>
        </row>
        <row r="4389">
          <cell r="F4389">
            <v>1914504</v>
          </cell>
          <cell r="G4389">
            <v>1914504</v>
          </cell>
          <cell r="H4389">
            <v>1291731.7</v>
          </cell>
          <cell r="I4389">
            <v>60990.55</v>
          </cell>
          <cell r="AY4389">
            <v>13805.68</v>
          </cell>
          <cell r="CK4389">
            <v>0</v>
          </cell>
          <cell r="CL4389">
            <v>0</v>
          </cell>
          <cell r="CM4389">
            <v>0</v>
          </cell>
        </row>
        <row r="4390">
          <cell r="F4390">
            <v>75703</v>
          </cell>
          <cell r="G4390">
            <v>68703</v>
          </cell>
          <cell r="H4390">
            <v>43897.93</v>
          </cell>
          <cell r="I4390">
            <v>837.52</v>
          </cell>
          <cell r="AY4390">
            <v>0</v>
          </cell>
          <cell r="CK4390">
            <v>0</v>
          </cell>
          <cell r="CL4390">
            <v>0</v>
          </cell>
          <cell r="CM4390">
            <v>0</v>
          </cell>
        </row>
        <row r="4391">
          <cell r="F4391">
            <v>11400</v>
          </cell>
          <cell r="G4391">
            <v>1400</v>
          </cell>
          <cell r="H4391">
            <v>1343.91</v>
          </cell>
          <cell r="I4391">
            <v>0</v>
          </cell>
          <cell r="AY4391">
            <v>0</v>
          </cell>
          <cell r="CK4391">
            <v>0</v>
          </cell>
          <cell r="CL4391">
            <v>0</v>
          </cell>
          <cell r="CM4391">
            <v>0</v>
          </cell>
        </row>
        <row r="4392">
          <cell r="F4392">
            <v>57953</v>
          </cell>
          <cell r="G4392">
            <v>57953</v>
          </cell>
          <cell r="H4392">
            <v>45953.43</v>
          </cell>
          <cell r="I4392">
            <v>200</v>
          </cell>
          <cell r="AY4392">
            <v>0</v>
          </cell>
          <cell r="CK4392">
            <v>0</v>
          </cell>
          <cell r="CL4392">
            <v>0</v>
          </cell>
          <cell r="CM4392">
            <v>0</v>
          </cell>
        </row>
        <row r="4393">
          <cell r="F4393">
            <v>6867</v>
          </cell>
          <cell r="G4393">
            <v>7217</v>
          </cell>
          <cell r="H4393">
            <v>5071</v>
          </cell>
          <cell r="I4393">
            <v>74</v>
          </cell>
          <cell r="AY4393">
            <v>0</v>
          </cell>
          <cell r="CK4393">
            <v>0</v>
          </cell>
          <cell r="CL4393">
            <v>0</v>
          </cell>
          <cell r="CM4393">
            <v>0</v>
          </cell>
        </row>
        <row r="4394">
          <cell r="F4394">
            <v>17353</v>
          </cell>
          <cell r="G4394">
            <v>16653</v>
          </cell>
          <cell r="H4394">
            <v>8466.2000000000007</v>
          </cell>
          <cell r="I4394">
            <v>2389</v>
          </cell>
          <cell r="AY4394">
            <v>0</v>
          </cell>
          <cell r="CK4394">
            <v>0</v>
          </cell>
          <cell r="CL4394">
            <v>0</v>
          </cell>
          <cell r="CM4394">
            <v>0</v>
          </cell>
        </row>
        <row r="4395">
          <cell r="F4395">
            <v>5859</v>
          </cell>
          <cell r="G4395">
            <v>20229</v>
          </cell>
          <cell r="H4395">
            <v>14033.9</v>
          </cell>
          <cell r="I4395">
            <v>3493.3</v>
          </cell>
          <cell r="AY4395">
            <v>0</v>
          </cell>
          <cell r="CK4395">
            <v>0</v>
          </cell>
          <cell r="CL4395">
            <v>0</v>
          </cell>
          <cell r="CM4395">
            <v>0</v>
          </cell>
        </row>
        <row r="4396">
          <cell r="F4396">
            <v>26600</v>
          </cell>
          <cell r="G4396">
            <v>51764</v>
          </cell>
          <cell r="H4396">
            <v>41063.870000000003</v>
          </cell>
          <cell r="I4396">
            <v>3047.35</v>
          </cell>
          <cell r="AY4396">
            <v>0</v>
          </cell>
          <cell r="CK4396">
            <v>0</v>
          </cell>
          <cell r="CL4396">
            <v>0</v>
          </cell>
          <cell r="CM4396">
            <v>0</v>
          </cell>
        </row>
        <row r="4397">
          <cell r="F4397">
            <v>11727</v>
          </cell>
          <cell r="G4397">
            <v>6727</v>
          </cell>
          <cell r="H4397">
            <v>1246.95</v>
          </cell>
          <cell r="I4397">
            <v>0</v>
          </cell>
          <cell r="AY4397">
            <v>900</v>
          </cell>
          <cell r="CK4397">
            <v>0</v>
          </cell>
          <cell r="CL4397">
            <v>0</v>
          </cell>
          <cell r="CM4397">
            <v>0</v>
          </cell>
        </row>
        <row r="4398">
          <cell r="F4398">
            <v>0</v>
          </cell>
          <cell r="G4398">
            <v>436</v>
          </cell>
          <cell r="H4398">
            <v>436</v>
          </cell>
          <cell r="I4398">
            <v>0</v>
          </cell>
          <cell r="AY4398">
            <v>0</v>
          </cell>
          <cell r="CK4398">
            <v>0</v>
          </cell>
          <cell r="CL4398">
            <v>0</v>
          </cell>
          <cell r="CM4398">
            <v>0</v>
          </cell>
        </row>
        <row r="4399">
          <cell r="F4399">
            <v>1127</v>
          </cell>
          <cell r="G4399">
            <v>1127</v>
          </cell>
          <cell r="H4399">
            <v>376.03</v>
          </cell>
          <cell r="I4399">
            <v>0</v>
          </cell>
          <cell r="AY4399">
            <v>0</v>
          </cell>
          <cell r="CK4399">
            <v>0</v>
          </cell>
          <cell r="CL4399">
            <v>0</v>
          </cell>
          <cell r="CM4399">
            <v>0</v>
          </cell>
        </row>
        <row r="4400">
          <cell r="F4400">
            <v>3530</v>
          </cell>
          <cell r="G4400">
            <v>3530</v>
          </cell>
          <cell r="H4400">
            <v>150</v>
          </cell>
          <cell r="I4400">
            <v>1900</v>
          </cell>
          <cell r="AY4400">
            <v>0</v>
          </cell>
          <cell r="CK4400">
            <v>0</v>
          </cell>
          <cell r="CL4400">
            <v>0</v>
          </cell>
          <cell r="CM4400">
            <v>0</v>
          </cell>
        </row>
        <row r="4401">
          <cell r="F4401">
            <v>5733</v>
          </cell>
          <cell r="G4401">
            <v>14233</v>
          </cell>
          <cell r="H4401">
            <v>12185.26</v>
          </cell>
          <cell r="I4401">
            <v>130.49</v>
          </cell>
          <cell r="AY4401">
            <v>0</v>
          </cell>
          <cell r="CK4401">
            <v>0</v>
          </cell>
          <cell r="CL4401">
            <v>0</v>
          </cell>
          <cell r="CM4401">
            <v>0</v>
          </cell>
        </row>
        <row r="4402">
          <cell r="F4402">
            <v>1606</v>
          </cell>
          <cell r="G4402">
            <v>1606</v>
          </cell>
          <cell r="H4402">
            <v>1277.0999999999999</v>
          </cell>
          <cell r="I4402">
            <v>0</v>
          </cell>
          <cell r="AY4402">
            <v>0</v>
          </cell>
          <cell r="CK4402">
            <v>0</v>
          </cell>
          <cell r="CL4402">
            <v>0</v>
          </cell>
          <cell r="CM4402">
            <v>0</v>
          </cell>
        </row>
        <row r="4403">
          <cell r="F4403">
            <v>2100000</v>
          </cell>
          <cell r="G4403">
            <v>4085400.03</v>
          </cell>
          <cell r="H4403">
            <v>3751705.32</v>
          </cell>
          <cell r="I4403">
            <v>359096.11</v>
          </cell>
          <cell r="AY4403">
            <v>26411.78</v>
          </cell>
          <cell r="CK4403">
            <v>0</v>
          </cell>
          <cell r="CL4403">
            <v>0</v>
          </cell>
          <cell r="CM4403">
            <v>200000</v>
          </cell>
        </row>
        <row r="4404">
          <cell r="F4404">
            <v>992</v>
          </cell>
          <cell r="G4404">
            <v>992</v>
          </cell>
          <cell r="H4404">
            <v>154.24</v>
          </cell>
          <cell r="I4404">
            <v>0</v>
          </cell>
          <cell r="AY4404">
            <v>40.92</v>
          </cell>
          <cell r="CK4404">
            <v>0</v>
          </cell>
          <cell r="CL4404">
            <v>0</v>
          </cell>
          <cell r="CM4404">
            <v>0</v>
          </cell>
        </row>
        <row r="4405">
          <cell r="F4405">
            <v>0</v>
          </cell>
          <cell r="G4405">
            <v>10675</v>
          </cell>
          <cell r="H4405">
            <v>0</v>
          </cell>
          <cell r="I4405">
            <v>0</v>
          </cell>
          <cell r="AY4405">
            <v>0</v>
          </cell>
          <cell r="CK4405">
            <v>0</v>
          </cell>
          <cell r="CL4405">
            <v>0</v>
          </cell>
          <cell r="CM4405">
            <v>0</v>
          </cell>
        </row>
        <row r="4406">
          <cell r="F4406">
            <v>0</v>
          </cell>
          <cell r="G4406">
            <v>121750</v>
          </cell>
          <cell r="H4406">
            <v>23460</v>
          </cell>
          <cell r="I4406">
            <v>98137.64</v>
          </cell>
          <cell r="AY4406">
            <v>0</v>
          </cell>
          <cell r="CK4406">
            <v>0</v>
          </cell>
          <cell r="CL4406">
            <v>0</v>
          </cell>
          <cell r="CM4406">
            <v>0</v>
          </cell>
        </row>
        <row r="4407">
          <cell r="F4407">
            <v>0</v>
          </cell>
          <cell r="G4407">
            <v>8000</v>
          </cell>
          <cell r="H4407">
            <v>0</v>
          </cell>
          <cell r="I4407">
            <v>0</v>
          </cell>
          <cell r="AY4407">
            <v>0</v>
          </cell>
          <cell r="CK4407">
            <v>0</v>
          </cell>
          <cell r="CL4407">
            <v>0</v>
          </cell>
          <cell r="CM4407">
            <v>0</v>
          </cell>
        </row>
        <row r="4408">
          <cell r="F4408">
            <v>0</v>
          </cell>
          <cell r="G4408">
            <v>12000</v>
          </cell>
          <cell r="H4408">
            <v>0</v>
          </cell>
          <cell r="I4408">
            <v>0</v>
          </cell>
          <cell r="AY4408">
            <v>0</v>
          </cell>
          <cell r="CK4408">
            <v>0</v>
          </cell>
          <cell r="CL4408">
            <v>0</v>
          </cell>
          <cell r="CM4408">
            <v>0</v>
          </cell>
        </row>
        <row r="4409">
          <cell r="F4409">
            <v>0</v>
          </cell>
          <cell r="G4409">
            <v>22125</v>
          </cell>
          <cell r="H4409">
            <v>20125</v>
          </cell>
          <cell r="I4409">
            <v>0</v>
          </cell>
          <cell r="AY4409">
            <v>0</v>
          </cell>
          <cell r="CK4409">
            <v>0</v>
          </cell>
          <cell r="CL4409">
            <v>0</v>
          </cell>
          <cell r="CM4409">
            <v>0</v>
          </cell>
        </row>
        <row r="4410">
          <cell r="F4410">
            <v>6574680</v>
          </cell>
          <cell r="G4410">
            <v>6574680</v>
          </cell>
          <cell r="H4410">
            <v>5225979.5599999996</v>
          </cell>
          <cell r="I4410">
            <v>0</v>
          </cell>
          <cell r="AY4410">
            <v>570769.29</v>
          </cell>
          <cell r="CK4410">
            <v>0</v>
          </cell>
          <cell r="CL4410">
            <v>0</v>
          </cell>
          <cell r="CM4410">
            <v>0</v>
          </cell>
        </row>
        <row r="4411">
          <cell r="F4411">
            <v>367783</v>
          </cell>
          <cell r="G4411">
            <v>367783</v>
          </cell>
          <cell r="H4411">
            <v>335435</v>
          </cell>
          <cell r="I4411">
            <v>0</v>
          </cell>
          <cell r="AY4411">
            <v>34984</v>
          </cell>
          <cell r="CK4411">
            <v>0</v>
          </cell>
          <cell r="CL4411">
            <v>0</v>
          </cell>
          <cell r="CM4411">
            <v>0</v>
          </cell>
        </row>
        <row r="4412">
          <cell r="F4412">
            <v>524222</v>
          </cell>
          <cell r="G4412">
            <v>524222</v>
          </cell>
          <cell r="H4412">
            <v>253306.25</v>
          </cell>
          <cell r="I4412">
            <v>0</v>
          </cell>
          <cell r="AY4412">
            <v>1016.66</v>
          </cell>
          <cell r="CK4412">
            <v>0</v>
          </cell>
          <cell r="CL4412">
            <v>0</v>
          </cell>
          <cell r="CM4412">
            <v>0</v>
          </cell>
        </row>
        <row r="4413">
          <cell r="F4413">
            <v>1354715</v>
          </cell>
          <cell r="G4413">
            <v>1354715</v>
          </cell>
          <cell r="H4413">
            <v>0</v>
          </cell>
          <cell r="I4413">
            <v>0</v>
          </cell>
          <cell r="AY4413">
            <v>0</v>
          </cell>
          <cell r="CK4413">
            <v>0</v>
          </cell>
          <cell r="CL4413">
            <v>0</v>
          </cell>
          <cell r="CM4413">
            <v>0</v>
          </cell>
        </row>
        <row r="4414">
          <cell r="F4414">
            <v>33469</v>
          </cell>
          <cell r="G4414">
            <v>52748.59</v>
          </cell>
          <cell r="H4414">
            <v>52748.59</v>
          </cell>
          <cell r="I4414">
            <v>0</v>
          </cell>
          <cell r="AY4414">
            <v>13745.5</v>
          </cell>
          <cell r="CK4414">
            <v>0</v>
          </cell>
          <cell r="CL4414">
            <v>0</v>
          </cell>
          <cell r="CM4414">
            <v>0</v>
          </cell>
        </row>
        <row r="4415">
          <cell r="F4415">
            <v>1009286</v>
          </cell>
          <cell r="G4415">
            <v>1009286</v>
          </cell>
          <cell r="H4415">
            <v>763857.28</v>
          </cell>
          <cell r="I4415">
            <v>0</v>
          </cell>
          <cell r="AY4415">
            <v>82681.14</v>
          </cell>
          <cell r="CK4415">
            <v>0</v>
          </cell>
          <cell r="CL4415">
            <v>0</v>
          </cell>
          <cell r="CM4415">
            <v>0</v>
          </cell>
        </row>
        <row r="4416">
          <cell r="F4416">
            <v>168229</v>
          </cell>
          <cell r="G4416">
            <v>168229</v>
          </cell>
          <cell r="H4416">
            <v>130028.23</v>
          </cell>
          <cell r="I4416">
            <v>0</v>
          </cell>
          <cell r="AY4416">
            <v>14120.03</v>
          </cell>
          <cell r="CK4416">
            <v>0</v>
          </cell>
          <cell r="CL4416">
            <v>0</v>
          </cell>
          <cell r="CM4416">
            <v>0</v>
          </cell>
        </row>
        <row r="4417">
          <cell r="F4417">
            <v>264000</v>
          </cell>
          <cell r="G4417">
            <v>264000</v>
          </cell>
          <cell r="H4417">
            <v>207908.45</v>
          </cell>
          <cell r="I4417">
            <v>0</v>
          </cell>
          <cell r="AY4417">
            <v>22230</v>
          </cell>
          <cell r="CK4417">
            <v>0</v>
          </cell>
          <cell r="CL4417">
            <v>0</v>
          </cell>
          <cell r="CM4417">
            <v>0</v>
          </cell>
        </row>
        <row r="4418">
          <cell r="F4418">
            <v>154381</v>
          </cell>
          <cell r="G4418">
            <v>163206.16</v>
          </cell>
          <cell r="H4418">
            <v>163206.16</v>
          </cell>
          <cell r="I4418">
            <v>0</v>
          </cell>
          <cell r="AY4418">
            <v>0</v>
          </cell>
          <cell r="CK4418">
            <v>0</v>
          </cell>
          <cell r="CL4418">
            <v>0</v>
          </cell>
          <cell r="CM4418">
            <v>0</v>
          </cell>
        </row>
        <row r="4419">
          <cell r="F4419">
            <v>899716</v>
          </cell>
          <cell r="G4419">
            <v>899716</v>
          </cell>
          <cell r="H4419">
            <v>645314.9</v>
          </cell>
          <cell r="I4419">
            <v>0</v>
          </cell>
          <cell r="AY4419">
            <v>68733.83</v>
          </cell>
          <cell r="CK4419">
            <v>0</v>
          </cell>
          <cell r="CL4419">
            <v>0</v>
          </cell>
          <cell r="CM4419">
            <v>0</v>
          </cell>
        </row>
        <row r="4420">
          <cell r="F4420">
            <v>6196</v>
          </cell>
          <cell r="G4420">
            <v>6196</v>
          </cell>
          <cell r="H4420">
            <v>6000</v>
          </cell>
          <cell r="I4420">
            <v>0</v>
          </cell>
          <cell r="AY4420">
            <v>0</v>
          </cell>
          <cell r="CK4420">
            <v>0</v>
          </cell>
          <cell r="CL4420">
            <v>0</v>
          </cell>
          <cell r="CM4420">
            <v>0</v>
          </cell>
        </row>
        <row r="4421">
          <cell r="F4421">
            <v>220025</v>
          </cell>
          <cell r="G4421">
            <v>212129.84</v>
          </cell>
          <cell r="H4421">
            <v>149460.10999999999</v>
          </cell>
          <cell r="I4421">
            <v>0</v>
          </cell>
          <cell r="AY4421">
            <v>0</v>
          </cell>
          <cell r="CK4421">
            <v>0</v>
          </cell>
          <cell r="CL4421">
            <v>0</v>
          </cell>
          <cell r="CM4421">
            <v>0</v>
          </cell>
        </row>
        <row r="4422">
          <cell r="F4422">
            <v>2714</v>
          </cell>
          <cell r="G4422">
            <v>2714</v>
          </cell>
          <cell r="H4422">
            <v>1519.07</v>
          </cell>
          <cell r="I4422">
            <v>0</v>
          </cell>
          <cell r="AY4422">
            <v>0</v>
          </cell>
          <cell r="CK4422">
            <v>0</v>
          </cell>
          <cell r="CL4422">
            <v>0</v>
          </cell>
          <cell r="CM4422">
            <v>0</v>
          </cell>
        </row>
        <row r="4423">
          <cell r="F4423">
            <v>45707</v>
          </cell>
          <cell r="G4423">
            <v>38109</v>
          </cell>
          <cell r="H4423">
            <v>37286.9</v>
          </cell>
          <cell r="I4423">
            <v>0</v>
          </cell>
          <cell r="AY4423">
            <v>0</v>
          </cell>
          <cell r="CK4423">
            <v>0</v>
          </cell>
          <cell r="CL4423">
            <v>0</v>
          </cell>
          <cell r="CM4423">
            <v>0</v>
          </cell>
        </row>
        <row r="4424">
          <cell r="F4424">
            <v>350</v>
          </cell>
          <cell r="G4424">
            <v>350</v>
          </cell>
          <cell r="H4424">
            <v>350</v>
          </cell>
          <cell r="I4424">
            <v>0</v>
          </cell>
          <cell r="AY4424">
            <v>0</v>
          </cell>
          <cell r="CK4424">
            <v>0</v>
          </cell>
          <cell r="CL4424">
            <v>0</v>
          </cell>
          <cell r="CM4424">
            <v>0</v>
          </cell>
        </row>
        <row r="4425">
          <cell r="F4425">
            <v>1135</v>
          </cell>
          <cell r="G4425">
            <v>1135</v>
          </cell>
          <cell r="H4425">
            <v>249</v>
          </cell>
          <cell r="I4425">
            <v>39</v>
          </cell>
          <cell r="AY4425">
            <v>0</v>
          </cell>
          <cell r="CK4425">
            <v>0</v>
          </cell>
          <cell r="CL4425">
            <v>0</v>
          </cell>
          <cell r="CM4425">
            <v>0</v>
          </cell>
        </row>
        <row r="4426">
          <cell r="F4426">
            <v>2095</v>
          </cell>
          <cell r="G4426">
            <v>2995</v>
          </cell>
          <cell r="H4426">
            <v>1600.76</v>
          </cell>
          <cell r="I4426">
            <v>1381</v>
          </cell>
          <cell r="AY4426">
            <v>0</v>
          </cell>
          <cell r="CK4426">
            <v>0</v>
          </cell>
          <cell r="CL4426">
            <v>0</v>
          </cell>
          <cell r="CM4426">
            <v>0</v>
          </cell>
        </row>
        <row r="4427">
          <cell r="F4427">
            <v>1300</v>
          </cell>
          <cell r="G4427">
            <v>1229</v>
          </cell>
          <cell r="H4427">
            <v>0</v>
          </cell>
          <cell r="I4427">
            <v>0</v>
          </cell>
          <cell r="AY4427">
            <v>0</v>
          </cell>
          <cell r="CK4427">
            <v>0</v>
          </cell>
          <cell r="CL4427">
            <v>0</v>
          </cell>
          <cell r="CM4427">
            <v>0</v>
          </cell>
        </row>
        <row r="4428">
          <cell r="F4428">
            <v>25000</v>
          </cell>
          <cell r="G4428">
            <v>25000</v>
          </cell>
          <cell r="H4428">
            <v>24997.09</v>
          </cell>
          <cell r="I4428">
            <v>2</v>
          </cell>
          <cell r="AY4428">
            <v>0</v>
          </cell>
          <cell r="CK4428">
            <v>0</v>
          </cell>
          <cell r="CL4428">
            <v>0</v>
          </cell>
          <cell r="CM4428">
            <v>0</v>
          </cell>
        </row>
        <row r="4429">
          <cell r="F4429">
            <v>53649</v>
          </cell>
          <cell r="G4429">
            <v>53649</v>
          </cell>
          <cell r="H4429">
            <v>19726.61</v>
          </cell>
          <cell r="I4429">
            <v>5604.81</v>
          </cell>
          <cell r="AY4429">
            <v>0</v>
          </cell>
          <cell r="CK4429">
            <v>0</v>
          </cell>
          <cell r="CL4429">
            <v>0</v>
          </cell>
          <cell r="CM4429">
            <v>0</v>
          </cell>
        </row>
        <row r="4430">
          <cell r="F4430">
            <v>8000</v>
          </cell>
          <cell r="G4430">
            <v>16000</v>
          </cell>
          <cell r="H4430">
            <v>10174.83</v>
          </cell>
          <cell r="I4430">
            <v>0</v>
          </cell>
          <cell r="AY4430">
            <v>0</v>
          </cell>
          <cell r="CK4430">
            <v>0</v>
          </cell>
          <cell r="CL4430">
            <v>0</v>
          </cell>
          <cell r="CM4430">
            <v>0</v>
          </cell>
        </row>
        <row r="4431">
          <cell r="F4431">
            <v>450</v>
          </cell>
          <cell r="G4431">
            <v>450</v>
          </cell>
          <cell r="H4431">
            <v>100</v>
          </cell>
          <cell r="I4431">
            <v>100</v>
          </cell>
          <cell r="AY4431">
            <v>0</v>
          </cell>
          <cell r="CK4431">
            <v>0</v>
          </cell>
          <cell r="CL4431">
            <v>0</v>
          </cell>
          <cell r="CM4431">
            <v>0</v>
          </cell>
        </row>
        <row r="4432">
          <cell r="F4432">
            <v>3927</v>
          </cell>
          <cell r="G4432">
            <v>3998</v>
          </cell>
          <cell r="H4432">
            <v>3758</v>
          </cell>
          <cell r="I4432">
            <v>240</v>
          </cell>
          <cell r="AY4432">
            <v>0</v>
          </cell>
          <cell r="CK4432">
            <v>0</v>
          </cell>
          <cell r="CL4432">
            <v>0</v>
          </cell>
          <cell r="CM4432">
            <v>0</v>
          </cell>
        </row>
        <row r="4433">
          <cell r="F4433">
            <v>4521</v>
          </cell>
          <cell r="G4433">
            <v>4521</v>
          </cell>
          <cell r="H4433">
            <v>2124.5</v>
          </cell>
          <cell r="I4433">
            <v>300</v>
          </cell>
          <cell r="AY4433">
            <v>0</v>
          </cell>
          <cell r="CK4433">
            <v>0</v>
          </cell>
          <cell r="CL4433">
            <v>0</v>
          </cell>
          <cell r="CM4433">
            <v>0</v>
          </cell>
        </row>
        <row r="4434">
          <cell r="F4434">
            <v>58678</v>
          </cell>
          <cell r="G4434">
            <v>58678</v>
          </cell>
          <cell r="H4434">
            <v>48087.13</v>
          </cell>
          <cell r="I4434">
            <v>0</v>
          </cell>
          <cell r="AY4434">
            <v>0</v>
          </cell>
          <cell r="CK4434">
            <v>0</v>
          </cell>
          <cell r="CL4434">
            <v>0</v>
          </cell>
          <cell r="CM4434">
            <v>0</v>
          </cell>
        </row>
        <row r="4435">
          <cell r="F4435">
            <v>28856</v>
          </cell>
          <cell r="G4435">
            <v>28856</v>
          </cell>
          <cell r="H4435">
            <v>19366.71</v>
          </cell>
          <cell r="I4435">
            <v>0</v>
          </cell>
          <cell r="AY4435">
            <v>0</v>
          </cell>
          <cell r="CK4435">
            <v>0</v>
          </cell>
          <cell r="CL4435">
            <v>0</v>
          </cell>
          <cell r="CM4435">
            <v>0</v>
          </cell>
        </row>
        <row r="4436">
          <cell r="F4436">
            <v>5541</v>
          </cell>
          <cell r="G4436">
            <v>5541</v>
          </cell>
          <cell r="H4436">
            <v>4285</v>
          </cell>
          <cell r="I4436">
            <v>750</v>
          </cell>
          <cell r="AY4436">
            <v>0</v>
          </cell>
          <cell r="CK4436">
            <v>0</v>
          </cell>
          <cell r="CL4436">
            <v>0</v>
          </cell>
          <cell r="CM4436">
            <v>0</v>
          </cell>
        </row>
        <row r="4437">
          <cell r="F4437">
            <v>46103</v>
          </cell>
          <cell r="G4437">
            <v>45203</v>
          </cell>
          <cell r="H4437">
            <v>13255.65</v>
          </cell>
          <cell r="I4437">
            <v>1949</v>
          </cell>
          <cell r="AY4437">
            <v>860</v>
          </cell>
          <cell r="CK4437">
            <v>0</v>
          </cell>
          <cell r="CL4437">
            <v>0</v>
          </cell>
          <cell r="CM4437">
            <v>0</v>
          </cell>
        </row>
        <row r="4438">
          <cell r="F4438">
            <v>249</v>
          </cell>
          <cell r="G4438">
            <v>249</v>
          </cell>
          <cell r="H4438">
            <v>0</v>
          </cell>
          <cell r="I4438">
            <v>0</v>
          </cell>
          <cell r="AY4438">
            <v>0</v>
          </cell>
          <cell r="CK4438">
            <v>0</v>
          </cell>
          <cell r="CL4438">
            <v>0</v>
          </cell>
          <cell r="CM4438">
            <v>0</v>
          </cell>
        </row>
        <row r="4439">
          <cell r="F4439">
            <v>3045</v>
          </cell>
          <cell r="G4439">
            <v>3045</v>
          </cell>
          <cell r="H4439">
            <v>300</v>
          </cell>
          <cell r="I4439">
            <v>0</v>
          </cell>
          <cell r="AY4439">
            <v>0</v>
          </cell>
          <cell r="CK4439">
            <v>0</v>
          </cell>
          <cell r="CL4439">
            <v>0</v>
          </cell>
          <cell r="CM4439">
            <v>0</v>
          </cell>
        </row>
        <row r="4440">
          <cell r="F4440">
            <v>383</v>
          </cell>
          <cell r="G4440">
            <v>383</v>
          </cell>
          <cell r="H4440">
            <v>0</v>
          </cell>
          <cell r="I4440">
            <v>230</v>
          </cell>
          <cell r="AY4440">
            <v>0</v>
          </cell>
          <cell r="CK4440">
            <v>0</v>
          </cell>
          <cell r="CL4440">
            <v>0</v>
          </cell>
          <cell r="CM4440">
            <v>0</v>
          </cell>
        </row>
        <row r="4441">
          <cell r="F4441">
            <v>71138</v>
          </cell>
          <cell r="G4441">
            <v>67335.95</v>
          </cell>
          <cell r="H4441">
            <v>48523.83</v>
          </cell>
          <cell r="I4441">
            <v>1734.84</v>
          </cell>
          <cell r="AY4441">
            <v>2720.61</v>
          </cell>
          <cell r="CK4441">
            <v>0</v>
          </cell>
          <cell r="CL4441">
            <v>0</v>
          </cell>
          <cell r="CM4441">
            <v>0</v>
          </cell>
        </row>
        <row r="4442">
          <cell r="F4442">
            <v>6148152</v>
          </cell>
          <cell r="G4442">
            <v>6148152</v>
          </cell>
          <cell r="H4442">
            <v>4842706.2699999996</v>
          </cell>
          <cell r="I4442">
            <v>0</v>
          </cell>
          <cell r="AY4442">
            <v>547373.61</v>
          </cell>
          <cell r="CK4442">
            <v>0</v>
          </cell>
          <cell r="CL4442">
            <v>0</v>
          </cell>
          <cell r="CM4442">
            <v>0</v>
          </cell>
        </row>
        <row r="4443">
          <cell r="F4443">
            <v>13539</v>
          </cell>
          <cell r="G4443">
            <v>26422.36</v>
          </cell>
          <cell r="H4443">
            <v>18662.04</v>
          </cell>
          <cell r="I4443">
            <v>0</v>
          </cell>
          <cell r="AY4443">
            <v>0</v>
          </cell>
          <cell r="CK4443">
            <v>0</v>
          </cell>
          <cell r="CL4443">
            <v>0</v>
          </cell>
          <cell r="CM4443">
            <v>0</v>
          </cell>
        </row>
        <row r="4444">
          <cell r="F4444">
            <v>0</v>
          </cell>
          <cell r="G4444">
            <v>10559.87</v>
          </cell>
          <cell r="H4444">
            <v>10559.87</v>
          </cell>
          <cell r="I4444">
            <v>0</v>
          </cell>
          <cell r="AY4444">
            <v>10559.87</v>
          </cell>
          <cell r="CK4444">
            <v>0</v>
          </cell>
          <cell r="CL4444">
            <v>0</v>
          </cell>
          <cell r="CM4444">
            <v>0</v>
          </cell>
        </row>
        <row r="4445">
          <cell r="F4445">
            <v>589104</v>
          </cell>
          <cell r="G4445">
            <v>589104</v>
          </cell>
          <cell r="H4445">
            <v>475473.4</v>
          </cell>
          <cell r="I4445">
            <v>0</v>
          </cell>
          <cell r="AY4445">
            <v>50900</v>
          </cell>
          <cell r="CK4445">
            <v>0</v>
          </cell>
          <cell r="CL4445">
            <v>0</v>
          </cell>
          <cell r="CM4445">
            <v>0</v>
          </cell>
        </row>
        <row r="4446">
          <cell r="F4446">
            <v>525993</v>
          </cell>
          <cell r="G4446">
            <v>525993</v>
          </cell>
          <cell r="H4446">
            <v>250946.21</v>
          </cell>
          <cell r="I4446">
            <v>0</v>
          </cell>
          <cell r="AY4446">
            <v>6150.41</v>
          </cell>
          <cell r="CK4446">
            <v>0</v>
          </cell>
          <cell r="CL4446">
            <v>0</v>
          </cell>
          <cell r="CM4446">
            <v>0</v>
          </cell>
        </row>
        <row r="4447">
          <cell r="F4447">
            <v>1311848</v>
          </cell>
          <cell r="G4447">
            <v>1311848</v>
          </cell>
          <cell r="H4447">
            <v>32836.93</v>
          </cell>
          <cell r="I4447">
            <v>0</v>
          </cell>
          <cell r="AY4447">
            <v>0</v>
          </cell>
          <cell r="CK4447">
            <v>0</v>
          </cell>
          <cell r="CL4447">
            <v>0</v>
          </cell>
          <cell r="CM4447">
            <v>0</v>
          </cell>
        </row>
        <row r="4448">
          <cell r="F4448">
            <v>1697526</v>
          </cell>
          <cell r="G4448">
            <v>1695316.02</v>
          </cell>
          <cell r="H4448">
            <v>1695316.02</v>
          </cell>
          <cell r="I4448">
            <v>0</v>
          </cell>
          <cell r="AY4448">
            <v>373012.14</v>
          </cell>
          <cell r="CK4448">
            <v>0</v>
          </cell>
          <cell r="CL4448">
            <v>0</v>
          </cell>
          <cell r="CM4448">
            <v>0</v>
          </cell>
        </row>
        <row r="4449">
          <cell r="F4449">
            <v>0</v>
          </cell>
          <cell r="G4449">
            <v>292308.87</v>
          </cell>
          <cell r="H4449">
            <v>292308.87</v>
          </cell>
          <cell r="I4449">
            <v>0</v>
          </cell>
          <cell r="AY4449">
            <v>0</v>
          </cell>
          <cell r="CK4449">
            <v>0</v>
          </cell>
          <cell r="CL4449">
            <v>0</v>
          </cell>
          <cell r="CM4449">
            <v>0</v>
          </cell>
        </row>
        <row r="4450">
          <cell r="F4450">
            <v>1020611</v>
          </cell>
          <cell r="G4450">
            <v>1020611</v>
          </cell>
          <cell r="H4450">
            <v>764212.3</v>
          </cell>
          <cell r="I4450">
            <v>0</v>
          </cell>
          <cell r="AY4450">
            <v>84531.23</v>
          </cell>
          <cell r="CK4450">
            <v>0</v>
          </cell>
          <cell r="CL4450">
            <v>0</v>
          </cell>
          <cell r="CM4450">
            <v>0</v>
          </cell>
        </row>
        <row r="4451">
          <cell r="F4451">
            <v>163576</v>
          </cell>
          <cell r="G4451">
            <v>163576</v>
          </cell>
          <cell r="H4451">
            <v>124539.41</v>
          </cell>
          <cell r="I4451">
            <v>0</v>
          </cell>
          <cell r="AY4451">
            <v>13827.19</v>
          </cell>
          <cell r="CK4451">
            <v>0</v>
          </cell>
          <cell r="CL4451">
            <v>0</v>
          </cell>
          <cell r="CM4451">
            <v>0</v>
          </cell>
        </row>
        <row r="4452">
          <cell r="F4452">
            <v>349800</v>
          </cell>
          <cell r="G4452">
            <v>349800</v>
          </cell>
          <cell r="H4452">
            <v>269310.59999999998</v>
          </cell>
          <cell r="I4452">
            <v>0</v>
          </cell>
          <cell r="AY4452">
            <v>29250</v>
          </cell>
          <cell r="CK4452">
            <v>0</v>
          </cell>
          <cell r="CL4452">
            <v>0</v>
          </cell>
          <cell r="CM4452">
            <v>0</v>
          </cell>
        </row>
        <row r="4453">
          <cell r="F4453">
            <v>149878</v>
          </cell>
          <cell r="G4453">
            <v>154019.17000000001</v>
          </cell>
          <cell r="H4453">
            <v>154019.17000000001</v>
          </cell>
          <cell r="I4453">
            <v>0</v>
          </cell>
          <cell r="AY4453">
            <v>0</v>
          </cell>
          <cell r="CK4453">
            <v>0</v>
          </cell>
          <cell r="CL4453">
            <v>0</v>
          </cell>
          <cell r="CM4453">
            <v>0</v>
          </cell>
        </row>
        <row r="4454">
          <cell r="F4454">
            <v>800134</v>
          </cell>
          <cell r="G4454">
            <v>800134</v>
          </cell>
          <cell r="H4454">
            <v>737458.39</v>
          </cell>
          <cell r="I4454">
            <v>0</v>
          </cell>
          <cell r="AY4454">
            <v>100030</v>
          </cell>
          <cell r="CK4454">
            <v>0</v>
          </cell>
          <cell r="CL4454">
            <v>0</v>
          </cell>
          <cell r="CM4454">
            <v>0</v>
          </cell>
        </row>
        <row r="4455">
          <cell r="F4455">
            <v>0</v>
          </cell>
          <cell r="G4455">
            <v>2000</v>
          </cell>
          <cell r="H4455">
            <v>129.01</v>
          </cell>
          <cell r="I4455">
            <v>0</v>
          </cell>
          <cell r="AY4455">
            <v>0</v>
          </cell>
          <cell r="CK4455">
            <v>0</v>
          </cell>
          <cell r="CL4455">
            <v>0</v>
          </cell>
          <cell r="CM4455">
            <v>0</v>
          </cell>
        </row>
        <row r="4456">
          <cell r="F4456">
            <v>129964</v>
          </cell>
          <cell r="G4456">
            <v>72660.98</v>
          </cell>
          <cell r="H4456">
            <v>72660.98</v>
          </cell>
          <cell r="I4456">
            <v>0</v>
          </cell>
          <cell r="AY4456">
            <v>0</v>
          </cell>
          <cell r="CK4456">
            <v>0</v>
          </cell>
          <cell r="CL4456">
            <v>0</v>
          </cell>
          <cell r="CM4456">
            <v>0</v>
          </cell>
        </row>
        <row r="4457">
          <cell r="F4457">
            <v>857560</v>
          </cell>
          <cell r="G4457">
            <v>1091941.83</v>
          </cell>
          <cell r="H4457">
            <v>1091941.83</v>
          </cell>
          <cell r="I4457">
            <v>0</v>
          </cell>
          <cell r="AY4457">
            <v>595327.84</v>
          </cell>
          <cell r="CK4457">
            <v>0</v>
          </cell>
          <cell r="CL4457">
            <v>0</v>
          </cell>
          <cell r="CM4457">
            <v>0</v>
          </cell>
        </row>
        <row r="4458">
          <cell r="F4458">
            <v>1444440</v>
          </cell>
          <cell r="G4458">
            <v>481043.92</v>
          </cell>
          <cell r="H4458">
            <v>19871</v>
          </cell>
          <cell r="I4458">
            <v>0</v>
          </cell>
          <cell r="AY4458">
            <v>2637.35</v>
          </cell>
          <cell r="CK4458">
            <v>0</v>
          </cell>
          <cell r="CL4458">
            <v>0</v>
          </cell>
          <cell r="CM4458">
            <v>0</v>
          </cell>
        </row>
        <row r="4459">
          <cell r="F4459">
            <v>45695</v>
          </cell>
          <cell r="G4459">
            <v>45695</v>
          </cell>
          <cell r="H4459">
            <v>30997</v>
          </cell>
          <cell r="I4459">
            <v>0</v>
          </cell>
          <cell r="AY4459">
            <v>629</v>
          </cell>
          <cell r="CK4459">
            <v>0</v>
          </cell>
          <cell r="CL4459">
            <v>0</v>
          </cell>
          <cell r="CM4459">
            <v>0</v>
          </cell>
        </row>
        <row r="4460">
          <cell r="F4460">
            <v>907517</v>
          </cell>
          <cell r="G4460">
            <v>954892.38</v>
          </cell>
          <cell r="H4460">
            <v>652023.31999999995</v>
          </cell>
          <cell r="I4460">
            <v>0</v>
          </cell>
          <cell r="AY4460">
            <v>44252</v>
          </cell>
          <cell r="CK4460">
            <v>0</v>
          </cell>
          <cell r="CL4460">
            <v>0</v>
          </cell>
          <cell r="CM4460">
            <v>0</v>
          </cell>
        </row>
        <row r="4461">
          <cell r="F4461">
            <v>9066</v>
          </cell>
          <cell r="G4461">
            <v>9356</v>
          </cell>
          <cell r="H4461">
            <v>9354.9</v>
          </cell>
          <cell r="I4461">
            <v>0</v>
          </cell>
          <cell r="AY4461">
            <v>0</v>
          </cell>
          <cell r="CK4461">
            <v>0</v>
          </cell>
          <cell r="CL4461">
            <v>0</v>
          </cell>
          <cell r="CM4461">
            <v>0</v>
          </cell>
        </row>
        <row r="4462">
          <cell r="F4462">
            <v>0</v>
          </cell>
          <cell r="G4462">
            <v>3600</v>
          </cell>
          <cell r="H4462">
            <v>1200</v>
          </cell>
          <cell r="I4462">
            <v>0</v>
          </cell>
          <cell r="AY4462">
            <v>0</v>
          </cell>
          <cell r="CK4462">
            <v>0</v>
          </cell>
          <cell r="CL4462">
            <v>0</v>
          </cell>
          <cell r="CM4462">
            <v>0</v>
          </cell>
        </row>
        <row r="4463">
          <cell r="F4463">
            <v>42207</v>
          </cell>
          <cell r="G4463">
            <v>85117</v>
          </cell>
          <cell r="H4463">
            <v>52915.18</v>
          </cell>
          <cell r="I4463">
            <v>12075</v>
          </cell>
          <cell r="AY4463">
            <v>0</v>
          </cell>
          <cell r="CK4463">
            <v>0</v>
          </cell>
          <cell r="CL4463">
            <v>0</v>
          </cell>
          <cell r="CM4463">
            <v>0</v>
          </cell>
        </row>
        <row r="4464">
          <cell r="F4464">
            <v>124403</v>
          </cell>
          <cell r="G4464">
            <v>124403</v>
          </cell>
          <cell r="H4464">
            <v>79973.179999999993</v>
          </cell>
          <cell r="I4464">
            <v>0</v>
          </cell>
          <cell r="AY4464">
            <v>0</v>
          </cell>
          <cell r="CK4464">
            <v>0</v>
          </cell>
          <cell r="CL4464">
            <v>0</v>
          </cell>
          <cell r="CM4464">
            <v>0</v>
          </cell>
        </row>
        <row r="4465">
          <cell r="F4465">
            <v>0</v>
          </cell>
          <cell r="G4465">
            <v>15913.7</v>
          </cell>
          <cell r="H4465">
            <v>15913.7</v>
          </cell>
          <cell r="I4465">
            <v>0</v>
          </cell>
          <cell r="AY4465">
            <v>0</v>
          </cell>
          <cell r="CK4465">
            <v>0</v>
          </cell>
          <cell r="CL4465">
            <v>0</v>
          </cell>
          <cell r="CM4465">
            <v>0</v>
          </cell>
        </row>
        <row r="4466">
          <cell r="F4466">
            <v>350</v>
          </cell>
          <cell r="G4466">
            <v>350</v>
          </cell>
          <cell r="H4466">
            <v>0</v>
          </cell>
          <cell r="I4466">
            <v>0</v>
          </cell>
          <cell r="AY4466">
            <v>0</v>
          </cell>
          <cell r="CK4466">
            <v>0</v>
          </cell>
          <cell r="CL4466">
            <v>0</v>
          </cell>
          <cell r="CM4466">
            <v>0</v>
          </cell>
        </row>
        <row r="4467">
          <cell r="F4467">
            <v>16161</v>
          </cell>
          <cell r="G4467">
            <v>10961</v>
          </cell>
          <cell r="H4467">
            <v>2368.4899999999998</v>
          </cell>
          <cell r="I4467">
            <v>217</v>
          </cell>
          <cell r="AY4467">
            <v>57.5</v>
          </cell>
          <cell r="CK4467">
            <v>0</v>
          </cell>
          <cell r="CL4467">
            <v>0</v>
          </cell>
          <cell r="CM4467">
            <v>0</v>
          </cell>
        </row>
        <row r="4468">
          <cell r="F4468">
            <v>639</v>
          </cell>
          <cell r="G4468">
            <v>21789</v>
          </cell>
          <cell r="H4468">
            <v>8780.59</v>
          </cell>
          <cell r="I4468">
            <v>12654</v>
          </cell>
          <cell r="AY4468">
            <v>160.30000000000001</v>
          </cell>
          <cell r="CK4468">
            <v>0</v>
          </cell>
          <cell r="CL4468">
            <v>0</v>
          </cell>
          <cell r="CM4468">
            <v>0</v>
          </cell>
        </row>
        <row r="4469">
          <cell r="F4469">
            <v>3978</v>
          </cell>
          <cell r="G4469">
            <v>23978</v>
          </cell>
          <cell r="H4469">
            <v>20865</v>
          </cell>
          <cell r="I4469">
            <v>1495</v>
          </cell>
          <cell r="AY4469">
            <v>0</v>
          </cell>
          <cell r="CK4469">
            <v>0</v>
          </cell>
          <cell r="CL4469">
            <v>0</v>
          </cell>
          <cell r="CM4469">
            <v>0</v>
          </cell>
        </row>
        <row r="4470">
          <cell r="F4470">
            <v>1009</v>
          </cell>
          <cell r="G4470">
            <v>1009</v>
          </cell>
          <cell r="H4470">
            <v>1007.71</v>
          </cell>
          <cell r="I4470">
            <v>0</v>
          </cell>
          <cell r="AY4470">
            <v>0</v>
          </cell>
          <cell r="CK4470">
            <v>0</v>
          </cell>
          <cell r="CL4470">
            <v>0</v>
          </cell>
          <cell r="CM4470">
            <v>0</v>
          </cell>
        </row>
        <row r="4471">
          <cell r="F4471">
            <v>200000</v>
          </cell>
          <cell r="G4471">
            <v>200000</v>
          </cell>
          <cell r="H4471">
            <v>171833</v>
          </cell>
          <cell r="I4471">
            <v>28167</v>
          </cell>
          <cell r="AY4471">
            <v>1978.13</v>
          </cell>
          <cell r="CK4471">
            <v>0</v>
          </cell>
          <cell r="CL4471">
            <v>0</v>
          </cell>
          <cell r="CM4471">
            <v>0</v>
          </cell>
        </row>
        <row r="4472">
          <cell r="F4472">
            <v>2339</v>
          </cell>
          <cell r="G4472">
            <v>2339</v>
          </cell>
          <cell r="H4472">
            <v>1997.5</v>
          </cell>
          <cell r="I4472">
            <v>0</v>
          </cell>
          <cell r="AY4472">
            <v>0</v>
          </cell>
          <cell r="CK4472">
            <v>0</v>
          </cell>
          <cell r="CL4472">
            <v>0</v>
          </cell>
          <cell r="CM4472">
            <v>0</v>
          </cell>
        </row>
        <row r="4473">
          <cell r="F4473">
            <v>156898</v>
          </cell>
          <cell r="G4473">
            <v>181898</v>
          </cell>
          <cell r="H4473">
            <v>137032.23000000001</v>
          </cell>
          <cell r="I4473">
            <v>25352</v>
          </cell>
          <cell r="AY4473">
            <v>0</v>
          </cell>
          <cell r="CK4473">
            <v>0</v>
          </cell>
          <cell r="CL4473">
            <v>0</v>
          </cell>
          <cell r="CM4473">
            <v>0</v>
          </cell>
        </row>
        <row r="4474">
          <cell r="F4474">
            <v>0</v>
          </cell>
          <cell r="G4474">
            <v>110000</v>
          </cell>
          <cell r="H4474">
            <v>0</v>
          </cell>
          <cell r="I4474">
            <v>110000</v>
          </cell>
          <cell r="AY4474">
            <v>0</v>
          </cell>
          <cell r="CK4474">
            <v>0</v>
          </cell>
          <cell r="CL4474">
            <v>0</v>
          </cell>
          <cell r="CM4474">
            <v>0</v>
          </cell>
        </row>
        <row r="4475">
          <cell r="F4475">
            <v>2862</v>
          </cell>
          <cell r="G4475">
            <v>2862</v>
          </cell>
          <cell r="H4475">
            <v>2281.1799999999998</v>
          </cell>
          <cell r="I4475">
            <v>0</v>
          </cell>
          <cell r="AY4475">
            <v>0</v>
          </cell>
          <cell r="CK4475">
            <v>0</v>
          </cell>
          <cell r="CL4475">
            <v>0</v>
          </cell>
          <cell r="CM4475">
            <v>0</v>
          </cell>
        </row>
        <row r="4476">
          <cell r="F4476">
            <v>650000</v>
          </cell>
          <cell r="G4476">
            <v>1701993</v>
          </cell>
          <cell r="H4476">
            <v>669644.99</v>
          </cell>
          <cell r="I4476">
            <v>951239.01</v>
          </cell>
          <cell r="AY4476">
            <v>0</v>
          </cell>
          <cell r="CK4476">
            <v>0</v>
          </cell>
          <cell r="CL4476">
            <v>0</v>
          </cell>
          <cell r="CM4476">
            <v>0</v>
          </cell>
        </row>
        <row r="4477">
          <cell r="F4477">
            <v>1042</v>
          </cell>
          <cell r="G4477">
            <v>1042</v>
          </cell>
          <cell r="H4477">
            <v>10</v>
          </cell>
          <cell r="I4477">
            <v>10</v>
          </cell>
          <cell r="AY4477">
            <v>0</v>
          </cell>
          <cell r="CK4477">
            <v>0</v>
          </cell>
          <cell r="CL4477">
            <v>0</v>
          </cell>
          <cell r="CM4477">
            <v>0</v>
          </cell>
        </row>
        <row r="4478">
          <cell r="F4478">
            <v>1701</v>
          </cell>
          <cell r="G4478">
            <v>14301</v>
          </cell>
          <cell r="H4478">
            <v>11817.7</v>
          </cell>
          <cell r="I4478">
            <v>0</v>
          </cell>
          <cell r="AY4478">
            <v>0</v>
          </cell>
          <cell r="CK4478">
            <v>0</v>
          </cell>
          <cell r="CL4478">
            <v>0</v>
          </cell>
          <cell r="CM4478">
            <v>0</v>
          </cell>
        </row>
        <row r="4479">
          <cell r="F4479">
            <v>1977</v>
          </cell>
          <cell r="G4479">
            <v>69025</v>
          </cell>
          <cell r="H4479">
            <v>25418.21</v>
          </cell>
          <cell r="I4479">
            <v>48605.81</v>
          </cell>
          <cell r="AY4479">
            <v>0</v>
          </cell>
          <cell r="CK4479">
            <v>0</v>
          </cell>
          <cell r="CL4479">
            <v>0</v>
          </cell>
          <cell r="CM4479">
            <v>0</v>
          </cell>
        </row>
        <row r="4480">
          <cell r="F4480">
            <v>2766</v>
          </cell>
          <cell r="G4480">
            <v>2766</v>
          </cell>
          <cell r="H4480">
            <v>1715</v>
          </cell>
          <cell r="I4480">
            <v>0</v>
          </cell>
          <cell r="AY4480">
            <v>0</v>
          </cell>
          <cell r="CK4480">
            <v>0</v>
          </cell>
          <cell r="CL4480">
            <v>0</v>
          </cell>
          <cell r="CM4480">
            <v>0</v>
          </cell>
        </row>
        <row r="4481">
          <cell r="F4481">
            <v>40917</v>
          </cell>
          <cell r="G4481">
            <v>40917</v>
          </cell>
          <cell r="H4481">
            <v>30785.57</v>
          </cell>
          <cell r="I4481">
            <v>6983.95</v>
          </cell>
          <cell r="AY4481">
            <v>0</v>
          </cell>
          <cell r="CK4481">
            <v>0</v>
          </cell>
          <cell r="CL4481">
            <v>0</v>
          </cell>
          <cell r="CM4481">
            <v>0</v>
          </cell>
        </row>
        <row r="4482">
          <cell r="F4482">
            <v>16356</v>
          </cell>
          <cell r="G4482">
            <v>16356</v>
          </cell>
          <cell r="H4482">
            <v>5121.53</v>
          </cell>
          <cell r="I4482">
            <v>36</v>
          </cell>
          <cell r="AY4482">
            <v>0</v>
          </cell>
          <cell r="CK4482">
            <v>0</v>
          </cell>
          <cell r="CL4482">
            <v>0</v>
          </cell>
          <cell r="CM4482">
            <v>0</v>
          </cell>
        </row>
        <row r="4483">
          <cell r="F4483">
            <v>8979</v>
          </cell>
          <cell r="G4483">
            <v>8979</v>
          </cell>
          <cell r="H4483">
            <v>8961.1</v>
          </cell>
          <cell r="I4483">
            <v>0</v>
          </cell>
          <cell r="AY4483">
            <v>0</v>
          </cell>
          <cell r="CK4483">
            <v>0</v>
          </cell>
          <cell r="CL4483">
            <v>0</v>
          </cell>
          <cell r="CM4483">
            <v>0</v>
          </cell>
        </row>
        <row r="4484">
          <cell r="F4484">
            <v>2000</v>
          </cell>
          <cell r="G4484">
            <v>2000</v>
          </cell>
          <cell r="H4484">
            <v>1500</v>
          </cell>
          <cell r="I4484">
            <v>0</v>
          </cell>
          <cell r="AY4484">
            <v>0</v>
          </cell>
          <cell r="CK4484">
            <v>0</v>
          </cell>
          <cell r="CL4484">
            <v>0</v>
          </cell>
          <cell r="CM4484">
            <v>0</v>
          </cell>
        </row>
        <row r="4485">
          <cell r="F4485">
            <v>5881</v>
          </cell>
          <cell r="G4485">
            <v>5881</v>
          </cell>
          <cell r="H4485">
            <v>3623</v>
          </cell>
          <cell r="I4485">
            <v>0</v>
          </cell>
          <cell r="AY4485">
            <v>0</v>
          </cell>
          <cell r="CK4485">
            <v>0</v>
          </cell>
          <cell r="CL4485">
            <v>0</v>
          </cell>
          <cell r="CM4485">
            <v>0</v>
          </cell>
        </row>
        <row r="4486">
          <cell r="F4486">
            <v>103877</v>
          </cell>
          <cell r="G4486">
            <v>86667</v>
          </cell>
          <cell r="H4486">
            <v>65023.07</v>
          </cell>
          <cell r="I4486">
            <v>5797.1</v>
          </cell>
          <cell r="AY4486">
            <v>1172.03</v>
          </cell>
          <cell r="CK4486">
            <v>0</v>
          </cell>
          <cell r="CL4486">
            <v>0</v>
          </cell>
          <cell r="CM4486">
            <v>0</v>
          </cell>
        </row>
        <row r="4487">
          <cell r="F4487">
            <v>4160</v>
          </cell>
          <cell r="G4487">
            <v>26160</v>
          </cell>
          <cell r="H4487">
            <v>17151.62</v>
          </cell>
          <cell r="I4487">
            <v>5642.32</v>
          </cell>
          <cell r="AY4487">
            <v>0</v>
          </cell>
          <cell r="CK4487">
            <v>0</v>
          </cell>
          <cell r="CL4487">
            <v>0</v>
          </cell>
          <cell r="CM4487">
            <v>0</v>
          </cell>
        </row>
        <row r="4488">
          <cell r="F4488">
            <v>1026</v>
          </cell>
          <cell r="G4488">
            <v>1026</v>
          </cell>
          <cell r="H4488">
            <v>810.54</v>
          </cell>
          <cell r="I4488">
            <v>0</v>
          </cell>
          <cell r="AY4488">
            <v>0</v>
          </cell>
          <cell r="CK4488">
            <v>0</v>
          </cell>
          <cell r="CL4488">
            <v>0</v>
          </cell>
          <cell r="CM4488">
            <v>0</v>
          </cell>
        </row>
        <row r="4489">
          <cell r="F4489">
            <v>1474</v>
          </cell>
          <cell r="G4489">
            <v>1474</v>
          </cell>
          <cell r="H4489">
            <v>540.51</v>
          </cell>
          <cell r="I4489">
            <v>0</v>
          </cell>
          <cell r="AY4489">
            <v>0</v>
          </cell>
          <cell r="CK4489">
            <v>0</v>
          </cell>
          <cell r="CL4489">
            <v>0</v>
          </cell>
          <cell r="CM4489">
            <v>0</v>
          </cell>
        </row>
        <row r="4490">
          <cell r="F4490">
            <v>78</v>
          </cell>
          <cell r="G4490">
            <v>78</v>
          </cell>
          <cell r="H4490">
            <v>71</v>
          </cell>
          <cell r="I4490">
            <v>0</v>
          </cell>
          <cell r="AY4490">
            <v>0</v>
          </cell>
          <cell r="CK4490">
            <v>0</v>
          </cell>
          <cell r="CL4490">
            <v>0</v>
          </cell>
          <cell r="CM4490">
            <v>0</v>
          </cell>
        </row>
        <row r="4491">
          <cell r="F4491">
            <v>0</v>
          </cell>
          <cell r="G4491">
            <v>6500</v>
          </cell>
          <cell r="H4491">
            <v>6300</v>
          </cell>
          <cell r="I4491">
            <v>0</v>
          </cell>
          <cell r="AY4491">
            <v>0</v>
          </cell>
          <cell r="CK4491">
            <v>0</v>
          </cell>
          <cell r="CL4491">
            <v>0</v>
          </cell>
          <cell r="CM4491">
            <v>0</v>
          </cell>
        </row>
        <row r="4492">
          <cell r="F4492">
            <v>7402</v>
          </cell>
          <cell r="G4492">
            <v>32402</v>
          </cell>
          <cell r="H4492">
            <v>31618.880000000001</v>
          </cell>
          <cell r="I4492">
            <v>340</v>
          </cell>
          <cell r="AY4492">
            <v>0</v>
          </cell>
          <cell r="CK4492">
            <v>0</v>
          </cell>
          <cell r="CL4492">
            <v>0</v>
          </cell>
          <cell r="CM4492">
            <v>0</v>
          </cell>
        </row>
        <row r="4493">
          <cell r="F4493">
            <v>400000</v>
          </cell>
          <cell r="G4493">
            <v>400000</v>
          </cell>
          <cell r="H4493">
            <v>174880.5</v>
          </cell>
          <cell r="I4493">
            <v>39235</v>
          </cell>
          <cell r="AY4493">
            <v>0</v>
          </cell>
          <cell r="CK4493">
            <v>0</v>
          </cell>
          <cell r="CL4493">
            <v>0</v>
          </cell>
          <cell r="CM4493">
            <v>0</v>
          </cell>
        </row>
        <row r="4494">
          <cell r="F4494">
            <v>352323</v>
          </cell>
          <cell r="G4494">
            <v>334697.21999999997</v>
          </cell>
          <cell r="H4494">
            <v>198731.85</v>
          </cell>
          <cell r="I4494">
            <v>7906.07</v>
          </cell>
          <cell r="AY4494">
            <v>2124.0300000000002</v>
          </cell>
          <cell r="CK4494">
            <v>0</v>
          </cell>
          <cell r="CL4494">
            <v>0</v>
          </cell>
          <cell r="CM4494">
            <v>0</v>
          </cell>
        </row>
        <row r="4495">
          <cell r="F4495">
            <v>30000</v>
          </cell>
          <cell r="G4495">
            <v>53000</v>
          </cell>
          <cell r="H4495">
            <v>38947.800000000003</v>
          </cell>
          <cell r="I4495">
            <v>9000</v>
          </cell>
          <cell r="AY4495">
            <v>0</v>
          </cell>
          <cell r="CK4495">
            <v>0</v>
          </cell>
          <cell r="CL4495">
            <v>0</v>
          </cell>
          <cell r="CM4495">
            <v>0</v>
          </cell>
        </row>
        <row r="4496">
          <cell r="F4496">
            <v>5356</v>
          </cell>
          <cell r="G4496">
            <v>9856</v>
          </cell>
          <cell r="H4496">
            <v>7498.81</v>
          </cell>
          <cell r="I4496">
            <v>105.8</v>
          </cell>
          <cell r="AY4496">
            <v>0</v>
          </cell>
          <cell r="CK4496">
            <v>0</v>
          </cell>
          <cell r="CL4496">
            <v>0</v>
          </cell>
          <cell r="CM4496">
            <v>0</v>
          </cell>
        </row>
        <row r="4497">
          <cell r="F4497">
            <v>0</v>
          </cell>
          <cell r="G4497">
            <v>115000</v>
          </cell>
          <cell r="H4497">
            <v>11992</v>
          </cell>
          <cell r="I4497">
            <v>29785.16</v>
          </cell>
          <cell r="AY4497">
            <v>0</v>
          </cell>
          <cell r="CK4497">
            <v>0</v>
          </cell>
          <cell r="CL4497">
            <v>0</v>
          </cell>
          <cell r="CM4497">
            <v>0</v>
          </cell>
        </row>
        <row r="4499">
          <cell r="F4499">
            <v>0</v>
          </cell>
          <cell r="G4499">
            <v>5000</v>
          </cell>
          <cell r="H4499">
            <v>4153.5</v>
          </cell>
          <cell r="I4499">
            <v>0</v>
          </cell>
          <cell r="AY4499">
            <v>0</v>
          </cell>
          <cell r="CK4499">
            <v>0</v>
          </cell>
          <cell r="CL4499">
            <v>0</v>
          </cell>
          <cell r="CM4499">
            <v>0</v>
          </cell>
        </row>
        <row r="4500">
          <cell r="F4500">
            <v>0</v>
          </cell>
          <cell r="G4500">
            <v>25000</v>
          </cell>
          <cell r="H4500">
            <v>14304.4</v>
          </cell>
          <cell r="I4500">
            <v>0</v>
          </cell>
          <cell r="AY4500">
            <v>0</v>
          </cell>
          <cell r="CK4500">
            <v>0</v>
          </cell>
          <cell r="CL4500">
            <v>0</v>
          </cell>
          <cell r="CM4500">
            <v>0</v>
          </cell>
        </row>
        <row r="4501">
          <cell r="F4501">
            <v>0</v>
          </cell>
          <cell r="G4501">
            <v>5000</v>
          </cell>
          <cell r="H4501">
            <v>0</v>
          </cell>
          <cell r="I4501">
            <v>0</v>
          </cell>
          <cell r="AY4501">
            <v>0</v>
          </cell>
          <cell r="CK4501">
            <v>0</v>
          </cell>
          <cell r="CL4501">
            <v>0</v>
          </cell>
          <cell r="CM4501">
            <v>0</v>
          </cell>
        </row>
        <row r="4502">
          <cell r="F4502">
            <v>7341991</v>
          </cell>
          <cell r="G4502">
            <v>7341991</v>
          </cell>
          <cell r="H4502">
            <v>4896476.75</v>
          </cell>
          <cell r="I4502">
            <v>0</v>
          </cell>
          <cell r="AY4502">
            <v>543851.88</v>
          </cell>
          <cell r="CK4502">
            <v>0</v>
          </cell>
          <cell r="CL4502">
            <v>0</v>
          </cell>
          <cell r="CM4502">
            <v>0</v>
          </cell>
        </row>
        <row r="4503">
          <cell r="F4503">
            <v>2543868</v>
          </cell>
          <cell r="G4503">
            <v>2543868</v>
          </cell>
          <cell r="H4503">
            <v>2062940.21</v>
          </cell>
          <cell r="I4503">
            <v>0</v>
          </cell>
          <cell r="AY4503">
            <v>242313.92</v>
          </cell>
          <cell r="CK4503">
            <v>0</v>
          </cell>
          <cell r="CL4503">
            <v>0</v>
          </cell>
          <cell r="CM4503">
            <v>0</v>
          </cell>
        </row>
        <row r="4504">
          <cell r="F4504">
            <v>157565</v>
          </cell>
          <cell r="G4504">
            <v>157565</v>
          </cell>
          <cell r="H4504">
            <v>65103.46</v>
          </cell>
          <cell r="I4504">
            <v>0</v>
          </cell>
          <cell r="AY4504">
            <v>7451.58</v>
          </cell>
          <cell r="CK4504">
            <v>0</v>
          </cell>
          <cell r="CL4504">
            <v>0</v>
          </cell>
          <cell r="CM4504">
            <v>0</v>
          </cell>
        </row>
        <row r="4505">
          <cell r="F4505">
            <v>247584</v>
          </cell>
          <cell r="G4505">
            <v>247584</v>
          </cell>
          <cell r="H4505">
            <v>200284.54</v>
          </cell>
          <cell r="I4505">
            <v>0</v>
          </cell>
          <cell r="AY4505">
            <v>21663</v>
          </cell>
          <cell r="CK4505">
            <v>0</v>
          </cell>
          <cell r="CL4505">
            <v>0</v>
          </cell>
          <cell r="CM4505">
            <v>0</v>
          </cell>
        </row>
        <row r="4506">
          <cell r="F4506">
            <v>212700</v>
          </cell>
          <cell r="G4506">
            <v>212700</v>
          </cell>
          <cell r="H4506">
            <v>114046.42</v>
          </cell>
          <cell r="I4506">
            <v>0</v>
          </cell>
          <cell r="AY4506">
            <v>6640.26</v>
          </cell>
          <cell r="CK4506">
            <v>0</v>
          </cell>
          <cell r="CL4506">
            <v>0</v>
          </cell>
          <cell r="CM4506">
            <v>0</v>
          </cell>
        </row>
        <row r="4507">
          <cell r="F4507">
            <v>543606</v>
          </cell>
          <cell r="G4507">
            <v>543606</v>
          </cell>
          <cell r="H4507">
            <v>0</v>
          </cell>
          <cell r="I4507">
            <v>0</v>
          </cell>
          <cell r="AY4507">
            <v>0</v>
          </cell>
          <cell r="CK4507">
            <v>0</v>
          </cell>
          <cell r="CL4507">
            <v>0</v>
          </cell>
          <cell r="CM4507">
            <v>0</v>
          </cell>
        </row>
        <row r="4508">
          <cell r="F4508">
            <v>759969</v>
          </cell>
          <cell r="G4508">
            <v>759624.26</v>
          </cell>
          <cell r="H4508">
            <v>549991.25</v>
          </cell>
          <cell r="I4508">
            <v>0</v>
          </cell>
          <cell r="AY4508">
            <v>137007.93</v>
          </cell>
          <cell r="CK4508">
            <v>0</v>
          </cell>
          <cell r="CL4508">
            <v>0</v>
          </cell>
          <cell r="CM4508">
            <v>0</v>
          </cell>
        </row>
        <row r="4509">
          <cell r="F4509">
            <v>464075</v>
          </cell>
          <cell r="G4509">
            <v>464075</v>
          </cell>
          <cell r="H4509">
            <v>353394.93</v>
          </cell>
          <cell r="I4509">
            <v>0</v>
          </cell>
          <cell r="AY4509">
            <v>39916.44</v>
          </cell>
          <cell r="CK4509">
            <v>0</v>
          </cell>
          <cell r="CL4509">
            <v>0</v>
          </cell>
          <cell r="CM4509">
            <v>0</v>
          </cell>
        </row>
        <row r="4510">
          <cell r="F4510">
            <v>70717</v>
          </cell>
          <cell r="G4510">
            <v>70717</v>
          </cell>
          <cell r="H4510">
            <v>54686.1</v>
          </cell>
          <cell r="I4510">
            <v>0</v>
          </cell>
          <cell r="AY4510">
            <v>6187.79</v>
          </cell>
          <cell r="CK4510">
            <v>0</v>
          </cell>
          <cell r="CL4510">
            <v>0</v>
          </cell>
          <cell r="CM4510">
            <v>0</v>
          </cell>
        </row>
        <row r="4511">
          <cell r="F4511">
            <v>204600</v>
          </cell>
          <cell r="G4511">
            <v>204600</v>
          </cell>
          <cell r="H4511">
            <v>156662.42000000001</v>
          </cell>
          <cell r="I4511">
            <v>0</v>
          </cell>
          <cell r="AY4511">
            <v>17468.099999999999</v>
          </cell>
          <cell r="CK4511">
            <v>0</v>
          </cell>
          <cell r="CL4511">
            <v>0</v>
          </cell>
          <cell r="CM4511">
            <v>0</v>
          </cell>
        </row>
        <row r="4512">
          <cell r="F4512">
            <v>62032</v>
          </cell>
          <cell r="G4512">
            <v>64630.39</v>
          </cell>
          <cell r="H4512">
            <v>64630.39</v>
          </cell>
          <cell r="I4512">
            <v>0</v>
          </cell>
          <cell r="AY4512">
            <v>0</v>
          </cell>
          <cell r="CK4512">
            <v>0</v>
          </cell>
          <cell r="CL4512">
            <v>0</v>
          </cell>
          <cell r="CM4512">
            <v>0</v>
          </cell>
        </row>
        <row r="4513">
          <cell r="F4513">
            <v>360592</v>
          </cell>
          <cell r="G4513">
            <v>360592</v>
          </cell>
          <cell r="H4513">
            <v>246248.34</v>
          </cell>
          <cell r="I4513">
            <v>0</v>
          </cell>
          <cell r="AY4513">
            <v>35916.76</v>
          </cell>
          <cell r="CK4513">
            <v>0</v>
          </cell>
          <cell r="CL4513">
            <v>0</v>
          </cell>
          <cell r="CM4513">
            <v>0</v>
          </cell>
        </row>
        <row r="4514">
          <cell r="F4514">
            <v>205999</v>
          </cell>
          <cell r="G4514">
            <v>205999</v>
          </cell>
          <cell r="H4514">
            <v>99903.57</v>
          </cell>
          <cell r="I4514">
            <v>0</v>
          </cell>
          <cell r="AY4514">
            <v>0</v>
          </cell>
          <cell r="CK4514">
            <v>0</v>
          </cell>
          <cell r="CL4514">
            <v>0</v>
          </cell>
          <cell r="CM4514">
            <v>0</v>
          </cell>
        </row>
        <row r="4515">
          <cell r="F4515">
            <v>2353016</v>
          </cell>
          <cell r="G4515">
            <v>2114303.17</v>
          </cell>
          <cell r="H4515">
            <v>1483489</v>
          </cell>
          <cell r="I4515">
            <v>0</v>
          </cell>
          <cell r="AY4515">
            <v>91222</v>
          </cell>
          <cell r="CK4515">
            <v>0</v>
          </cell>
          <cell r="CL4515">
            <v>0</v>
          </cell>
          <cell r="CM4515">
            <v>0</v>
          </cell>
        </row>
        <row r="4516">
          <cell r="F4516">
            <v>0</v>
          </cell>
          <cell r="G4516">
            <v>963396.08</v>
          </cell>
          <cell r="H4516">
            <v>897611.6</v>
          </cell>
          <cell r="I4516">
            <v>0</v>
          </cell>
          <cell r="AY4516">
            <v>98628.92</v>
          </cell>
          <cell r="CK4516">
            <v>0</v>
          </cell>
          <cell r="CL4516">
            <v>0</v>
          </cell>
          <cell r="CM4516">
            <v>0</v>
          </cell>
        </row>
        <row r="4517">
          <cell r="F4517">
            <v>5250</v>
          </cell>
          <cell r="G4517">
            <v>5250</v>
          </cell>
          <cell r="H4517">
            <v>5066.5200000000004</v>
          </cell>
          <cell r="I4517">
            <v>0</v>
          </cell>
          <cell r="AY4517">
            <v>355.5</v>
          </cell>
          <cell r="CK4517">
            <v>0</v>
          </cell>
          <cell r="CL4517">
            <v>0</v>
          </cell>
          <cell r="CM4517">
            <v>0</v>
          </cell>
        </row>
        <row r="4518">
          <cell r="F4518">
            <v>5001</v>
          </cell>
          <cell r="G4518">
            <v>5001</v>
          </cell>
          <cell r="H4518">
            <v>3493</v>
          </cell>
          <cell r="I4518">
            <v>0</v>
          </cell>
          <cell r="AY4518">
            <v>0</v>
          </cell>
          <cell r="CK4518">
            <v>0</v>
          </cell>
          <cell r="CL4518">
            <v>0</v>
          </cell>
          <cell r="CM4518">
            <v>0</v>
          </cell>
        </row>
        <row r="4519">
          <cell r="F4519">
            <v>5000</v>
          </cell>
          <cell r="G4519">
            <v>5000</v>
          </cell>
          <cell r="H4519">
            <v>463.8</v>
          </cell>
          <cell r="I4519">
            <v>0</v>
          </cell>
          <cell r="AY4519">
            <v>0</v>
          </cell>
          <cell r="CK4519">
            <v>0</v>
          </cell>
          <cell r="CL4519">
            <v>0</v>
          </cell>
          <cell r="CM4519">
            <v>0</v>
          </cell>
        </row>
        <row r="4520">
          <cell r="F4520">
            <v>2000</v>
          </cell>
          <cell r="G4520">
            <v>195000</v>
          </cell>
          <cell r="H4520">
            <v>180478.39</v>
          </cell>
          <cell r="I4520">
            <v>12535</v>
          </cell>
          <cell r="AY4520">
            <v>0</v>
          </cell>
          <cell r="CK4520">
            <v>0</v>
          </cell>
          <cell r="CL4520">
            <v>0</v>
          </cell>
          <cell r="CM4520">
            <v>0</v>
          </cell>
        </row>
        <row r="4521">
          <cell r="F4521">
            <v>105000</v>
          </cell>
          <cell r="G4521">
            <v>270850</v>
          </cell>
          <cell r="H4521">
            <v>56056.4</v>
          </cell>
          <cell r="I4521">
            <v>97446.49</v>
          </cell>
          <cell r="AY4521">
            <v>40</v>
          </cell>
          <cell r="CK4521">
            <v>0</v>
          </cell>
          <cell r="CL4521">
            <v>0</v>
          </cell>
          <cell r="CM4521">
            <v>0</v>
          </cell>
        </row>
        <row r="4522">
          <cell r="F4522">
            <v>0</v>
          </cell>
          <cell r="G4522">
            <v>1815554</v>
          </cell>
          <cell r="H4522">
            <v>994327.56</v>
          </cell>
          <cell r="I4522">
            <v>431175.34</v>
          </cell>
          <cell r="AY4522">
            <v>0</v>
          </cell>
          <cell r="CK4522">
            <v>400000</v>
          </cell>
          <cell r="CL4522">
            <v>400000</v>
          </cell>
          <cell r="CM4522">
            <v>400000</v>
          </cell>
        </row>
        <row r="4523">
          <cell r="F4523">
            <v>0</v>
          </cell>
          <cell r="G4523">
            <v>23162</v>
          </cell>
          <cell r="H4523">
            <v>70</v>
          </cell>
          <cell r="I4523">
            <v>101.63</v>
          </cell>
          <cell r="AY4523">
            <v>0</v>
          </cell>
          <cell r="CK4523">
            <v>0</v>
          </cell>
          <cell r="CL4523">
            <v>0</v>
          </cell>
          <cell r="CM4523">
            <v>0</v>
          </cell>
        </row>
        <row r="4524">
          <cell r="F4524">
            <v>44744</v>
          </cell>
          <cell r="G4524">
            <v>64744</v>
          </cell>
          <cell r="H4524">
            <v>26754.92</v>
          </cell>
          <cell r="I4524">
            <v>12127.44</v>
          </cell>
          <cell r="AY4524">
            <v>0</v>
          </cell>
          <cell r="CK4524">
            <v>0</v>
          </cell>
          <cell r="CL4524">
            <v>0</v>
          </cell>
          <cell r="CM4524">
            <v>0</v>
          </cell>
        </row>
        <row r="4525">
          <cell r="F4525">
            <v>10629</v>
          </cell>
          <cell r="G4525">
            <v>10629</v>
          </cell>
          <cell r="H4525">
            <v>9573.75</v>
          </cell>
          <cell r="I4525">
            <v>977.5</v>
          </cell>
          <cell r="AY4525">
            <v>270.18</v>
          </cell>
          <cell r="CK4525">
            <v>0</v>
          </cell>
          <cell r="CL4525">
            <v>0</v>
          </cell>
          <cell r="CM4525">
            <v>0</v>
          </cell>
        </row>
        <row r="4526">
          <cell r="F4526">
            <v>37492</v>
          </cell>
          <cell r="G4526">
            <v>37492</v>
          </cell>
          <cell r="H4526">
            <v>10676.59</v>
          </cell>
          <cell r="I4526">
            <v>793.86</v>
          </cell>
          <cell r="AY4526">
            <v>0</v>
          </cell>
          <cell r="CK4526">
            <v>0</v>
          </cell>
          <cell r="CL4526">
            <v>0</v>
          </cell>
          <cell r="CM4526">
            <v>0</v>
          </cell>
        </row>
        <row r="4527">
          <cell r="F4527">
            <v>248515</v>
          </cell>
          <cell r="G4527">
            <v>248515</v>
          </cell>
          <cell r="H4527">
            <v>102127.13</v>
          </cell>
          <cell r="I4527">
            <v>4356</v>
          </cell>
          <cell r="AY4527">
            <v>0</v>
          </cell>
          <cell r="CK4527">
            <v>0</v>
          </cell>
          <cell r="CL4527">
            <v>0</v>
          </cell>
          <cell r="CM4527">
            <v>0</v>
          </cell>
        </row>
        <row r="4528">
          <cell r="F4528">
            <v>6554</v>
          </cell>
          <cell r="G4528">
            <v>21554</v>
          </cell>
          <cell r="H4528">
            <v>11782.41</v>
          </cell>
          <cell r="I4528">
            <v>89</v>
          </cell>
          <cell r="AY4528">
            <v>0</v>
          </cell>
          <cell r="CK4528">
            <v>0</v>
          </cell>
          <cell r="CL4528">
            <v>0</v>
          </cell>
          <cell r="CM4528">
            <v>0</v>
          </cell>
        </row>
        <row r="4529">
          <cell r="F4529">
            <v>2000</v>
          </cell>
          <cell r="G4529">
            <v>2000</v>
          </cell>
          <cell r="H4529">
            <v>1500</v>
          </cell>
          <cell r="I4529">
            <v>0</v>
          </cell>
          <cell r="AY4529">
            <v>0</v>
          </cell>
          <cell r="CK4529">
            <v>0</v>
          </cell>
          <cell r="CL4529">
            <v>0</v>
          </cell>
          <cell r="CM4529">
            <v>0</v>
          </cell>
        </row>
        <row r="4530">
          <cell r="F4530">
            <v>82577</v>
          </cell>
          <cell r="G4530">
            <v>82577</v>
          </cell>
          <cell r="H4530">
            <v>61881.84</v>
          </cell>
          <cell r="I4530">
            <v>2846.02</v>
          </cell>
          <cell r="AY4530">
            <v>0</v>
          </cell>
          <cell r="CK4530">
            <v>0</v>
          </cell>
          <cell r="CL4530">
            <v>0</v>
          </cell>
          <cell r="CM4530">
            <v>0</v>
          </cell>
        </row>
        <row r="4531">
          <cell r="F4531">
            <v>58750</v>
          </cell>
          <cell r="G4531">
            <v>58750</v>
          </cell>
          <cell r="H4531">
            <v>45725.16</v>
          </cell>
          <cell r="I4531">
            <v>2578.29</v>
          </cell>
          <cell r="AY4531">
            <v>172.54</v>
          </cell>
          <cell r="CK4531">
            <v>0</v>
          </cell>
          <cell r="CL4531">
            <v>0</v>
          </cell>
          <cell r="CM4531">
            <v>0</v>
          </cell>
        </row>
        <row r="4532">
          <cell r="F4532">
            <v>55000</v>
          </cell>
          <cell r="G4532">
            <v>95000</v>
          </cell>
          <cell r="H4532">
            <v>90176.87</v>
          </cell>
          <cell r="I4532">
            <v>3126.82</v>
          </cell>
          <cell r="AY4532">
            <v>47</v>
          </cell>
          <cell r="CK4532">
            <v>0</v>
          </cell>
          <cell r="CL4532">
            <v>0</v>
          </cell>
          <cell r="CM4532">
            <v>0</v>
          </cell>
        </row>
        <row r="4533">
          <cell r="F4533">
            <v>0</v>
          </cell>
          <cell r="G4533">
            <v>40000</v>
          </cell>
          <cell r="H4533">
            <v>17798.82</v>
          </cell>
          <cell r="I4533">
            <v>0</v>
          </cell>
          <cell r="AY4533">
            <v>0</v>
          </cell>
          <cell r="CK4533">
            <v>0</v>
          </cell>
          <cell r="CL4533">
            <v>0</v>
          </cell>
          <cell r="CM4533">
            <v>0</v>
          </cell>
        </row>
        <row r="4534">
          <cell r="F4534">
            <v>1000</v>
          </cell>
          <cell r="G4534">
            <v>1000</v>
          </cell>
          <cell r="H4534">
            <v>885.09</v>
          </cell>
          <cell r="I4534">
            <v>0</v>
          </cell>
          <cell r="AY4534">
            <v>0</v>
          </cell>
          <cell r="CK4534">
            <v>0</v>
          </cell>
          <cell r="CL4534">
            <v>0</v>
          </cell>
          <cell r="CM4534">
            <v>0</v>
          </cell>
        </row>
        <row r="4535">
          <cell r="F4535">
            <v>125847</v>
          </cell>
          <cell r="G4535">
            <v>285660</v>
          </cell>
          <cell r="H4535">
            <v>221327.64</v>
          </cell>
          <cell r="I4535">
            <v>1133.23</v>
          </cell>
          <cell r="AY4535">
            <v>0</v>
          </cell>
          <cell r="CK4535">
            <v>0</v>
          </cell>
          <cell r="CL4535">
            <v>0</v>
          </cell>
          <cell r="CM4535">
            <v>0</v>
          </cell>
        </row>
        <row r="4536">
          <cell r="F4536">
            <v>0</v>
          </cell>
          <cell r="G4536">
            <v>30000</v>
          </cell>
          <cell r="H4536">
            <v>22897.46</v>
          </cell>
          <cell r="I4536">
            <v>2796.41</v>
          </cell>
          <cell r="AY4536">
            <v>0</v>
          </cell>
          <cell r="CK4536">
            <v>0</v>
          </cell>
          <cell r="CL4536">
            <v>0</v>
          </cell>
          <cell r="CM4536">
            <v>0</v>
          </cell>
        </row>
        <row r="4537">
          <cell r="F4537">
            <v>130077</v>
          </cell>
          <cell r="G4537">
            <v>130077</v>
          </cell>
          <cell r="H4537">
            <v>57919.12</v>
          </cell>
          <cell r="I4537">
            <v>3703.18</v>
          </cell>
          <cell r="AY4537">
            <v>820.17</v>
          </cell>
          <cell r="CK4537">
            <v>0</v>
          </cell>
          <cell r="CL4537">
            <v>0</v>
          </cell>
          <cell r="CM4537">
            <v>0</v>
          </cell>
        </row>
        <row r="4538">
          <cell r="F4538">
            <v>4689</v>
          </cell>
          <cell r="G4538">
            <v>4689</v>
          </cell>
          <cell r="H4538">
            <v>4305.25</v>
          </cell>
          <cell r="I4538">
            <v>42.56</v>
          </cell>
          <cell r="AY4538">
            <v>0</v>
          </cell>
          <cell r="CK4538">
            <v>0</v>
          </cell>
          <cell r="CL4538">
            <v>0</v>
          </cell>
          <cell r="CM4538">
            <v>0</v>
          </cell>
        </row>
        <row r="4539">
          <cell r="F4539">
            <v>54648</v>
          </cell>
          <cell r="G4539">
            <v>7648</v>
          </cell>
          <cell r="H4539">
            <v>2530</v>
          </cell>
          <cell r="I4539">
            <v>0</v>
          </cell>
          <cell r="AY4539">
            <v>0</v>
          </cell>
          <cell r="CK4539">
            <v>0</v>
          </cell>
          <cell r="CL4539">
            <v>0</v>
          </cell>
          <cell r="CM4539">
            <v>0</v>
          </cell>
        </row>
        <row r="4540">
          <cell r="F4540">
            <v>3749</v>
          </cell>
          <cell r="G4540">
            <v>3749</v>
          </cell>
          <cell r="H4540">
            <v>3622.08</v>
          </cell>
          <cell r="I4540">
            <v>0</v>
          </cell>
          <cell r="AY4540">
            <v>0</v>
          </cell>
          <cell r="CK4540">
            <v>0</v>
          </cell>
          <cell r="CL4540">
            <v>0</v>
          </cell>
          <cell r="CM4540">
            <v>0</v>
          </cell>
        </row>
        <row r="4541">
          <cell r="F4541">
            <v>0</v>
          </cell>
          <cell r="G4541">
            <v>16000</v>
          </cell>
          <cell r="H4541">
            <v>8993</v>
          </cell>
          <cell r="I4541">
            <v>0</v>
          </cell>
          <cell r="AY4541">
            <v>0</v>
          </cell>
          <cell r="CK4541">
            <v>0</v>
          </cell>
          <cell r="CL4541">
            <v>0</v>
          </cell>
          <cell r="CM4541">
            <v>0</v>
          </cell>
        </row>
        <row r="4542">
          <cell r="F4542">
            <v>0</v>
          </cell>
          <cell r="G4542">
            <v>45000</v>
          </cell>
          <cell r="H4542">
            <v>34362</v>
          </cell>
          <cell r="I4542">
            <v>0</v>
          </cell>
          <cell r="AY4542">
            <v>0</v>
          </cell>
          <cell r="CK4542">
            <v>0</v>
          </cell>
          <cell r="CL4542">
            <v>0</v>
          </cell>
          <cell r="CM4542">
            <v>0</v>
          </cell>
        </row>
        <row r="4543">
          <cell r="F4543">
            <v>0</v>
          </cell>
          <cell r="G4543">
            <v>15000</v>
          </cell>
          <cell r="H4543">
            <v>13938</v>
          </cell>
          <cell r="I4543">
            <v>0</v>
          </cell>
          <cell r="AY4543">
            <v>0</v>
          </cell>
          <cell r="CK4543">
            <v>0</v>
          </cell>
          <cell r="CL4543">
            <v>0</v>
          </cell>
          <cell r="CM4543">
            <v>0</v>
          </cell>
        </row>
        <row r="4544">
          <cell r="F4544">
            <v>0</v>
          </cell>
          <cell r="G4544">
            <v>2500</v>
          </cell>
          <cell r="H4544">
            <v>1382.3</v>
          </cell>
          <cell r="I4544">
            <v>0</v>
          </cell>
          <cell r="AY4544">
            <v>0</v>
          </cell>
          <cell r="CK4544">
            <v>0</v>
          </cell>
          <cell r="CL4544">
            <v>0</v>
          </cell>
          <cell r="CM4544">
            <v>0</v>
          </cell>
        </row>
        <row r="4545">
          <cell r="F4545">
            <v>0</v>
          </cell>
          <cell r="G4545">
            <v>2500</v>
          </cell>
          <cell r="H4545">
            <v>2200</v>
          </cell>
          <cell r="I4545">
            <v>0</v>
          </cell>
          <cell r="AY4545">
            <v>0</v>
          </cell>
          <cell r="CK4545">
            <v>0</v>
          </cell>
          <cell r="CL4545">
            <v>0</v>
          </cell>
          <cell r="CM4545">
            <v>0</v>
          </cell>
        </row>
        <row r="4546">
          <cell r="F4546">
            <v>3883644</v>
          </cell>
          <cell r="G4546">
            <v>3883644</v>
          </cell>
          <cell r="H4546">
            <v>2933535.17</v>
          </cell>
          <cell r="I4546">
            <v>0</v>
          </cell>
          <cell r="AY4546">
            <v>336647.9</v>
          </cell>
          <cell r="CK4546">
            <v>0</v>
          </cell>
          <cell r="CL4546">
            <v>0</v>
          </cell>
          <cell r="CM4546">
            <v>0</v>
          </cell>
        </row>
        <row r="4547">
          <cell r="F4547">
            <v>0</v>
          </cell>
          <cell r="G4547">
            <v>101744.57</v>
          </cell>
          <cell r="H4547">
            <v>101744.57</v>
          </cell>
          <cell r="I4547">
            <v>0</v>
          </cell>
          <cell r="AY4547">
            <v>0</v>
          </cell>
          <cell r="CK4547">
            <v>0</v>
          </cell>
          <cell r="CL4547">
            <v>0</v>
          </cell>
          <cell r="CM4547">
            <v>0</v>
          </cell>
        </row>
        <row r="4548">
          <cell r="F4548">
            <v>109268</v>
          </cell>
          <cell r="G4548">
            <v>110023</v>
          </cell>
          <cell r="H4548">
            <v>97098.77</v>
          </cell>
          <cell r="I4548">
            <v>0</v>
          </cell>
          <cell r="AY4548">
            <v>10135</v>
          </cell>
          <cell r="CK4548">
            <v>0</v>
          </cell>
          <cell r="CL4548">
            <v>0</v>
          </cell>
          <cell r="CM4548">
            <v>0</v>
          </cell>
        </row>
        <row r="4549">
          <cell r="F4549">
            <v>298883</v>
          </cell>
          <cell r="G4549">
            <v>298883</v>
          </cell>
          <cell r="H4549">
            <v>150723.76999999999</v>
          </cell>
          <cell r="I4549">
            <v>0</v>
          </cell>
          <cell r="AY4549">
            <v>540.55999999999995</v>
          </cell>
          <cell r="CK4549">
            <v>0</v>
          </cell>
          <cell r="CL4549">
            <v>0</v>
          </cell>
          <cell r="CM4549">
            <v>0</v>
          </cell>
        </row>
        <row r="4550">
          <cell r="F4550">
            <v>777672</v>
          </cell>
          <cell r="G4550">
            <v>777672</v>
          </cell>
          <cell r="H4550">
            <v>5971.63</v>
          </cell>
          <cell r="I4550">
            <v>0</v>
          </cell>
          <cell r="AY4550">
            <v>0</v>
          </cell>
          <cell r="CK4550">
            <v>0</v>
          </cell>
          <cell r="CL4550">
            <v>0</v>
          </cell>
          <cell r="CM4550">
            <v>0</v>
          </cell>
        </row>
        <row r="4551">
          <cell r="F4551">
            <v>1079</v>
          </cell>
          <cell r="G4551">
            <v>1079</v>
          </cell>
          <cell r="H4551">
            <v>0</v>
          </cell>
          <cell r="I4551">
            <v>0</v>
          </cell>
          <cell r="AY4551">
            <v>0</v>
          </cell>
          <cell r="CK4551">
            <v>0</v>
          </cell>
          <cell r="CL4551">
            <v>0</v>
          </cell>
          <cell r="CM4551">
            <v>0</v>
          </cell>
        </row>
        <row r="4552">
          <cell r="F4552">
            <v>539294</v>
          </cell>
          <cell r="G4552">
            <v>539294</v>
          </cell>
          <cell r="H4552">
            <v>395327.99</v>
          </cell>
          <cell r="I4552">
            <v>0</v>
          </cell>
          <cell r="AY4552">
            <v>46342.97</v>
          </cell>
          <cell r="CK4552">
            <v>0</v>
          </cell>
          <cell r="CL4552">
            <v>0</v>
          </cell>
          <cell r="CM4552">
            <v>0</v>
          </cell>
        </row>
        <row r="4553">
          <cell r="F4553">
            <v>91229</v>
          </cell>
          <cell r="G4553">
            <v>91229</v>
          </cell>
          <cell r="H4553">
            <v>68624.08</v>
          </cell>
          <cell r="I4553">
            <v>0</v>
          </cell>
          <cell r="AY4553">
            <v>8039.85</v>
          </cell>
          <cell r="CK4553">
            <v>0</v>
          </cell>
          <cell r="CL4553">
            <v>0</v>
          </cell>
          <cell r="CM4553">
            <v>0</v>
          </cell>
        </row>
        <row r="4554">
          <cell r="F4554">
            <v>125400</v>
          </cell>
          <cell r="G4554">
            <v>125400</v>
          </cell>
          <cell r="H4554">
            <v>93268.5</v>
          </cell>
          <cell r="I4554">
            <v>0</v>
          </cell>
          <cell r="AY4554">
            <v>11115</v>
          </cell>
          <cell r="CK4554">
            <v>0</v>
          </cell>
          <cell r="CL4554">
            <v>0</v>
          </cell>
          <cell r="CM4554">
            <v>0</v>
          </cell>
        </row>
        <row r="4555">
          <cell r="F4555">
            <v>88783</v>
          </cell>
          <cell r="G4555">
            <v>91068.76</v>
          </cell>
          <cell r="H4555">
            <v>91068.76</v>
          </cell>
          <cell r="I4555">
            <v>0</v>
          </cell>
          <cell r="AY4555">
            <v>0</v>
          </cell>
          <cell r="CK4555">
            <v>0</v>
          </cell>
          <cell r="CL4555">
            <v>0</v>
          </cell>
          <cell r="CM4555">
            <v>0</v>
          </cell>
        </row>
        <row r="4556">
          <cell r="F4556">
            <v>539683</v>
          </cell>
          <cell r="G4556">
            <v>539683</v>
          </cell>
          <cell r="H4556">
            <v>359774.87</v>
          </cell>
          <cell r="I4556">
            <v>0</v>
          </cell>
          <cell r="AY4556">
            <v>38565.07</v>
          </cell>
          <cell r="CK4556">
            <v>0</v>
          </cell>
          <cell r="CL4556">
            <v>0</v>
          </cell>
          <cell r="CM4556">
            <v>0</v>
          </cell>
        </row>
        <row r="4557">
          <cell r="F4557">
            <v>23715</v>
          </cell>
          <cell r="G4557">
            <v>23715</v>
          </cell>
          <cell r="H4557">
            <v>11100.9</v>
          </cell>
          <cell r="I4557">
            <v>0</v>
          </cell>
          <cell r="AY4557">
            <v>0</v>
          </cell>
          <cell r="CK4557">
            <v>0</v>
          </cell>
          <cell r="CL4557">
            <v>0</v>
          </cell>
          <cell r="CM4557">
            <v>0</v>
          </cell>
        </row>
        <row r="4558">
          <cell r="F4558">
            <v>12194</v>
          </cell>
          <cell r="G4558">
            <v>12194</v>
          </cell>
          <cell r="H4558">
            <v>8926</v>
          </cell>
          <cell r="I4558">
            <v>0</v>
          </cell>
          <cell r="AY4558">
            <v>1089.3599999999999</v>
          </cell>
          <cell r="CK4558">
            <v>0</v>
          </cell>
          <cell r="CL4558">
            <v>0</v>
          </cell>
          <cell r="CM4558">
            <v>0</v>
          </cell>
        </row>
        <row r="4559">
          <cell r="F4559">
            <v>3427</v>
          </cell>
          <cell r="G4559">
            <v>4072</v>
          </cell>
          <cell r="H4559">
            <v>3980.89</v>
          </cell>
          <cell r="I4559">
            <v>0</v>
          </cell>
          <cell r="AY4559">
            <v>0</v>
          </cell>
          <cell r="CK4559">
            <v>0</v>
          </cell>
          <cell r="CL4559">
            <v>0</v>
          </cell>
          <cell r="CM4559">
            <v>0</v>
          </cell>
        </row>
        <row r="4560">
          <cell r="F4560">
            <v>66000</v>
          </cell>
          <cell r="G4560">
            <v>66000</v>
          </cell>
          <cell r="H4560">
            <v>18819.12</v>
          </cell>
          <cell r="I4560">
            <v>6611.75</v>
          </cell>
          <cell r="AY4560">
            <v>0</v>
          </cell>
          <cell r="CK4560">
            <v>0</v>
          </cell>
          <cell r="CL4560">
            <v>0</v>
          </cell>
          <cell r="CM4560">
            <v>0</v>
          </cell>
        </row>
        <row r="4561">
          <cell r="F4561">
            <v>9257</v>
          </cell>
          <cell r="G4561">
            <v>9257</v>
          </cell>
          <cell r="H4561">
            <v>6999.14</v>
          </cell>
          <cell r="I4561">
            <v>2103.4</v>
          </cell>
          <cell r="AY4561">
            <v>95</v>
          </cell>
          <cell r="CK4561">
            <v>0</v>
          </cell>
          <cell r="CL4561">
            <v>0</v>
          </cell>
          <cell r="CM4561">
            <v>0</v>
          </cell>
        </row>
        <row r="4562">
          <cell r="F4562">
            <v>3901</v>
          </cell>
          <cell r="G4562">
            <v>3901</v>
          </cell>
          <cell r="H4562">
            <v>1730</v>
          </cell>
          <cell r="I4562">
            <v>325</v>
          </cell>
          <cell r="AY4562">
            <v>65</v>
          </cell>
          <cell r="CK4562">
            <v>0</v>
          </cell>
          <cell r="CL4562">
            <v>0</v>
          </cell>
          <cell r="CM4562">
            <v>0</v>
          </cell>
        </row>
        <row r="4563">
          <cell r="F4563">
            <v>3412</v>
          </cell>
          <cell r="G4563">
            <v>3412</v>
          </cell>
          <cell r="H4563">
            <v>0</v>
          </cell>
          <cell r="I4563">
            <v>0</v>
          </cell>
          <cell r="AY4563">
            <v>0</v>
          </cell>
          <cell r="CK4563">
            <v>0</v>
          </cell>
          <cell r="CL4563">
            <v>0</v>
          </cell>
          <cell r="CM4563">
            <v>0</v>
          </cell>
        </row>
        <row r="4564">
          <cell r="F4564">
            <v>9963</v>
          </cell>
          <cell r="G4564">
            <v>9963</v>
          </cell>
          <cell r="H4564">
            <v>0</v>
          </cell>
          <cell r="I4564">
            <v>0</v>
          </cell>
          <cell r="AY4564">
            <v>0</v>
          </cell>
          <cell r="CK4564">
            <v>0</v>
          </cell>
          <cell r="CL4564">
            <v>0</v>
          </cell>
          <cell r="CM4564">
            <v>0</v>
          </cell>
        </row>
        <row r="4565">
          <cell r="F4565">
            <v>35631</v>
          </cell>
          <cell r="G4565">
            <v>24131</v>
          </cell>
          <cell r="H4565">
            <v>14133.94</v>
          </cell>
          <cell r="I4565">
            <v>4705.38</v>
          </cell>
          <cell r="AY4565">
            <v>0</v>
          </cell>
          <cell r="CK4565">
            <v>0</v>
          </cell>
          <cell r="CL4565">
            <v>0</v>
          </cell>
          <cell r="CM4565">
            <v>0</v>
          </cell>
        </row>
        <row r="4566">
          <cell r="F4566">
            <v>14153</v>
          </cell>
          <cell r="G4566">
            <v>41513</v>
          </cell>
          <cell r="H4566">
            <v>38837.550000000003</v>
          </cell>
          <cell r="I4566">
            <v>0</v>
          </cell>
          <cell r="AY4566">
            <v>0</v>
          </cell>
          <cell r="CK4566">
            <v>0</v>
          </cell>
          <cell r="CL4566">
            <v>0</v>
          </cell>
          <cell r="CM4566">
            <v>0</v>
          </cell>
        </row>
        <row r="4567">
          <cell r="F4567">
            <v>3865</v>
          </cell>
          <cell r="G4567">
            <v>3865</v>
          </cell>
          <cell r="H4567">
            <v>2114.8000000000002</v>
          </cell>
          <cell r="I4567">
            <v>399</v>
          </cell>
          <cell r="AY4567">
            <v>0</v>
          </cell>
          <cell r="CK4567">
            <v>0</v>
          </cell>
          <cell r="CL4567">
            <v>0</v>
          </cell>
          <cell r="CM4567">
            <v>0</v>
          </cell>
        </row>
        <row r="4568">
          <cell r="F4568">
            <v>3436</v>
          </cell>
          <cell r="G4568">
            <v>3436</v>
          </cell>
          <cell r="H4568">
            <v>860.02</v>
          </cell>
          <cell r="I4568">
            <v>0</v>
          </cell>
          <cell r="AY4568">
            <v>0</v>
          </cell>
          <cell r="CK4568">
            <v>0</v>
          </cell>
          <cell r="CL4568">
            <v>0</v>
          </cell>
          <cell r="CM4568">
            <v>0</v>
          </cell>
        </row>
        <row r="4569">
          <cell r="F4569">
            <v>18176</v>
          </cell>
          <cell r="G4569">
            <v>16708.310000000001</v>
          </cell>
          <cell r="H4569">
            <v>6635.08</v>
          </cell>
          <cell r="I4569">
            <v>226.92</v>
          </cell>
          <cell r="AY4569">
            <v>448.77</v>
          </cell>
          <cell r="CK4569">
            <v>0</v>
          </cell>
          <cell r="CL4569">
            <v>0</v>
          </cell>
          <cell r="CM4569">
            <v>0</v>
          </cell>
        </row>
        <row r="4570">
          <cell r="F4570">
            <v>6434544</v>
          </cell>
          <cell r="G4570">
            <v>1463035.85</v>
          </cell>
          <cell r="H4570">
            <v>1463035.85</v>
          </cell>
          <cell r="I4570">
            <v>0</v>
          </cell>
          <cell r="AY4570">
            <v>602297.64</v>
          </cell>
          <cell r="CK4570">
            <v>0</v>
          </cell>
          <cell r="CL4570">
            <v>0</v>
          </cell>
          <cell r="CM4570">
            <v>0</v>
          </cell>
        </row>
        <row r="4571">
          <cell r="F4571">
            <v>682671</v>
          </cell>
          <cell r="G4571">
            <v>145178.84</v>
          </cell>
          <cell r="H4571">
            <v>145178.84</v>
          </cell>
          <cell r="I4571">
            <v>0</v>
          </cell>
          <cell r="AY4571">
            <v>59950.34</v>
          </cell>
          <cell r="CK4571">
            <v>0</v>
          </cell>
          <cell r="CL4571">
            <v>0</v>
          </cell>
          <cell r="CM4571">
            <v>0</v>
          </cell>
        </row>
        <row r="4572">
          <cell r="F4572">
            <v>586475</v>
          </cell>
          <cell r="G4572">
            <v>14882.61</v>
          </cell>
          <cell r="H4572">
            <v>14882.61</v>
          </cell>
          <cell r="I4572">
            <v>0</v>
          </cell>
          <cell r="AY4572">
            <v>12632.2</v>
          </cell>
          <cell r="CK4572">
            <v>0</v>
          </cell>
          <cell r="CL4572">
            <v>0</v>
          </cell>
          <cell r="CM4572">
            <v>0</v>
          </cell>
        </row>
        <row r="4573">
          <cell r="F4573">
            <v>1386490</v>
          </cell>
          <cell r="G4573">
            <v>6337.77</v>
          </cell>
          <cell r="H4573">
            <v>6337.77</v>
          </cell>
          <cell r="I4573">
            <v>0</v>
          </cell>
          <cell r="AY4573">
            <v>0</v>
          </cell>
          <cell r="CK4573">
            <v>0</v>
          </cell>
          <cell r="CL4573">
            <v>0</v>
          </cell>
          <cell r="CM4573">
            <v>0</v>
          </cell>
        </row>
        <row r="4574">
          <cell r="F4574">
            <v>262291</v>
          </cell>
          <cell r="G4574">
            <v>194405.08</v>
          </cell>
          <cell r="H4574">
            <v>194405.08</v>
          </cell>
          <cell r="I4574">
            <v>0</v>
          </cell>
          <cell r="AY4574">
            <v>50904.11</v>
          </cell>
          <cell r="CK4574">
            <v>0</v>
          </cell>
          <cell r="CL4574">
            <v>0</v>
          </cell>
          <cell r="CM4574">
            <v>0</v>
          </cell>
        </row>
        <row r="4575">
          <cell r="F4575">
            <v>0</v>
          </cell>
          <cell r="G4575">
            <v>555670.04</v>
          </cell>
          <cell r="H4575">
            <v>555670.04</v>
          </cell>
          <cell r="I4575">
            <v>0</v>
          </cell>
          <cell r="AY4575">
            <v>0</v>
          </cell>
          <cell r="CK4575">
            <v>0</v>
          </cell>
          <cell r="CL4575">
            <v>0</v>
          </cell>
          <cell r="CM4575">
            <v>0</v>
          </cell>
        </row>
        <row r="4576">
          <cell r="F4576">
            <v>1086999</v>
          </cell>
          <cell r="G4576">
            <v>212472.95</v>
          </cell>
          <cell r="H4576">
            <v>209550.01</v>
          </cell>
          <cell r="I4576">
            <v>0</v>
          </cell>
          <cell r="AY4576">
            <v>89400.02</v>
          </cell>
          <cell r="CK4576">
            <v>0</v>
          </cell>
          <cell r="CL4576">
            <v>0</v>
          </cell>
          <cell r="CM4576">
            <v>0</v>
          </cell>
        </row>
        <row r="4577">
          <cell r="F4577">
            <v>175474</v>
          </cell>
          <cell r="G4577">
            <v>34716.97</v>
          </cell>
          <cell r="H4577">
            <v>34716.97</v>
          </cell>
          <cell r="I4577">
            <v>0</v>
          </cell>
          <cell r="AY4577">
            <v>14647.62</v>
          </cell>
          <cell r="CK4577">
            <v>0</v>
          </cell>
          <cell r="CL4577">
            <v>0</v>
          </cell>
          <cell r="CM4577">
            <v>0</v>
          </cell>
        </row>
        <row r="4578">
          <cell r="F4578">
            <v>356400</v>
          </cell>
          <cell r="G4578">
            <v>76872.899999999994</v>
          </cell>
          <cell r="H4578">
            <v>76872.899999999994</v>
          </cell>
          <cell r="I4578">
            <v>0</v>
          </cell>
          <cell r="AY4578">
            <v>31270.2</v>
          </cell>
          <cell r="CK4578">
            <v>0</v>
          </cell>
          <cell r="CL4578">
            <v>0</v>
          </cell>
          <cell r="CM4578">
            <v>0</v>
          </cell>
        </row>
        <row r="4579">
          <cell r="F4579">
            <v>158362</v>
          </cell>
          <cell r="G4579">
            <v>0</v>
          </cell>
          <cell r="H4579">
            <v>0</v>
          </cell>
          <cell r="I4579">
            <v>0</v>
          </cell>
          <cell r="AY4579">
            <v>0</v>
          </cell>
          <cell r="CK4579">
            <v>0</v>
          </cell>
          <cell r="CL4579">
            <v>0</v>
          </cell>
          <cell r="CM4579">
            <v>0</v>
          </cell>
        </row>
        <row r="4580">
          <cell r="F4580">
            <v>888536</v>
          </cell>
          <cell r="G4580">
            <v>223425.2</v>
          </cell>
          <cell r="H4580">
            <v>223425.2</v>
          </cell>
          <cell r="I4580">
            <v>0</v>
          </cell>
          <cell r="AY4580">
            <v>75482.429999999993</v>
          </cell>
          <cell r="CK4580">
            <v>0</v>
          </cell>
          <cell r="CL4580">
            <v>0</v>
          </cell>
          <cell r="CM4580">
            <v>0</v>
          </cell>
        </row>
        <row r="4581">
          <cell r="F4581">
            <v>48023</v>
          </cell>
          <cell r="G4581">
            <v>9453.77</v>
          </cell>
          <cell r="H4581">
            <v>9453.77</v>
          </cell>
          <cell r="I4581">
            <v>0</v>
          </cell>
          <cell r="AY4581">
            <v>0</v>
          </cell>
          <cell r="CK4581">
            <v>0</v>
          </cell>
          <cell r="CL4581">
            <v>0</v>
          </cell>
          <cell r="CM4581">
            <v>0</v>
          </cell>
        </row>
        <row r="4582">
          <cell r="F4582">
            <v>286642</v>
          </cell>
          <cell r="G4582">
            <v>84512.320000000007</v>
          </cell>
          <cell r="H4582">
            <v>84512.320000000007</v>
          </cell>
          <cell r="I4582">
            <v>0</v>
          </cell>
          <cell r="AY4582">
            <v>18649.919999999998</v>
          </cell>
          <cell r="CK4582">
            <v>0</v>
          </cell>
          <cell r="CL4582">
            <v>0</v>
          </cell>
          <cell r="CM4582">
            <v>0</v>
          </cell>
        </row>
        <row r="4583">
          <cell r="F4583">
            <v>268200</v>
          </cell>
          <cell r="G4583">
            <v>53332.57</v>
          </cell>
          <cell r="H4583">
            <v>53332.57</v>
          </cell>
          <cell r="I4583">
            <v>0</v>
          </cell>
          <cell r="AY4583">
            <v>16749.27</v>
          </cell>
          <cell r="CK4583">
            <v>0</v>
          </cell>
          <cell r="CL4583">
            <v>0</v>
          </cell>
          <cell r="CM4583">
            <v>0</v>
          </cell>
        </row>
        <row r="4584">
          <cell r="F4584">
            <v>51975</v>
          </cell>
          <cell r="G4584">
            <v>3607.25</v>
          </cell>
          <cell r="H4584">
            <v>3607.25</v>
          </cell>
          <cell r="I4584">
            <v>0</v>
          </cell>
          <cell r="AY4584">
            <v>0</v>
          </cell>
          <cell r="CK4584">
            <v>0</v>
          </cell>
          <cell r="CL4584">
            <v>0</v>
          </cell>
          <cell r="CM4584">
            <v>0</v>
          </cell>
        </row>
        <row r="4585">
          <cell r="F4585">
            <v>350</v>
          </cell>
          <cell r="G4585">
            <v>0</v>
          </cell>
          <cell r="H4585">
            <v>0</v>
          </cell>
          <cell r="I4585">
            <v>0</v>
          </cell>
          <cell r="AY4585">
            <v>0</v>
          </cell>
          <cell r="CK4585">
            <v>0</v>
          </cell>
          <cell r="CL4585">
            <v>0</v>
          </cell>
          <cell r="CM4585">
            <v>0</v>
          </cell>
        </row>
        <row r="4586">
          <cell r="F4586">
            <v>557</v>
          </cell>
          <cell r="G4586">
            <v>362.95</v>
          </cell>
          <cell r="H4586">
            <v>362.95</v>
          </cell>
          <cell r="I4586">
            <v>0</v>
          </cell>
          <cell r="AY4586">
            <v>149.15</v>
          </cell>
          <cell r="CK4586">
            <v>0</v>
          </cell>
          <cell r="CL4586">
            <v>0</v>
          </cell>
          <cell r="CM4586">
            <v>0</v>
          </cell>
        </row>
        <row r="4587">
          <cell r="F4587">
            <v>4099</v>
          </cell>
          <cell r="G4587">
            <v>1</v>
          </cell>
          <cell r="H4587">
            <v>0</v>
          </cell>
          <cell r="I4587">
            <v>0</v>
          </cell>
          <cell r="AY4587">
            <v>0</v>
          </cell>
          <cell r="CK4587">
            <v>0</v>
          </cell>
          <cell r="CL4587">
            <v>0</v>
          </cell>
          <cell r="CM4587">
            <v>0</v>
          </cell>
        </row>
        <row r="4588">
          <cell r="F4588">
            <v>19263</v>
          </cell>
          <cell r="G4588">
            <v>0</v>
          </cell>
          <cell r="H4588">
            <v>0</v>
          </cell>
          <cell r="I4588">
            <v>0</v>
          </cell>
          <cell r="AY4588">
            <v>0</v>
          </cell>
          <cell r="CK4588">
            <v>0</v>
          </cell>
          <cell r="CL4588">
            <v>0</v>
          </cell>
          <cell r="CM4588">
            <v>0</v>
          </cell>
        </row>
        <row r="4589">
          <cell r="F4589">
            <v>405851</v>
          </cell>
          <cell r="G4589">
            <v>137988.14000000001</v>
          </cell>
          <cell r="H4589">
            <v>68078.64</v>
          </cell>
          <cell r="I4589">
            <v>69908.5</v>
          </cell>
          <cell r="AY4589">
            <v>170.36</v>
          </cell>
          <cell r="CK4589">
            <v>0</v>
          </cell>
          <cell r="CL4589">
            <v>0</v>
          </cell>
          <cell r="CM4589">
            <v>0</v>
          </cell>
        </row>
        <row r="4590">
          <cell r="F4590">
            <v>27000</v>
          </cell>
          <cell r="G4590">
            <v>237.01</v>
          </cell>
          <cell r="H4590">
            <v>235.01</v>
          </cell>
          <cell r="I4590">
            <v>2</v>
          </cell>
          <cell r="AY4590">
            <v>0</v>
          </cell>
          <cell r="CK4590">
            <v>0</v>
          </cell>
          <cell r="CL4590">
            <v>0</v>
          </cell>
          <cell r="CM4590">
            <v>0</v>
          </cell>
        </row>
        <row r="4591">
          <cell r="F4591">
            <v>12504</v>
          </cell>
          <cell r="G4591">
            <v>4672.25</v>
          </cell>
          <cell r="H4591">
            <v>4672.25</v>
          </cell>
          <cell r="I4591">
            <v>0</v>
          </cell>
          <cell r="AY4591">
            <v>0</v>
          </cell>
          <cell r="CK4591">
            <v>0</v>
          </cell>
          <cell r="CL4591">
            <v>0</v>
          </cell>
          <cell r="CM4591">
            <v>0</v>
          </cell>
        </row>
        <row r="4592">
          <cell r="F4592">
            <v>100906</v>
          </cell>
          <cell r="G4592">
            <v>11199.38</v>
          </cell>
          <cell r="H4592">
            <v>11199.38</v>
          </cell>
          <cell r="I4592">
            <v>0</v>
          </cell>
          <cell r="AY4592">
            <v>0</v>
          </cell>
          <cell r="CK4592">
            <v>0</v>
          </cell>
          <cell r="CL4592">
            <v>0</v>
          </cell>
          <cell r="CM4592">
            <v>0</v>
          </cell>
        </row>
        <row r="4593">
          <cell r="F4593">
            <v>54105</v>
          </cell>
          <cell r="G4593">
            <v>6817.71</v>
          </cell>
          <cell r="H4593">
            <v>6817.71</v>
          </cell>
          <cell r="I4593">
            <v>0</v>
          </cell>
          <cell r="AY4593">
            <v>190.92</v>
          </cell>
          <cell r="CK4593">
            <v>0</v>
          </cell>
          <cell r="CL4593">
            <v>0</v>
          </cell>
          <cell r="CM4593">
            <v>0</v>
          </cell>
        </row>
        <row r="4594">
          <cell r="F4594">
            <v>10007</v>
          </cell>
          <cell r="G4594">
            <v>3959.6</v>
          </cell>
          <cell r="H4594">
            <v>3959.6</v>
          </cell>
          <cell r="I4594">
            <v>0</v>
          </cell>
          <cell r="AY4594">
            <v>299</v>
          </cell>
          <cell r="CK4594">
            <v>0</v>
          </cell>
          <cell r="CL4594">
            <v>0</v>
          </cell>
          <cell r="CM4594">
            <v>0</v>
          </cell>
        </row>
        <row r="4595">
          <cell r="F4595">
            <v>28489</v>
          </cell>
          <cell r="G4595">
            <v>489.47</v>
          </cell>
          <cell r="H4595">
            <v>489.47</v>
          </cell>
          <cell r="I4595">
            <v>0</v>
          </cell>
          <cell r="AY4595">
            <v>122.47</v>
          </cell>
          <cell r="CK4595">
            <v>0</v>
          </cell>
          <cell r="CL4595">
            <v>0</v>
          </cell>
          <cell r="CM4595">
            <v>0</v>
          </cell>
        </row>
        <row r="4596">
          <cell r="F4596">
            <v>35171</v>
          </cell>
          <cell r="G4596">
            <v>10605.22</v>
          </cell>
          <cell r="H4596">
            <v>10605.22</v>
          </cell>
          <cell r="I4596">
            <v>0</v>
          </cell>
          <cell r="AY4596">
            <v>0</v>
          </cell>
          <cell r="CK4596">
            <v>0</v>
          </cell>
          <cell r="CL4596">
            <v>0</v>
          </cell>
          <cell r="CM4596">
            <v>0</v>
          </cell>
        </row>
        <row r="4597">
          <cell r="F4597">
            <v>11384</v>
          </cell>
          <cell r="G4597">
            <v>8000</v>
          </cell>
          <cell r="H4597">
            <v>8000</v>
          </cell>
          <cell r="I4597">
            <v>0</v>
          </cell>
          <cell r="AY4597">
            <v>0</v>
          </cell>
          <cell r="CK4597">
            <v>0</v>
          </cell>
          <cell r="CL4597">
            <v>0</v>
          </cell>
          <cell r="CM4597">
            <v>0</v>
          </cell>
        </row>
        <row r="4598">
          <cell r="F4598">
            <v>4666</v>
          </cell>
          <cell r="G4598">
            <v>339.1</v>
          </cell>
          <cell r="H4598">
            <v>319</v>
          </cell>
          <cell r="I4598">
            <v>0</v>
          </cell>
          <cell r="AY4598">
            <v>0</v>
          </cell>
          <cell r="CK4598">
            <v>0</v>
          </cell>
          <cell r="CL4598">
            <v>0</v>
          </cell>
          <cell r="CM4598">
            <v>0</v>
          </cell>
        </row>
        <row r="4599">
          <cell r="F4599">
            <v>40859</v>
          </cell>
          <cell r="G4599">
            <v>3048.8</v>
          </cell>
          <cell r="H4599">
            <v>3048.8</v>
          </cell>
          <cell r="I4599">
            <v>0</v>
          </cell>
          <cell r="AY4599">
            <v>0</v>
          </cell>
          <cell r="CK4599">
            <v>0</v>
          </cell>
          <cell r="CL4599">
            <v>0</v>
          </cell>
          <cell r="CM4599">
            <v>0</v>
          </cell>
        </row>
        <row r="4600">
          <cell r="F4600">
            <v>329</v>
          </cell>
          <cell r="G4600">
            <v>0</v>
          </cell>
          <cell r="H4600">
            <v>0</v>
          </cell>
          <cell r="I4600">
            <v>0</v>
          </cell>
          <cell r="AY4600">
            <v>0</v>
          </cell>
          <cell r="CK4600">
            <v>0</v>
          </cell>
          <cell r="CL4600">
            <v>0</v>
          </cell>
          <cell r="CM4600">
            <v>0</v>
          </cell>
        </row>
        <row r="4601">
          <cell r="F4601">
            <v>4602</v>
          </cell>
          <cell r="G4601">
            <v>1189.07</v>
          </cell>
          <cell r="H4601">
            <v>1189.07</v>
          </cell>
          <cell r="I4601">
            <v>0</v>
          </cell>
          <cell r="AY4601">
            <v>0</v>
          </cell>
          <cell r="CK4601">
            <v>0</v>
          </cell>
          <cell r="CL4601">
            <v>0</v>
          </cell>
          <cell r="CM4601">
            <v>0</v>
          </cell>
        </row>
        <row r="4602">
          <cell r="F4602">
            <v>21424</v>
          </cell>
          <cell r="G4602">
            <v>827.78</v>
          </cell>
          <cell r="H4602">
            <v>827.78</v>
          </cell>
          <cell r="I4602">
            <v>0</v>
          </cell>
          <cell r="AY4602">
            <v>0</v>
          </cell>
          <cell r="CK4602">
            <v>0</v>
          </cell>
          <cell r="CL4602">
            <v>0</v>
          </cell>
          <cell r="CM4602">
            <v>0</v>
          </cell>
        </row>
        <row r="4603">
          <cell r="F4603">
            <v>8821</v>
          </cell>
          <cell r="G4603">
            <v>392.5</v>
          </cell>
          <cell r="H4603">
            <v>300.5</v>
          </cell>
          <cell r="I4603">
            <v>92</v>
          </cell>
          <cell r="AY4603">
            <v>0</v>
          </cell>
          <cell r="CK4603">
            <v>0</v>
          </cell>
          <cell r="CL4603">
            <v>0</v>
          </cell>
          <cell r="CM4603">
            <v>0</v>
          </cell>
        </row>
        <row r="4604">
          <cell r="F4604">
            <v>39140</v>
          </cell>
          <cell r="G4604">
            <v>15724.9</v>
          </cell>
          <cell r="H4604">
            <v>14833.92</v>
          </cell>
          <cell r="I4604">
            <v>890.98</v>
          </cell>
          <cell r="AY4604">
            <v>0</v>
          </cell>
          <cell r="CK4604">
            <v>0</v>
          </cell>
          <cell r="CL4604">
            <v>0</v>
          </cell>
          <cell r="CM4604">
            <v>0</v>
          </cell>
        </row>
        <row r="4605">
          <cell r="F4605">
            <v>22199</v>
          </cell>
          <cell r="G4605">
            <v>11008.76</v>
          </cell>
          <cell r="H4605">
            <v>11008.76</v>
          </cell>
          <cell r="I4605">
            <v>0</v>
          </cell>
          <cell r="AY4605">
            <v>2020.67</v>
          </cell>
          <cell r="CK4605">
            <v>0</v>
          </cell>
          <cell r="CL4605">
            <v>0</v>
          </cell>
          <cell r="CM4605">
            <v>0</v>
          </cell>
        </row>
        <row r="4606">
          <cell r="F4606">
            <v>2598</v>
          </cell>
          <cell r="G4606">
            <v>1454</v>
          </cell>
          <cell r="H4606">
            <v>1454</v>
          </cell>
          <cell r="I4606">
            <v>0</v>
          </cell>
          <cell r="AY4606">
            <v>0</v>
          </cell>
          <cell r="CK4606">
            <v>0</v>
          </cell>
          <cell r="CL4606">
            <v>0</v>
          </cell>
          <cell r="CM4606">
            <v>0</v>
          </cell>
        </row>
        <row r="4607">
          <cell r="F4607">
            <v>26780</v>
          </cell>
          <cell r="G4607">
            <v>0</v>
          </cell>
          <cell r="H4607">
            <v>0</v>
          </cell>
          <cell r="I4607">
            <v>0</v>
          </cell>
          <cell r="AY4607">
            <v>0</v>
          </cell>
          <cell r="CK4607">
            <v>0</v>
          </cell>
          <cell r="CL4607">
            <v>0</v>
          </cell>
          <cell r="CM4607">
            <v>0</v>
          </cell>
        </row>
        <row r="4608">
          <cell r="F4608">
            <v>0</v>
          </cell>
          <cell r="G4608">
            <v>2347686.52</v>
          </cell>
          <cell r="H4608">
            <v>1785707.37</v>
          </cell>
          <cell r="I4608">
            <v>0</v>
          </cell>
          <cell r="AY4608">
            <v>0</v>
          </cell>
          <cell r="CK4608">
            <v>0</v>
          </cell>
          <cell r="CL4608">
            <v>0</v>
          </cell>
          <cell r="CM4608">
            <v>0</v>
          </cell>
        </row>
        <row r="4609">
          <cell r="F4609">
            <v>0</v>
          </cell>
          <cell r="G4609">
            <v>590859.16</v>
          </cell>
          <cell r="H4609">
            <v>234947</v>
          </cell>
          <cell r="I4609">
            <v>0</v>
          </cell>
          <cell r="AY4609">
            <v>0</v>
          </cell>
          <cell r="CK4609">
            <v>0</v>
          </cell>
          <cell r="CL4609">
            <v>0</v>
          </cell>
          <cell r="CM4609">
            <v>0</v>
          </cell>
        </row>
        <row r="4610">
          <cell r="F4610">
            <v>0</v>
          </cell>
          <cell r="G4610">
            <v>359815.79</v>
          </cell>
          <cell r="H4610">
            <v>127147.72</v>
          </cell>
          <cell r="I4610">
            <v>0</v>
          </cell>
          <cell r="AY4610">
            <v>0</v>
          </cell>
          <cell r="CK4610">
            <v>0</v>
          </cell>
          <cell r="CL4610">
            <v>0</v>
          </cell>
          <cell r="CM4610">
            <v>0</v>
          </cell>
        </row>
        <row r="4611">
          <cell r="F4611">
            <v>0</v>
          </cell>
          <cell r="G4611">
            <v>674230.26</v>
          </cell>
          <cell r="H4611">
            <v>0</v>
          </cell>
          <cell r="I4611">
            <v>0</v>
          </cell>
          <cell r="AY4611">
            <v>0</v>
          </cell>
          <cell r="CK4611">
            <v>0</v>
          </cell>
          <cell r="CL4611">
            <v>0</v>
          </cell>
          <cell r="CM4611">
            <v>0</v>
          </cell>
        </row>
        <row r="4612">
          <cell r="F4612">
            <v>0</v>
          </cell>
          <cell r="G4612">
            <v>200694.77</v>
          </cell>
          <cell r="H4612">
            <v>200694.77</v>
          </cell>
          <cell r="I4612">
            <v>0</v>
          </cell>
          <cell r="AY4612">
            <v>0</v>
          </cell>
          <cell r="CK4612">
            <v>0</v>
          </cell>
          <cell r="CL4612">
            <v>0</v>
          </cell>
          <cell r="CM4612">
            <v>0</v>
          </cell>
        </row>
        <row r="4614">
          <cell r="F4614">
            <v>0</v>
          </cell>
          <cell r="G4614">
            <v>490848.53</v>
          </cell>
          <cell r="H4614">
            <v>292763.44</v>
          </cell>
          <cell r="I4614">
            <v>0</v>
          </cell>
          <cell r="AY4614">
            <v>0</v>
          </cell>
          <cell r="CK4614">
            <v>0</v>
          </cell>
          <cell r="CL4614">
            <v>0</v>
          </cell>
          <cell r="CM4614">
            <v>0</v>
          </cell>
        </row>
        <row r="4615">
          <cell r="F4615">
            <v>0</v>
          </cell>
          <cell r="G4615">
            <v>77959.929999999993</v>
          </cell>
          <cell r="H4615">
            <v>47768.42</v>
          </cell>
          <cell r="I4615">
            <v>0</v>
          </cell>
          <cell r="AY4615">
            <v>0</v>
          </cell>
          <cell r="CK4615">
            <v>0</v>
          </cell>
          <cell r="CL4615">
            <v>0</v>
          </cell>
          <cell r="CM4615">
            <v>0</v>
          </cell>
        </row>
        <row r="4616">
          <cell r="F4616">
            <v>0</v>
          </cell>
          <cell r="G4616">
            <v>143432.70000000001</v>
          </cell>
          <cell r="H4616">
            <v>98564.7</v>
          </cell>
          <cell r="I4616">
            <v>0</v>
          </cell>
          <cell r="AY4616">
            <v>0</v>
          </cell>
          <cell r="CK4616">
            <v>0</v>
          </cell>
          <cell r="CL4616">
            <v>0</v>
          </cell>
          <cell r="CM4616">
            <v>0</v>
          </cell>
        </row>
        <row r="4617">
          <cell r="F4617">
            <v>0</v>
          </cell>
          <cell r="G4617">
            <v>82214.880000000005</v>
          </cell>
          <cell r="H4617">
            <v>82214.880000000005</v>
          </cell>
          <cell r="I4617">
            <v>0</v>
          </cell>
          <cell r="AY4617">
            <v>0</v>
          </cell>
          <cell r="CK4617">
            <v>0</v>
          </cell>
          <cell r="CL4617">
            <v>0</v>
          </cell>
          <cell r="CM4617">
            <v>0</v>
          </cell>
        </row>
        <row r="4618">
          <cell r="F4618">
            <v>0</v>
          </cell>
          <cell r="G4618">
            <v>419056.28</v>
          </cell>
          <cell r="H4618">
            <v>245926.17</v>
          </cell>
          <cell r="I4618">
            <v>0</v>
          </cell>
          <cell r="AY4618">
            <v>0</v>
          </cell>
          <cell r="CK4618">
            <v>0</v>
          </cell>
          <cell r="CL4618">
            <v>0</v>
          </cell>
          <cell r="CM4618">
            <v>0</v>
          </cell>
        </row>
        <row r="4619">
          <cell r="F4619">
            <v>0</v>
          </cell>
          <cell r="G4619">
            <v>37523.870000000003</v>
          </cell>
          <cell r="H4619">
            <v>7919.52</v>
          </cell>
          <cell r="I4619">
            <v>0</v>
          </cell>
          <cell r="AY4619">
            <v>0</v>
          </cell>
          <cell r="CK4619">
            <v>0</v>
          </cell>
          <cell r="CL4619">
            <v>0</v>
          </cell>
          <cell r="CM4619">
            <v>0</v>
          </cell>
        </row>
        <row r="4620">
          <cell r="F4620">
            <v>0</v>
          </cell>
          <cell r="G4620">
            <v>200660.2</v>
          </cell>
          <cell r="H4620">
            <v>114320.31</v>
          </cell>
          <cell r="I4620">
            <v>0</v>
          </cell>
          <cell r="AY4620">
            <v>0</v>
          </cell>
          <cell r="CK4620">
            <v>0</v>
          </cell>
          <cell r="CL4620">
            <v>0</v>
          </cell>
          <cell r="CM4620">
            <v>0</v>
          </cell>
        </row>
        <row r="4621">
          <cell r="F4621">
            <v>0</v>
          </cell>
          <cell r="G4621">
            <v>208906.15</v>
          </cell>
          <cell r="H4621">
            <v>80243.47</v>
          </cell>
          <cell r="I4621">
            <v>0</v>
          </cell>
          <cell r="AY4621">
            <v>0</v>
          </cell>
          <cell r="CK4621">
            <v>0</v>
          </cell>
          <cell r="CL4621">
            <v>0</v>
          </cell>
          <cell r="CM4621">
            <v>0</v>
          </cell>
        </row>
        <row r="4622"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CK4622">
            <v>0</v>
          </cell>
          <cell r="CL4622">
            <v>0</v>
          </cell>
          <cell r="CM4622">
            <v>0</v>
          </cell>
        </row>
        <row r="4623">
          <cell r="F4623">
            <v>0</v>
          </cell>
          <cell r="G4623">
            <v>7693.37</v>
          </cell>
          <cell r="H4623">
            <v>4346.37</v>
          </cell>
          <cell r="I4623">
            <v>93.93</v>
          </cell>
          <cell r="AY4623">
            <v>0</v>
          </cell>
          <cell r="CK4623">
            <v>0</v>
          </cell>
          <cell r="CL4623">
            <v>0</v>
          </cell>
          <cell r="CM4623">
            <v>0</v>
          </cell>
        </row>
        <row r="4624">
          <cell r="F4624">
            <v>0</v>
          </cell>
          <cell r="G4624">
            <v>350</v>
          </cell>
          <cell r="H4624">
            <v>0</v>
          </cell>
          <cell r="I4624">
            <v>0</v>
          </cell>
          <cell r="AY4624">
            <v>0</v>
          </cell>
          <cell r="CK4624">
            <v>0</v>
          </cell>
          <cell r="CL4624">
            <v>0</v>
          </cell>
          <cell r="CM4624">
            <v>0</v>
          </cell>
        </row>
        <row r="4625">
          <cell r="F4625">
            <v>0</v>
          </cell>
          <cell r="G4625">
            <v>1694.05</v>
          </cell>
          <cell r="H4625">
            <v>1380</v>
          </cell>
          <cell r="I4625">
            <v>0</v>
          </cell>
          <cell r="AY4625">
            <v>0</v>
          </cell>
          <cell r="CK4625">
            <v>0</v>
          </cell>
          <cell r="CL4625">
            <v>0</v>
          </cell>
          <cell r="CM4625">
            <v>0</v>
          </cell>
        </row>
        <row r="4626">
          <cell r="F4626">
            <v>0</v>
          </cell>
          <cell r="G4626">
            <v>1366</v>
          </cell>
          <cell r="H4626">
            <v>292.31</v>
          </cell>
          <cell r="I4626">
            <v>1</v>
          </cell>
          <cell r="AY4626">
            <v>0</v>
          </cell>
          <cell r="CK4626">
            <v>0</v>
          </cell>
          <cell r="CL4626">
            <v>0</v>
          </cell>
          <cell r="CM4626">
            <v>0</v>
          </cell>
        </row>
        <row r="4627">
          <cell r="F4627">
            <v>0</v>
          </cell>
          <cell r="G4627">
            <v>6421</v>
          </cell>
          <cell r="H4627">
            <v>3542</v>
          </cell>
          <cell r="I4627">
            <v>0</v>
          </cell>
          <cell r="AY4627">
            <v>0</v>
          </cell>
          <cell r="CK4627">
            <v>0</v>
          </cell>
          <cell r="CL4627">
            <v>0</v>
          </cell>
          <cell r="CM4627">
            <v>0</v>
          </cell>
        </row>
        <row r="4628">
          <cell r="F4628">
            <v>0</v>
          </cell>
          <cell r="G4628">
            <v>266362.86</v>
          </cell>
          <cell r="H4628">
            <v>53276.04</v>
          </cell>
          <cell r="I4628">
            <v>179645.72</v>
          </cell>
          <cell r="AY4628">
            <v>0</v>
          </cell>
          <cell r="CK4628">
            <v>0</v>
          </cell>
          <cell r="CL4628">
            <v>0</v>
          </cell>
          <cell r="CM4628">
            <v>0</v>
          </cell>
        </row>
        <row r="4629">
          <cell r="F4629">
            <v>0</v>
          </cell>
          <cell r="G4629">
            <v>8762.99</v>
          </cell>
          <cell r="H4629">
            <v>3699.75</v>
          </cell>
          <cell r="I4629">
            <v>99</v>
          </cell>
          <cell r="AY4629">
            <v>0</v>
          </cell>
          <cell r="CK4629">
            <v>0</v>
          </cell>
          <cell r="CL4629">
            <v>0</v>
          </cell>
          <cell r="CM4629">
            <v>0</v>
          </cell>
        </row>
        <row r="4630">
          <cell r="F4630">
            <v>0</v>
          </cell>
          <cell r="G4630">
            <v>7831.75</v>
          </cell>
          <cell r="H4630">
            <v>0</v>
          </cell>
          <cell r="I4630">
            <v>2043.53</v>
          </cell>
          <cell r="AY4630">
            <v>0</v>
          </cell>
          <cell r="CK4630">
            <v>0</v>
          </cell>
          <cell r="CL4630">
            <v>0</v>
          </cell>
          <cell r="CM4630">
            <v>0</v>
          </cell>
        </row>
        <row r="4631">
          <cell r="F4631">
            <v>0</v>
          </cell>
          <cell r="G4631">
            <v>91547.5</v>
          </cell>
          <cell r="H4631">
            <v>82472.929999999993</v>
          </cell>
          <cell r="I4631">
            <v>4600</v>
          </cell>
          <cell r="AY4631">
            <v>0</v>
          </cell>
          <cell r="CK4631">
            <v>0</v>
          </cell>
          <cell r="CL4631">
            <v>0</v>
          </cell>
          <cell r="CM4631">
            <v>0</v>
          </cell>
        </row>
        <row r="4632">
          <cell r="F4632">
            <v>0</v>
          </cell>
          <cell r="G4632">
            <v>12124.59</v>
          </cell>
          <cell r="H4632">
            <v>2046.08</v>
          </cell>
          <cell r="I4632">
            <v>219.9</v>
          </cell>
          <cell r="AY4632">
            <v>0</v>
          </cell>
          <cell r="CK4632">
            <v>0</v>
          </cell>
          <cell r="CL4632">
            <v>0</v>
          </cell>
          <cell r="CM4632">
            <v>0</v>
          </cell>
        </row>
        <row r="4633">
          <cell r="F4633">
            <v>0</v>
          </cell>
          <cell r="G4633">
            <v>6047.4</v>
          </cell>
          <cell r="H4633">
            <v>2623.45</v>
          </cell>
          <cell r="I4633">
            <v>546.25</v>
          </cell>
          <cell r="AY4633">
            <v>0</v>
          </cell>
          <cell r="CK4633">
            <v>0</v>
          </cell>
          <cell r="CL4633">
            <v>0</v>
          </cell>
          <cell r="CM4633">
            <v>0</v>
          </cell>
        </row>
        <row r="4634">
          <cell r="F4634">
            <v>0</v>
          </cell>
          <cell r="G4634">
            <v>9129.0300000000007</v>
          </cell>
          <cell r="H4634">
            <v>250.38</v>
          </cell>
          <cell r="I4634">
            <v>332.53</v>
          </cell>
          <cell r="AY4634">
            <v>0</v>
          </cell>
          <cell r="CK4634">
            <v>0</v>
          </cell>
          <cell r="CL4634">
            <v>0</v>
          </cell>
          <cell r="CM4634">
            <v>0</v>
          </cell>
        </row>
        <row r="4635">
          <cell r="F4635">
            <v>0</v>
          </cell>
          <cell r="G4635">
            <v>8458.3799999999992</v>
          </cell>
          <cell r="H4635">
            <v>0</v>
          </cell>
          <cell r="I4635">
            <v>3208.64</v>
          </cell>
          <cell r="AY4635">
            <v>0</v>
          </cell>
          <cell r="CK4635">
            <v>0</v>
          </cell>
          <cell r="CL4635">
            <v>0</v>
          </cell>
          <cell r="CM4635">
            <v>0</v>
          </cell>
        </row>
        <row r="4636">
          <cell r="F4636">
            <v>0</v>
          </cell>
          <cell r="G4636">
            <v>1215.9000000000001</v>
          </cell>
          <cell r="H4636">
            <v>285.60000000000002</v>
          </cell>
          <cell r="I4636">
            <v>575.29999999999995</v>
          </cell>
          <cell r="AY4636">
            <v>0</v>
          </cell>
          <cell r="CK4636">
            <v>0</v>
          </cell>
          <cell r="CL4636">
            <v>0</v>
          </cell>
          <cell r="CM4636">
            <v>0</v>
          </cell>
        </row>
        <row r="4637">
          <cell r="F4637">
            <v>0</v>
          </cell>
          <cell r="G4637">
            <v>25842.2</v>
          </cell>
          <cell r="H4637">
            <v>125.01</v>
          </cell>
          <cell r="I4637">
            <v>1360.2</v>
          </cell>
          <cell r="AY4637">
            <v>0</v>
          </cell>
          <cell r="CK4637">
            <v>0</v>
          </cell>
          <cell r="CL4637">
            <v>0</v>
          </cell>
          <cell r="CM4637">
            <v>0</v>
          </cell>
        </row>
        <row r="4638">
          <cell r="F4638">
            <v>0</v>
          </cell>
          <cell r="G4638">
            <v>329</v>
          </cell>
          <cell r="H4638">
            <v>0</v>
          </cell>
          <cell r="I4638">
            <v>0</v>
          </cell>
          <cell r="AY4638">
            <v>0</v>
          </cell>
          <cell r="CK4638">
            <v>0</v>
          </cell>
          <cell r="CL4638">
            <v>0</v>
          </cell>
          <cell r="CM4638">
            <v>0</v>
          </cell>
        </row>
        <row r="4639">
          <cell r="F4639">
            <v>0</v>
          </cell>
          <cell r="G4639">
            <v>544</v>
          </cell>
          <cell r="H4639">
            <v>212</v>
          </cell>
          <cell r="I4639">
            <v>0</v>
          </cell>
          <cell r="AY4639">
            <v>0</v>
          </cell>
          <cell r="CK4639">
            <v>0</v>
          </cell>
          <cell r="CL4639">
            <v>0</v>
          </cell>
          <cell r="CM4639">
            <v>0</v>
          </cell>
        </row>
        <row r="4640">
          <cell r="F4640">
            <v>0</v>
          </cell>
          <cell r="G4640">
            <v>4596.22</v>
          </cell>
          <cell r="H4640">
            <v>0</v>
          </cell>
          <cell r="I4640">
            <v>397.72</v>
          </cell>
          <cell r="AY4640">
            <v>0</v>
          </cell>
          <cell r="CK4640">
            <v>0</v>
          </cell>
          <cell r="CL4640">
            <v>0</v>
          </cell>
          <cell r="CM4640">
            <v>0</v>
          </cell>
        </row>
        <row r="4641">
          <cell r="F4641">
            <v>0</v>
          </cell>
          <cell r="G4641">
            <v>7.5</v>
          </cell>
          <cell r="H4641">
            <v>0</v>
          </cell>
          <cell r="I4641">
            <v>0</v>
          </cell>
          <cell r="AY4641">
            <v>0</v>
          </cell>
          <cell r="CK4641">
            <v>0</v>
          </cell>
          <cell r="CL4641">
            <v>0</v>
          </cell>
          <cell r="CM4641">
            <v>0</v>
          </cell>
        </row>
        <row r="4642">
          <cell r="F4642">
            <v>0</v>
          </cell>
          <cell r="G4642">
            <v>15.1</v>
          </cell>
          <cell r="H4642">
            <v>0</v>
          </cell>
          <cell r="I4642">
            <v>0</v>
          </cell>
          <cell r="AY4642">
            <v>0</v>
          </cell>
          <cell r="CK4642">
            <v>0</v>
          </cell>
          <cell r="CL4642">
            <v>0</v>
          </cell>
          <cell r="CM4642">
            <v>0</v>
          </cell>
        </row>
        <row r="4643">
          <cell r="F4643">
            <v>0</v>
          </cell>
          <cell r="G4643">
            <v>13279.25</v>
          </cell>
          <cell r="H4643">
            <v>7936.06</v>
          </cell>
          <cell r="I4643">
            <v>175.68</v>
          </cell>
          <cell r="AY4643">
            <v>0</v>
          </cell>
          <cell r="CK4643">
            <v>0</v>
          </cell>
          <cell r="CL4643">
            <v>0</v>
          </cell>
          <cell r="CM4643">
            <v>0</v>
          </cell>
        </row>
        <row r="4644">
          <cell r="F4644">
            <v>0</v>
          </cell>
          <cell r="G4644">
            <v>1144</v>
          </cell>
          <cell r="H4644">
            <v>885.28</v>
          </cell>
          <cell r="I4644">
            <v>0</v>
          </cell>
          <cell r="AY4644">
            <v>0</v>
          </cell>
          <cell r="CK4644">
            <v>0</v>
          </cell>
          <cell r="CL4644">
            <v>0</v>
          </cell>
          <cell r="CM4644">
            <v>0</v>
          </cell>
        </row>
        <row r="4645">
          <cell r="F4645">
            <v>0</v>
          </cell>
          <cell r="G4645">
            <v>16780</v>
          </cell>
          <cell r="H4645">
            <v>0</v>
          </cell>
          <cell r="I4645">
            <v>0</v>
          </cell>
          <cell r="AY4645">
            <v>0</v>
          </cell>
          <cell r="CK4645">
            <v>0</v>
          </cell>
          <cell r="CL4645">
            <v>0</v>
          </cell>
          <cell r="CM4645">
            <v>0</v>
          </cell>
        </row>
        <row r="4646">
          <cell r="F4646">
            <v>0</v>
          </cell>
          <cell r="G4646">
            <v>1109</v>
          </cell>
          <cell r="H4646">
            <v>0</v>
          </cell>
          <cell r="I4646">
            <v>0</v>
          </cell>
          <cell r="AY4646">
            <v>0</v>
          </cell>
          <cell r="CK4646">
            <v>0</v>
          </cell>
          <cell r="CL4646">
            <v>0</v>
          </cell>
          <cell r="CM4646">
            <v>0</v>
          </cell>
        </row>
        <row r="4647">
          <cell r="F4647">
            <v>2706676</v>
          </cell>
          <cell r="G4647">
            <v>2706676</v>
          </cell>
          <cell r="H4647">
            <v>2313970.2400000002</v>
          </cell>
          <cell r="I4647">
            <v>0</v>
          </cell>
          <cell r="AY4647">
            <v>241069.27</v>
          </cell>
          <cell r="CK4647">
            <v>0</v>
          </cell>
          <cell r="CL4647">
            <v>0</v>
          </cell>
          <cell r="CM4647">
            <v>0</v>
          </cell>
        </row>
        <row r="4648">
          <cell r="F4648">
            <v>7816</v>
          </cell>
          <cell r="G4648">
            <v>7816</v>
          </cell>
          <cell r="H4648">
            <v>5026.5600000000004</v>
          </cell>
          <cell r="I4648">
            <v>0</v>
          </cell>
          <cell r="AY4648">
            <v>0</v>
          </cell>
          <cell r="CK4648">
            <v>0</v>
          </cell>
          <cell r="CL4648">
            <v>0</v>
          </cell>
          <cell r="CM4648">
            <v>0</v>
          </cell>
        </row>
        <row r="4649">
          <cell r="F4649">
            <v>0</v>
          </cell>
          <cell r="G4649">
            <v>64567.53</v>
          </cell>
          <cell r="H4649">
            <v>64567.53</v>
          </cell>
          <cell r="I4649">
            <v>0</v>
          </cell>
          <cell r="AY4649">
            <v>10925.73</v>
          </cell>
          <cell r="CK4649">
            <v>0</v>
          </cell>
          <cell r="CL4649">
            <v>0</v>
          </cell>
          <cell r="CM4649">
            <v>0</v>
          </cell>
        </row>
        <row r="4650">
          <cell r="F4650">
            <v>55245</v>
          </cell>
          <cell r="G4650">
            <v>56617</v>
          </cell>
          <cell r="H4650">
            <v>56617</v>
          </cell>
          <cell r="I4650">
            <v>0</v>
          </cell>
          <cell r="AY4650">
            <v>5191</v>
          </cell>
          <cell r="CK4650">
            <v>0</v>
          </cell>
          <cell r="CL4650">
            <v>0</v>
          </cell>
          <cell r="CM4650">
            <v>0</v>
          </cell>
        </row>
        <row r="4651">
          <cell r="F4651">
            <v>175187</v>
          </cell>
          <cell r="G4651">
            <v>175187</v>
          </cell>
          <cell r="H4651">
            <v>112949.86</v>
          </cell>
          <cell r="I4651">
            <v>0</v>
          </cell>
          <cell r="AY4651">
            <v>4263.96</v>
          </cell>
          <cell r="CK4651">
            <v>0</v>
          </cell>
          <cell r="CL4651">
            <v>0</v>
          </cell>
          <cell r="CM4651">
            <v>0</v>
          </cell>
        </row>
        <row r="4652">
          <cell r="F4652">
            <v>518385</v>
          </cell>
          <cell r="G4652">
            <v>518385</v>
          </cell>
          <cell r="H4652">
            <v>14585.56</v>
          </cell>
          <cell r="I4652">
            <v>0</v>
          </cell>
          <cell r="AY4652">
            <v>14585.56</v>
          </cell>
          <cell r="CK4652">
            <v>0</v>
          </cell>
          <cell r="CL4652">
            <v>0</v>
          </cell>
          <cell r="CM4652">
            <v>0</v>
          </cell>
        </row>
        <row r="4653">
          <cell r="F4653">
            <v>11263</v>
          </cell>
          <cell r="G4653">
            <v>40237.42</v>
          </cell>
          <cell r="H4653">
            <v>40237.42</v>
          </cell>
          <cell r="I4653">
            <v>0</v>
          </cell>
          <cell r="AY4653">
            <v>1084.1199999999999</v>
          </cell>
          <cell r="CK4653">
            <v>0</v>
          </cell>
          <cell r="CL4653">
            <v>0</v>
          </cell>
          <cell r="CM4653">
            <v>0</v>
          </cell>
        </row>
        <row r="4654">
          <cell r="F4654">
            <v>0</v>
          </cell>
          <cell r="G4654">
            <v>272308.28999999998</v>
          </cell>
          <cell r="H4654">
            <v>272308.28999999998</v>
          </cell>
          <cell r="I4654">
            <v>0</v>
          </cell>
          <cell r="AY4654">
            <v>95618.880000000005</v>
          </cell>
          <cell r="CK4654">
            <v>0</v>
          </cell>
          <cell r="CL4654">
            <v>0</v>
          </cell>
          <cell r="CM4654">
            <v>0</v>
          </cell>
        </row>
        <row r="4655">
          <cell r="F4655">
            <v>376871</v>
          </cell>
          <cell r="G4655">
            <v>376871</v>
          </cell>
          <cell r="H4655">
            <v>322632.55</v>
          </cell>
          <cell r="I4655">
            <v>0</v>
          </cell>
          <cell r="AY4655">
            <v>32851.589999999997</v>
          </cell>
          <cell r="CK4655">
            <v>0</v>
          </cell>
          <cell r="CL4655">
            <v>0</v>
          </cell>
          <cell r="CM4655">
            <v>0</v>
          </cell>
        </row>
        <row r="4656">
          <cell r="F4656">
            <v>61821</v>
          </cell>
          <cell r="G4656">
            <v>61821</v>
          </cell>
          <cell r="H4656">
            <v>54027.040000000001</v>
          </cell>
          <cell r="I4656">
            <v>0</v>
          </cell>
          <cell r="AY4656">
            <v>5506.48</v>
          </cell>
          <cell r="CK4656">
            <v>0</v>
          </cell>
          <cell r="CL4656">
            <v>0</v>
          </cell>
          <cell r="CM4656">
            <v>0</v>
          </cell>
        </row>
        <row r="4657">
          <cell r="F4657">
            <v>112200</v>
          </cell>
          <cell r="G4657">
            <v>112200</v>
          </cell>
          <cell r="H4657">
            <v>97391.679999999993</v>
          </cell>
          <cell r="I4657">
            <v>0</v>
          </cell>
          <cell r="AY4657">
            <v>9945</v>
          </cell>
          <cell r="CK4657">
            <v>0</v>
          </cell>
          <cell r="CL4657">
            <v>0</v>
          </cell>
          <cell r="CM4657">
            <v>0</v>
          </cell>
        </row>
        <row r="4658">
          <cell r="F4658">
            <v>59150</v>
          </cell>
          <cell r="G4658">
            <v>73673.7</v>
          </cell>
          <cell r="H4658">
            <v>73673.7</v>
          </cell>
          <cell r="I4658">
            <v>0</v>
          </cell>
          <cell r="AY4658">
            <v>0</v>
          </cell>
          <cell r="CK4658">
            <v>0</v>
          </cell>
          <cell r="CL4658">
            <v>0</v>
          </cell>
          <cell r="CM4658">
            <v>0</v>
          </cell>
        </row>
        <row r="4659">
          <cell r="F4659">
            <v>350017</v>
          </cell>
          <cell r="G4659">
            <v>350017</v>
          </cell>
          <cell r="H4659">
            <v>270630.81</v>
          </cell>
          <cell r="I4659">
            <v>0</v>
          </cell>
          <cell r="AY4659">
            <v>26618.53</v>
          </cell>
          <cell r="CK4659">
            <v>0</v>
          </cell>
          <cell r="CL4659">
            <v>0</v>
          </cell>
          <cell r="CM4659">
            <v>0</v>
          </cell>
        </row>
        <row r="4660">
          <cell r="F4660">
            <v>141682</v>
          </cell>
          <cell r="G4660">
            <v>140841.29999999999</v>
          </cell>
          <cell r="H4660">
            <v>97091.61</v>
          </cell>
          <cell r="I4660">
            <v>0</v>
          </cell>
          <cell r="AY4660">
            <v>7012.67</v>
          </cell>
          <cell r="CK4660">
            <v>0</v>
          </cell>
          <cell r="CL4660">
            <v>0</v>
          </cell>
          <cell r="CM4660">
            <v>0</v>
          </cell>
        </row>
        <row r="4661">
          <cell r="F4661">
            <v>190000</v>
          </cell>
          <cell r="G4661">
            <v>174376.06</v>
          </cell>
          <cell r="H4661">
            <v>140812.6</v>
          </cell>
          <cell r="I4661">
            <v>0</v>
          </cell>
          <cell r="AY4661">
            <v>0</v>
          </cell>
          <cell r="CK4661">
            <v>0</v>
          </cell>
          <cell r="CL4661">
            <v>0</v>
          </cell>
          <cell r="CM4661">
            <v>0</v>
          </cell>
        </row>
        <row r="4662">
          <cell r="F4662">
            <v>0</v>
          </cell>
          <cell r="G4662">
            <v>700</v>
          </cell>
          <cell r="H4662">
            <v>700</v>
          </cell>
          <cell r="I4662">
            <v>0</v>
          </cell>
          <cell r="AY4662">
            <v>0</v>
          </cell>
          <cell r="CK4662">
            <v>0</v>
          </cell>
          <cell r="CL4662">
            <v>0</v>
          </cell>
          <cell r="CM4662">
            <v>0</v>
          </cell>
        </row>
        <row r="4663">
          <cell r="F4663">
            <v>0</v>
          </cell>
          <cell r="G4663">
            <v>158016.82999999999</v>
          </cell>
          <cell r="H4663">
            <v>67116.990000000005</v>
          </cell>
          <cell r="I4663">
            <v>22372.32</v>
          </cell>
          <cell r="AY4663">
            <v>0</v>
          </cell>
          <cell r="CK4663">
            <v>0</v>
          </cell>
          <cell r="CL4663">
            <v>0</v>
          </cell>
          <cell r="CM4663">
            <v>0</v>
          </cell>
        </row>
        <row r="4664">
          <cell r="F4664">
            <v>0</v>
          </cell>
          <cell r="G4664">
            <v>0</v>
          </cell>
          <cell r="H4664">
            <v>0</v>
          </cell>
          <cell r="I4664">
            <v>0</v>
          </cell>
          <cell r="CK4664">
            <v>0</v>
          </cell>
          <cell r="CL4664">
            <v>0</v>
          </cell>
          <cell r="CM4664">
            <v>0</v>
          </cell>
        </row>
        <row r="4665">
          <cell r="F4665">
            <v>19674</v>
          </cell>
          <cell r="G4665">
            <v>20839</v>
          </cell>
          <cell r="H4665">
            <v>20836.52</v>
          </cell>
          <cell r="I4665">
            <v>0</v>
          </cell>
          <cell r="AY4665">
            <v>0</v>
          </cell>
          <cell r="CK4665">
            <v>0</v>
          </cell>
          <cell r="CL4665">
            <v>0</v>
          </cell>
          <cell r="CM4665">
            <v>0</v>
          </cell>
        </row>
        <row r="4666">
          <cell r="F4666">
            <v>144029</v>
          </cell>
          <cell r="G4666">
            <v>144029</v>
          </cell>
          <cell r="H4666">
            <v>61180.81</v>
          </cell>
          <cell r="I4666">
            <v>0</v>
          </cell>
          <cell r="AY4666">
            <v>0</v>
          </cell>
          <cell r="CK4666">
            <v>0</v>
          </cell>
          <cell r="CL4666">
            <v>0</v>
          </cell>
          <cell r="CM4666">
            <v>0</v>
          </cell>
        </row>
        <row r="4667">
          <cell r="F4667">
            <v>0</v>
          </cell>
          <cell r="G4667">
            <v>0</v>
          </cell>
          <cell r="H4667">
            <v>0</v>
          </cell>
          <cell r="I4667">
            <v>0</v>
          </cell>
          <cell r="CK4667">
            <v>0</v>
          </cell>
          <cell r="CL4667">
            <v>0</v>
          </cell>
          <cell r="CM4667">
            <v>0</v>
          </cell>
        </row>
        <row r="4668">
          <cell r="F4668">
            <v>345</v>
          </cell>
          <cell r="G4668">
            <v>345</v>
          </cell>
          <cell r="H4668">
            <v>272.33999999999997</v>
          </cell>
          <cell r="I4668">
            <v>0</v>
          </cell>
          <cell r="AY4668">
            <v>0</v>
          </cell>
          <cell r="CK4668">
            <v>0</v>
          </cell>
          <cell r="CL4668">
            <v>0</v>
          </cell>
          <cell r="CM4668">
            <v>0</v>
          </cell>
        </row>
        <row r="4669">
          <cell r="F4669">
            <v>39261</v>
          </cell>
          <cell r="G4669">
            <v>34561</v>
          </cell>
          <cell r="H4669">
            <v>20476.740000000002</v>
          </cell>
          <cell r="I4669">
            <v>114.96</v>
          </cell>
          <cell r="AY4669">
            <v>0</v>
          </cell>
          <cell r="CK4669">
            <v>0</v>
          </cell>
          <cell r="CL4669">
            <v>0</v>
          </cell>
          <cell r="CM4669">
            <v>0</v>
          </cell>
        </row>
        <row r="4670">
          <cell r="F4670">
            <v>27000</v>
          </cell>
          <cell r="G4670">
            <v>27094.22</v>
          </cell>
          <cell r="H4670">
            <v>27094.22</v>
          </cell>
          <cell r="I4670">
            <v>0</v>
          </cell>
          <cell r="AY4670">
            <v>4580.47</v>
          </cell>
          <cell r="CK4670">
            <v>0</v>
          </cell>
          <cell r="CL4670">
            <v>0</v>
          </cell>
          <cell r="CM4670">
            <v>0</v>
          </cell>
        </row>
        <row r="4671">
          <cell r="F4671">
            <v>70000</v>
          </cell>
          <cell r="G4671">
            <v>82000</v>
          </cell>
          <cell r="H4671">
            <v>57406.42</v>
          </cell>
          <cell r="I4671">
            <v>13696.16</v>
          </cell>
          <cell r="AY4671">
            <v>0</v>
          </cell>
          <cell r="CK4671">
            <v>0</v>
          </cell>
          <cell r="CL4671">
            <v>0</v>
          </cell>
          <cell r="CM4671">
            <v>0</v>
          </cell>
        </row>
        <row r="4672">
          <cell r="F4672">
            <v>1250</v>
          </cell>
          <cell r="G4672">
            <v>1250</v>
          </cell>
          <cell r="H4672">
            <v>370</v>
          </cell>
          <cell r="I4672">
            <v>0</v>
          </cell>
          <cell r="AY4672">
            <v>0</v>
          </cell>
          <cell r="CK4672">
            <v>0</v>
          </cell>
          <cell r="CL4672">
            <v>0</v>
          </cell>
          <cell r="CM4672">
            <v>0</v>
          </cell>
        </row>
        <row r="4673">
          <cell r="F4673">
            <v>0</v>
          </cell>
          <cell r="G4673">
            <v>10114</v>
          </cell>
          <cell r="H4673">
            <v>10114</v>
          </cell>
          <cell r="I4673">
            <v>0</v>
          </cell>
          <cell r="AY4673">
            <v>0</v>
          </cell>
          <cell r="CK4673">
            <v>0</v>
          </cell>
          <cell r="CL4673">
            <v>0</v>
          </cell>
          <cell r="CM4673">
            <v>0</v>
          </cell>
        </row>
        <row r="4674">
          <cell r="F4674">
            <v>17915</v>
          </cell>
          <cell r="G4674">
            <v>17635</v>
          </cell>
          <cell r="H4674">
            <v>13536.83</v>
          </cell>
          <cell r="I4674">
            <v>1237.46</v>
          </cell>
          <cell r="AY4674">
            <v>634.6</v>
          </cell>
          <cell r="CK4674">
            <v>0</v>
          </cell>
          <cell r="CL4674">
            <v>0</v>
          </cell>
          <cell r="CM4674">
            <v>0</v>
          </cell>
        </row>
        <row r="4675">
          <cell r="F4675">
            <v>10871</v>
          </cell>
          <cell r="G4675">
            <v>10871</v>
          </cell>
          <cell r="H4675">
            <v>9197.98</v>
          </cell>
          <cell r="I4675">
            <v>0</v>
          </cell>
          <cell r="AY4675">
            <v>0</v>
          </cell>
          <cell r="CK4675">
            <v>0</v>
          </cell>
          <cell r="CL4675">
            <v>0</v>
          </cell>
          <cell r="CM4675">
            <v>0</v>
          </cell>
        </row>
        <row r="4676">
          <cell r="F4676">
            <v>1942</v>
          </cell>
          <cell r="G4676">
            <v>1942</v>
          </cell>
          <cell r="H4676">
            <v>1789</v>
          </cell>
          <cell r="I4676">
            <v>0</v>
          </cell>
          <cell r="AY4676">
            <v>354</v>
          </cell>
          <cell r="CK4676">
            <v>0</v>
          </cell>
          <cell r="CL4676">
            <v>0</v>
          </cell>
          <cell r="CM4676">
            <v>0</v>
          </cell>
        </row>
        <row r="4677">
          <cell r="F4677">
            <v>41598</v>
          </cell>
          <cell r="G4677">
            <v>41598</v>
          </cell>
          <cell r="H4677">
            <v>22772.51</v>
          </cell>
          <cell r="I4677">
            <v>1122.7</v>
          </cell>
          <cell r="AY4677">
            <v>0</v>
          </cell>
          <cell r="CK4677">
            <v>0</v>
          </cell>
          <cell r="CL4677">
            <v>0</v>
          </cell>
          <cell r="CM4677">
            <v>0</v>
          </cell>
        </row>
        <row r="4678">
          <cell r="F4678">
            <v>7935</v>
          </cell>
          <cell r="G4678">
            <v>6935</v>
          </cell>
          <cell r="H4678">
            <v>1897.04</v>
          </cell>
          <cell r="I4678">
            <v>0</v>
          </cell>
          <cell r="AY4678">
            <v>0</v>
          </cell>
          <cell r="CK4678">
            <v>0</v>
          </cell>
          <cell r="CL4678">
            <v>0</v>
          </cell>
          <cell r="CM4678">
            <v>0</v>
          </cell>
        </row>
        <row r="4679">
          <cell r="F4679">
            <v>0</v>
          </cell>
          <cell r="G4679">
            <v>850</v>
          </cell>
          <cell r="H4679">
            <v>841</v>
          </cell>
          <cell r="I4679">
            <v>0</v>
          </cell>
          <cell r="AY4679">
            <v>0</v>
          </cell>
          <cell r="CK4679">
            <v>0</v>
          </cell>
          <cell r="CL4679">
            <v>0</v>
          </cell>
          <cell r="CM4679">
            <v>0</v>
          </cell>
        </row>
        <row r="4680">
          <cell r="F4680">
            <v>38970</v>
          </cell>
          <cell r="G4680">
            <v>37629.93</v>
          </cell>
          <cell r="H4680">
            <v>29760.7</v>
          </cell>
          <cell r="I4680">
            <v>490.04</v>
          </cell>
          <cell r="AY4680">
            <v>1636.17</v>
          </cell>
          <cell r="CK4680">
            <v>0</v>
          </cell>
          <cell r="CL4680">
            <v>0</v>
          </cell>
          <cell r="CM4680">
            <v>0</v>
          </cell>
        </row>
        <row r="4681">
          <cell r="F4681">
            <v>629</v>
          </cell>
          <cell r="G4681">
            <v>909</v>
          </cell>
          <cell r="H4681">
            <v>908.18</v>
          </cell>
          <cell r="I4681">
            <v>0</v>
          </cell>
          <cell r="AY4681">
            <v>0</v>
          </cell>
          <cell r="CK4681">
            <v>0</v>
          </cell>
          <cell r="CL4681">
            <v>0</v>
          </cell>
          <cell r="CM4681">
            <v>0</v>
          </cell>
        </row>
        <row r="4682">
          <cell r="F4682">
            <v>0</v>
          </cell>
          <cell r="G4682">
            <v>10000</v>
          </cell>
          <cell r="H4682">
            <v>7000</v>
          </cell>
          <cell r="I4682">
            <v>0</v>
          </cell>
          <cell r="AY4682">
            <v>0</v>
          </cell>
          <cell r="CK4682">
            <v>0</v>
          </cell>
          <cell r="CL4682">
            <v>0</v>
          </cell>
          <cell r="CM4682">
            <v>0</v>
          </cell>
        </row>
        <row r="4683">
          <cell r="F4683">
            <v>1097616</v>
          </cell>
          <cell r="G4683">
            <v>1097616</v>
          </cell>
          <cell r="H4683">
            <v>795944.54</v>
          </cell>
          <cell r="I4683">
            <v>0</v>
          </cell>
          <cell r="AY4683">
            <v>86267.89</v>
          </cell>
          <cell r="CK4683">
            <v>0</v>
          </cell>
          <cell r="CL4683">
            <v>0</v>
          </cell>
          <cell r="CM4683">
            <v>0</v>
          </cell>
        </row>
        <row r="4684">
          <cell r="F4684">
            <v>0</v>
          </cell>
          <cell r="G4684">
            <v>60000</v>
          </cell>
          <cell r="H4684">
            <v>0</v>
          </cell>
          <cell r="I4684">
            <v>0</v>
          </cell>
          <cell r="AY4684">
            <v>0</v>
          </cell>
          <cell r="CK4684">
            <v>0</v>
          </cell>
          <cell r="CL4684">
            <v>0</v>
          </cell>
          <cell r="CM4684">
            <v>0</v>
          </cell>
        </row>
        <row r="4685">
          <cell r="F4685">
            <v>66637</v>
          </cell>
          <cell r="G4685">
            <v>66637</v>
          </cell>
          <cell r="H4685">
            <v>55032.5</v>
          </cell>
          <cell r="I4685">
            <v>0</v>
          </cell>
          <cell r="AY4685">
            <v>6259</v>
          </cell>
          <cell r="CK4685">
            <v>0</v>
          </cell>
          <cell r="CL4685">
            <v>0</v>
          </cell>
          <cell r="CM4685">
            <v>0</v>
          </cell>
        </row>
        <row r="4686">
          <cell r="F4686">
            <v>93610</v>
          </cell>
          <cell r="G4686">
            <v>93610</v>
          </cell>
          <cell r="H4686">
            <v>51516.11</v>
          </cell>
          <cell r="I4686">
            <v>0</v>
          </cell>
          <cell r="AY4686">
            <v>6057.73</v>
          </cell>
          <cell r="CK4686">
            <v>0</v>
          </cell>
          <cell r="CL4686">
            <v>0</v>
          </cell>
          <cell r="CM4686">
            <v>0</v>
          </cell>
        </row>
        <row r="4687">
          <cell r="F4687">
            <v>227332</v>
          </cell>
          <cell r="G4687">
            <v>227332</v>
          </cell>
          <cell r="H4687">
            <v>0</v>
          </cell>
          <cell r="I4687">
            <v>0</v>
          </cell>
          <cell r="AY4687">
            <v>0</v>
          </cell>
          <cell r="CK4687">
            <v>0</v>
          </cell>
          <cell r="CL4687">
            <v>0</v>
          </cell>
          <cell r="CM4687">
            <v>0</v>
          </cell>
        </row>
        <row r="4688">
          <cell r="F4688">
            <v>499</v>
          </cell>
          <cell r="G4688">
            <v>27289.9</v>
          </cell>
          <cell r="H4688">
            <v>27289.9</v>
          </cell>
          <cell r="I4688">
            <v>0</v>
          </cell>
          <cell r="AY4688">
            <v>213.6</v>
          </cell>
          <cell r="CK4688">
            <v>0</v>
          </cell>
          <cell r="CL4688">
            <v>0</v>
          </cell>
          <cell r="CM4688">
            <v>0</v>
          </cell>
        </row>
        <row r="4689">
          <cell r="F4689">
            <v>170724</v>
          </cell>
          <cell r="G4689">
            <v>170724</v>
          </cell>
          <cell r="H4689">
            <v>119868.62</v>
          </cell>
          <cell r="I4689">
            <v>0</v>
          </cell>
          <cell r="AY4689">
            <v>12568.37</v>
          </cell>
          <cell r="CK4689">
            <v>0</v>
          </cell>
          <cell r="CL4689">
            <v>0</v>
          </cell>
          <cell r="CM4689">
            <v>0</v>
          </cell>
        </row>
        <row r="4690">
          <cell r="F4690">
            <v>28375</v>
          </cell>
          <cell r="G4690">
            <v>28375</v>
          </cell>
          <cell r="H4690">
            <v>20298.95</v>
          </cell>
          <cell r="I4690">
            <v>0</v>
          </cell>
          <cell r="AY4690">
            <v>2134.19</v>
          </cell>
          <cell r="CK4690">
            <v>0</v>
          </cell>
          <cell r="CL4690">
            <v>0</v>
          </cell>
          <cell r="CM4690">
            <v>0</v>
          </cell>
        </row>
        <row r="4691">
          <cell r="F4691">
            <v>46200</v>
          </cell>
          <cell r="G4691">
            <v>46200</v>
          </cell>
          <cell r="H4691">
            <v>32974.5</v>
          </cell>
          <cell r="I4691">
            <v>0</v>
          </cell>
          <cell r="AY4691">
            <v>3510</v>
          </cell>
          <cell r="CK4691">
            <v>0</v>
          </cell>
          <cell r="CL4691">
            <v>0</v>
          </cell>
          <cell r="CM4691">
            <v>0</v>
          </cell>
        </row>
        <row r="4692">
          <cell r="F4692">
            <v>25844</v>
          </cell>
          <cell r="G4692">
            <v>23558.240000000002</v>
          </cell>
          <cell r="H4692">
            <v>23524.53</v>
          </cell>
          <cell r="I4692">
            <v>0</v>
          </cell>
          <cell r="AY4692">
            <v>0</v>
          </cell>
          <cell r="CK4692">
            <v>0</v>
          </cell>
          <cell r="CL4692">
            <v>0</v>
          </cell>
          <cell r="CM4692">
            <v>0</v>
          </cell>
        </row>
        <row r="4693">
          <cell r="F4693">
            <v>150058</v>
          </cell>
          <cell r="G4693">
            <v>150058</v>
          </cell>
          <cell r="H4693">
            <v>97251.24</v>
          </cell>
          <cell r="I4693">
            <v>0</v>
          </cell>
          <cell r="AY4693">
            <v>10649.02</v>
          </cell>
          <cell r="CK4693">
            <v>0</v>
          </cell>
          <cell r="CL4693">
            <v>0</v>
          </cell>
          <cell r="CM4693">
            <v>0</v>
          </cell>
        </row>
        <row r="4694">
          <cell r="F4694">
            <v>10456</v>
          </cell>
          <cell r="G4694">
            <v>11341.8</v>
          </cell>
          <cell r="H4694">
            <v>11296.7</v>
          </cell>
          <cell r="I4694">
            <v>0</v>
          </cell>
          <cell r="AY4694">
            <v>844.9</v>
          </cell>
          <cell r="CK4694">
            <v>0</v>
          </cell>
          <cell r="CL4694">
            <v>0</v>
          </cell>
          <cell r="CM4694">
            <v>0</v>
          </cell>
        </row>
        <row r="4695">
          <cell r="F4695">
            <v>34590</v>
          </cell>
          <cell r="G4695">
            <v>34590</v>
          </cell>
          <cell r="H4695">
            <v>12105.9</v>
          </cell>
          <cell r="I4695">
            <v>0</v>
          </cell>
          <cell r="AY4695">
            <v>2522.81</v>
          </cell>
          <cell r="CK4695">
            <v>0</v>
          </cell>
          <cell r="CL4695">
            <v>0</v>
          </cell>
          <cell r="CM4695">
            <v>0</v>
          </cell>
        </row>
        <row r="4696">
          <cell r="F4696">
            <v>31925</v>
          </cell>
          <cell r="G4696">
            <v>31925</v>
          </cell>
          <cell r="H4696">
            <v>12500</v>
          </cell>
          <cell r="I4696">
            <v>0</v>
          </cell>
          <cell r="AY4696">
            <v>0</v>
          </cell>
          <cell r="CK4696">
            <v>0</v>
          </cell>
          <cell r="CL4696">
            <v>0</v>
          </cell>
          <cell r="CM4696">
            <v>0</v>
          </cell>
        </row>
        <row r="4697">
          <cell r="F4697">
            <v>0</v>
          </cell>
          <cell r="G4697">
            <v>0</v>
          </cell>
          <cell r="H4697">
            <v>0</v>
          </cell>
          <cell r="I4697">
            <v>0</v>
          </cell>
          <cell r="CK4697">
            <v>0</v>
          </cell>
          <cell r="CL4697">
            <v>0</v>
          </cell>
          <cell r="CM4697">
            <v>0</v>
          </cell>
        </row>
        <row r="4698">
          <cell r="F4698">
            <v>18000</v>
          </cell>
          <cell r="G4698">
            <v>18000</v>
          </cell>
          <cell r="H4698">
            <v>7531.09</v>
          </cell>
          <cell r="I4698">
            <v>10392.02</v>
          </cell>
          <cell r="AY4698">
            <v>0</v>
          </cell>
          <cell r="CK4698">
            <v>0</v>
          </cell>
          <cell r="CL4698">
            <v>0</v>
          </cell>
          <cell r="CM4698">
            <v>0</v>
          </cell>
        </row>
        <row r="4699">
          <cell r="F4699">
            <v>10240</v>
          </cell>
          <cell r="G4699">
            <v>10240</v>
          </cell>
          <cell r="H4699">
            <v>9543.82</v>
          </cell>
          <cell r="I4699">
            <v>0</v>
          </cell>
          <cell r="AY4699">
            <v>0</v>
          </cell>
          <cell r="CK4699">
            <v>0</v>
          </cell>
          <cell r="CL4699">
            <v>0</v>
          </cell>
          <cell r="CM4699">
            <v>0</v>
          </cell>
        </row>
        <row r="4700">
          <cell r="F4700">
            <v>5546</v>
          </cell>
          <cell r="G4700">
            <v>5546</v>
          </cell>
          <cell r="H4700">
            <v>4694.7</v>
          </cell>
          <cell r="I4700">
            <v>850</v>
          </cell>
          <cell r="AY4700">
            <v>0</v>
          </cell>
          <cell r="CK4700">
            <v>0</v>
          </cell>
          <cell r="CL4700">
            <v>0</v>
          </cell>
          <cell r="CM4700">
            <v>0</v>
          </cell>
        </row>
        <row r="4701">
          <cell r="F4701">
            <v>26668</v>
          </cell>
          <cell r="G4701">
            <v>27841.55</v>
          </cell>
          <cell r="H4701">
            <v>27841.55</v>
          </cell>
          <cell r="I4701">
            <v>0</v>
          </cell>
          <cell r="AY4701">
            <v>217.31</v>
          </cell>
          <cell r="CK4701">
            <v>0</v>
          </cell>
          <cell r="CL4701">
            <v>0</v>
          </cell>
          <cell r="CM4701">
            <v>0</v>
          </cell>
        </row>
        <row r="4702">
          <cell r="F4702">
            <v>10911588</v>
          </cell>
          <cell r="G4702">
            <v>10911588</v>
          </cell>
          <cell r="H4702">
            <v>8968961.2799999993</v>
          </cell>
          <cell r="I4702">
            <v>0</v>
          </cell>
          <cell r="AY4702">
            <v>1025893.25</v>
          </cell>
          <cell r="CK4702">
            <v>0</v>
          </cell>
          <cell r="CL4702">
            <v>0</v>
          </cell>
          <cell r="CM4702">
            <v>0</v>
          </cell>
        </row>
        <row r="4703">
          <cell r="F4703">
            <v>269132</v>
          </cell>
          <cell r="G4703">
            <v>248508.24</v>
          </cell>
          <cell r="H4703">
            <v>165952.94</v>
          </cell>
          <cell r="I4703">
            <v>0</v>
          </cell>
          <cell r="AY4703">
            <v>17313.78</v>
          </cell>
          <cell r="CK4703">
            <v>0</v>
          </cell>
          <cell r="CL4703">
            <v>0</v>
          </cell>
          <cell r="CM4703">
            <v>0</v>
          </cell>
        </row>
        <row r="4704">
          <cell r="F4704">
            <v>0</v>
          </cell>
          <cell r="G4704">
            <v>24667.07</v>
          </cell>
          <cell r="H4704">
            <v>24667.07</v>
          </cell>
          <cell r="I4704">
            <v>0</v>
          </cell>
          <cell r="AY4704">
            <v>0</v>
          </cell>
          <cell r="CK4704">
            <v>0</v>
          </cell>
          <cell r="CL4704">
            <v>0</v>
          </cell>
          <cell r="CM4704">
            <v>0</v>
          </cell>
        </row>
        <row r="4705">
          <cell r="F4705">
            <v>1607608</v>
          </cell>
          <cell r="G4705">
            <v>1607608</v>
          </cell>
          <cell r="H4705">
            <v>1331797.6399999999</v>
          </cell>
          <cell r="I4705">
            <v>0</v>
          </cell>
          <cell r="AY4705">
            <v>147001.37</v>
          </cell>
          <cell r="CK4705">
            <v>0</v>
          </cell>
          <cell r="CL4705">
            <v>0</v>
          </cell>
          <cell r="CM4705">
            <v>0</v>
          </cell>
        </row>
        <row r="4706">
          <cell r="F4706">
            <v>991438</v>
          </cell>
          <cell r="G4706">
            <v>991438</v>
          </cell>
          <cell r="H4706">
            <v>448559.02</v>
          </cell>
          <cell r="I4706">
            <v>0</v>
          </cell>
          <cell r="AY4706">
            <v>304.77</v>
          </cell>
          <cell r="CK4706">
            <v>0</v>
          </cell>
          <cell r="CL4706">
            <v>0</v>
          </cell>
          <cell r="CM4706">
            <v>0</v>
          </cell>
        </row>
        <row r="4707">
          <cell r="F4707">
            <v>2445464</v>
          </cell>
          <cell r="G4707">
            <v>2445464</v>
          </cell>
          <cell r="H4707">
            <v>12516.57</v>
          </cell>
          <cell r="I4707">
            <v>0</v>
          </cell>
          <cell r="AY4707">
            <v>0</v>
          </cell>
          <cell r="CK4707">
            <v>0</v>
          </cell>
          <cell r="CL4707">
            <v>0</v>
          </cell>
          <cell r="CM4707">
            <v>0</v>
          </cell>
        </row>
        <row r="4708">
          <cell r="F4708">
            <v>920086</v>
          </cell>
          <cell r="G4708">
            <v>1023501.81</v>
          </cell>
          <cell r="H4708">
            <v>1023501.81</v>
          </cell>
          <cell r="I4708">
            <v>0</v>
          </cell>
          <cell r="AY4708">
            <v>111984.75</v>
          </cell>
          <cell r="CK4708">
            <v>0</v>
          </cell>
          <cell r="CL4708">
            <v>0</v>
          </cell>
          <cell r="CM4708">
            <v>0</v>
          </cell>
        </row>
        <row r="4709">
          <cell r="F4709">
            <v>2080910</v>
          </cell>
          <cell r="G4709">
            <v>2080910</v>
          </cell>
          <cell r="H4709">
            <v>1612317.78</v>
          </cell>
          <cell r="I4709">
            <v>0</v>
          </cell>
          <cell r="AY4709">
            <v>183205.5</v>
          </cell>
          <cell r="CK4709">
            <v>0</v>
          </cell>
          <cell r="CL4709">
            <v>0</v>
          </cell>
          <cell r="CM4709">
            <v>0</v>
          </cell>
        </row>
        <row r="4710">
          <cell r="F4710">
            <v>316650</v>
          </cell>
          <cell r="G4710">
            <v>316650</v>
          </cell>
          <cell r="H4710">
            <v>248761.64</v>
          </cell>
          <cell r="I4710">
            <v>0</v>
          </cell>
          <cell r="AY4710">
            <v>28338.01</v>
          </cell>
          <cell r="CK4710">
            <v>0</v>
          </cell>
          <cell r="CL4710">
            <v>0</v>
          </cell>
          <cell r="CM4710">
            <v>0</v>
          </cell>
        </row>
        <row r="4711">
          <cell r="F4711">
            <v>924000</v>
          </cell>
          <cell r="G4711">
            <v>924000</v>
          </cell>
          <cell r="H4711">
            <v>722365.55</v>
          </cell>
          <cell r="I4711">
            <v>0</v>
          </cell>
          <cell r="AY4711">
            <v>80839.199999999997</v>
          </cell>
          <cell r="CK4711">
            <v>0</v>
          </cell>
          <cell r="CL4711">
            <v>0</v>
          </cell>
          <cell r="CM4711">
            <v>0</v>
          </cell>
        </row>
        <row r="4712">
          <cell r="F4712">
            <v>278813</v>
          </cell>
          <cell r="G4712">
            <v>285232.61</v>
          </cell>
          <cell r="H4712">
            <v>285232.61</v>
          </cell>
          <cell r="I4712">
            <v>0</v>
          </cell>
          <cell r="AY4712">
            <v>0</v>
          </cell>
          <cell r="CK4712">
            <v>0</v>
          </cell>
          <cell r="CL4712">
            <v>0</v>
          </cell>
          <cell r="CM4712">
            <v>0</v>
          </cell>
        </row>
        <row r="4713">
          <cell r="F4713">
            <v>1132441</v>
          </cell>
          <cell r="G4713">
            <v>1132441</v>
          </cell>
          <cell r="H4713">
            <v>982226.77</v>
          </cell>
          <cell r="I4713">
            <v>0</v>
          </cell>
          <cell r="AY4713">
            <v>103635.75</v>
          </cell>
          <cell r="CK4713">
            <v>0</v>
          </cell>
          <cell r="CL4713">
            <v>0</v>
          </cell>
          <cell r="CM4713">
            <v>0</v>
          </cell>
        </row>
        <row r="4714">
          <cell r="F4714">
            <v>14731</v>
          </cell>
          <cell r="G4714">
            <v>14731</v>
          </cell>
          <cell r="H4714">
            <v>13813.98</v>
          </cell>
          <cell r="I4714">
            <v>0</v>
          </cell>
          <cell r="AY4714">
            <v>1516.48</v>
          </cell>
          <cell r="CK4714">
            <v>0</v>
          </cell>
          <cell r="CL4714">
            <v>0</v>
          </cell>
          <cell r="CM4714">
            <v>0</v>
          </cell>
        </row>
        <row r="4715">
          <cell r="F4715">
            <v>19419</v>
          </cell>
          <cell r="G4715">
            <v>19132.650000000001</v>
          </cell>
          <cell r="H4715">
            <v>12111.82</v>
          </cell>
          <cell r="I4715">
            <v>0</v>
          </cell>
          <cell r="AY4715">
            <v>519.61</v>
          </cell>
          <cell r="CK4715">
            <v>0</v>
          </cell>
          <cell r="CL4715">
            <v>0</v>
          </cell>
          <cell r="CM4715">
            <v>0</v>
          </cell>
        </row>
        <row r="4716">
          <cell r="F4716">
            <v>586560</v>
          </cell>
          <cell r="G4716">
            <v>646875</v>
          </cell>
          <cell r="H4716">
            <v>474375</v>
          </cell>
          <cell r="I4716">
            <v>0</v>
          </cell>
          <cell r="AY4716">
            <v>48875</v>
          </cell>
          <cell r="CK4716">
            <v>0</v>
          </cell>
          <cell r="CL4716">
            <v>0</v>
          </cell>
          <cell r="CM4716">
            <v>0</v>
          </cell>
        </row>
        <row r="4717">
          <cell r="F4717">
            <v>149005</v>
          </cell>
          <cell r="G4717">
            <v>149005</v>
          </cell>
          <cell r="H4717">
            <v>124382.75</v>
          </cell>
          <cell r="I4717">
            <v>0</v>
          </cell>
          <cell r="AY4717">
            <v>0</v>
          </cell>
          <cell r="CK4717">
            <v>0</v>
          </cell>
          <cell r="CL4717">
            <v>0</v>
          </cell>
          <cell r="CM4717">
            <v>0</v>
          </cell>
        </row>
        <row r="4718">
          <cell r="F4718">
            <v>4327</v>
          </cell>
          <cell r="G4718">
            <v>4327</v>
          </cell>
          <cell r="H4718">
            <v>3821.32</v>
          </cell>
          <cell r="I4718">
            <v>380.4</v>
          </cell>
          <cell r="AY4718">
            <v>388</v>
          </cell>
          <cell r="CK4718">
            <v>0</v>
          </cell>
          <cell r="CL4718">
            <v>0</v>
          </cell>
          <cell r="CM4718">
            <v>0</v>
          </cell>
        </row>
        <row r="4719">
          <cell r="F4719">
            <v>2914</v>
          </cell>
          <cell r="G4719">
            <v>2914</v>
          </cell>
          <cell r="H4719">
            <v>460</v>
          </cell>
          <cell r="I4719">
            <v>1315.6</v>
          </cell>
          <cell r="AY4719">
            <v>0</v>
          </cell>
          <cell r="CK4719">
            <v>0</v>
          </cell>
          <cell r="CL4719">
            <v>0</v>
          </cell>
          <cell r="CM4719">
            <v>0</v>
          </cell>
        </row>
        <row r="4720">
          <cell r="F4720">
            <v>0</v>
          </cell>
          <cell r="G4720">
            <v>1500</v>
          </cell>
          <cell r="H4720">
            <v>0</v>
          </cell>
          <cell r="I4720">
            <v>0</v>
          </cell>
          <cell r="AY4720">
            <v>0</v>
          </cell>
          <cell r="CK4720">
            <v>0</v>
          </cell>
          <cell r="CL4720">
            <v>0</v>
          </cell>
          <cell r="CM4720">
            <v>0</v>
          </cell>
        </row>
        <row r="4721">
          <cell r="F4721">
            <v>1424</v>
          </cell>
          <cell r="G4721">
            <v>1424</v>
          </cell>
          <cell r="H4721">
            <v>1090.77</v>
          </cell>
          <cell r="I4721">
            <v>0</v>
          </cell>
          <cell r="AY4721">
            <v>0</v>
          </cell>
          <cell r="CK4721">
            <v>0</v>
          </cell>
          <cell r="CL4721">
            <v>0</v>
          </cell>
          <cell r="CM4721">
            <v>0</v>
          </cell>
        </row>
        <row r="4722">
          <cell r="F4722">
            <v>180000</v>
          </cell>
          <cell r="G4722">
            <v>180000</v>
          </cell>
          <cell r="H4722">
            <v>179999.26</v>
          </cell>
          <cell r="I4722">
            <v>0.74</v>
          </cell>
          <cell r="AY4722">
            <v>4669.5</v>
          </cell>
          <cell r="CK4722">
            <v>0</v>
          </cell>
          <cell r="CL4722">
            <v>0</v>
          </cell>
          <cell r="CM4722">
            <v>0</v>
          </cell>
        </row>
        <row r="4723">
          <cell r="F4723">
            <v>1615</v>
          </cell>
          <cell r="G4723">
            <v>1615</v>
          </cell>
          <cell r="H4723">
            <v>555.75</v>
          </cell>
          <cell r="I4723">
            <v>0</v>
          </cell>
          <cell r="AY4723">
            <v>355</v>
          </cell>
          <cell r="CK4723">
            <v>0</v>
          </cell>
          <cell r="CL4723">
            <v>0</v>
          </cell>
          <cell r="CM4723">
            <v>0</v>
          </cell>
        </row>
        <row r="4724">
          <cell r="F4724">
            <v>129920</v>
          </cell>
          <cell r="G4724">
            <v>129920</v>
          </cell>
          <cell r="H4724">
            <v>94897.35</v>
          </cell>
          <cell r="I4724">
            <v>14332.27</v>
          </cell>
          <cell r="AY4724">
            <v>0</v>
          </cell>
          <cell r="CK4724">
            <v>0</v>
          </cell>
          <cell r="CL4724">
            <v>0</v>
          </cell>
          <cell r="CM4724">
            <v>0</v>
          </cell>
        </row>
        <row r="4725">
          <cell r="F4725">
            <v>1881</v>
          </cell>
          <cell r="G4725">
            <v>1881</v>
          </cell>
          <cell r="H4725">
            <v>473.64</v>
          </cell>
          <cell r="I4725">
            <v>1</v>
          </cell>
          <cell r="AY4725">
            <v>0</v>
          </cell>
          <cell r="CK4725">
            <v>0</v>
          </cell>
          <cell r="CL4725">
            <v>0</v>
          </cell>
          <cell r="CM4725">
            <v>0</v>
          </cell>
        </row>
        <row r="4726">
          <cell r="F4726">
            <v>0</v>
          </cell>
          <cell r="G4726">
            <v>500</v>
          </cell>
          <cell r="H4726">
            <v>500</v>
          </cell>
          <cell r="I4726">
            <v>0</v>
          </cell>
          <cell r="AY4726">
            <v>0</v>
          </cell>
          <cell r="CK4726">
            <v>0</v>
          </cell>
          <cell r="CL4726">
            <v>0</v>
          </cell>
          <cell r="CM4726">
            <v>0</v>
          </cell>
        </row>
        <row r="4727">
          <cell r="F4727">
            <v>19195</v>
          </cell>
          <cell r="G4727">
            <v>47095</v>
          </cell>
          <cell r="H4727">
            <v>46415.78</v>
          </cell>
          <cell r="I4727">
            <v>5191.05</v>
          </cell>
          <cell r="AY4727">
            <v>0</v>
          </cell>
          <cell r="CK4727">
            <v>0</v>
          </cell>
          <cell r="CL4727">
            <v>0</v>
          </cell>
          <cell r="CM4727">
            <v>0</v>
          </cell>
        </row>
        <row r="4728">
          <cell r="F4728">
            <v>81029</v>
          </cell>
          <cell r="G4728">
            <v>78029</v>
          </cell>
          <cell r="H4728">
            <v>39803.42</v>
          </cell>
          <cell r="I4728">
            <v>1977.7</v>
          </cell>
          <cell r="AY4728">
            <v>0</v>
          </cell>
          <cell r="CK4728">
            <v>0</v>
          </cell>
          <cell r="CL4728">
            <v>0</v>
          </cell>
          <cell r="CM4728">
            <v>0</v>
          </cell>
        </row>
        <row r="4729">
          <cell r="F4729">
            <v>496108</v>
          </cell>
          <cell r="G4729">
            <v>496108</v>
          </cell>
          <cell r="H4729">
            <v>404747.87</v>
          </cell>
          <cell r="I4729">
            <v>9792.9</v>
          </cell>
          <cell r="AY4729">
            <v>0</v>
          </cell>
          <cell r="CK4729">
            <v>0</v>
          </cell>
          <cell r="CL4729">
            <v>0</v>
          </cell>
          <cell r="CM4729">
            <v>0</v>
          </cell>
        </row>
        <row r="4730">
          <cell r="F4730">
            <v>25853</v>
          </cell>
          <cell r="G4730">
            <v>25853</v>
          </cell>
          <cell r="H4730">
            <v>18139.48</v>
          </cell>
          <cell r="I4730">
            <v>0</v>
          </cell>
          <cell r="AY4730">
            <v>0</v>
          </cell>
          <cell r="CK4730">
            <v>0</v>
          </cell>
          <cell r="CL4730">
            <v>0</v>
          </cell>
          <cell r="CM4730">
            <v>0</v>
          </cell>
        </row>
        <row r="4731">
          <cell r="F4731">
            <v>19913</v>
          </cell>
          <cell r="G4731">
            <v>19913</v>
          </cell>
          <cell r="H4731">
            <v>1610</v>
          </cell>
          <cell r="I4731">
            <v>0</v>
          </cell>
          <cell r="AY4731">
            <v>0</v>
          </cell>
          <cell r="CK4731">
            <v>0</v>
          </cell>
          <cell r="CL4731">
            <v>0</v>
          </cell>
          <cell r="CM4731">
            <v>0</v>
          </cell>
        </row>
        <row r="4732">
          <cell r="F4732">
            <v>3085</v>
          </cell>
          <cell r="G4732">
            <v>3185</v>
          </cell>
          <cell r="H4732">
            <v>3148</v>
          </cell>
          <cell r="I4732">
            <v>0</v>
          </cell>
          <cell r="AY4732">
            <v>0</v>
          </cell>
          <cell r="CK4732">
            <v>0</v>
          </cell>
          <cell r="CL4732">
            <v>0</v>
          </cell>
          <cell r="CM4732">
            <v>0</v>
          </cell>
        </row>
        <row r="4733">
          <cell r="F4733">
            <v>23375</v>
          </cell>
          <cell r="G4733">
            <v>23625</v>
          </cell>
          <cell r="H4733">
            <v>23617.23</v>
          </cell>
          <cell r="I4733">
            <v>0</v>
          </cell>
          <cell r="AY4733">
            <v>0</v>
          </cell>
          <cell r="CK4733">
            <v>0</v>
          </cell>
          <cell r="CL4733">
            <v>0</v>
          </cell>
          <cell r="CM4733">
            <v>0</v>
          </cell>
        </row>
        <row r="4734">
          <cell r="F4734">
            <v>25750</v>
          </cell>
          <cell r="G4734">
            <v>7650</v>
          </cell>
          <cell r="H4734">
            <v>197.6</v>
          </cell>
          <cell r="I4734">
            <v>0</v>
          </cell>
          <cell r="AY4734">
            <v>0</v>
          </cell>
          <cell r="CK4734">
            <v>0</v>
          </cell>
          <cell r="CL4734">
            <v>0</v>
          </cell>
          <cell r="CM4734">
            <v>0</v>
          </cell>
        </row>
        <row r="4735">
          <cell r="F4735">
            <v>1569</v>
          </cell>
          <cell r="G4735">
            <v>1569</v>
          </cell>
          <cell r="H4735">
            <v>702.14</v>
          </cell>
          <cell r="I4735">
            <v>0</v>
          </cell>
          <cell r="AY4735">
            <v>0</v>
          </cell>
          <cell r="CK4735">
            <v>0</v>
          </cell>
          <cell r="CL4735">
            <v>0</v>
          </cell>
          <cell r="CM4735">
            <v>0</v>
          </cell>
        </row>
        <row r="4736">
          <cell r="F4736">
            <v>347336</v>
          </cell>
          <cell r="G4736">
            <v>347336</v>
          </cell>
          <cell r="H4736">
            <v>248267.99</v>
          </cell>
          <cell r="I4736">
            <v>6120.96</v>
          </cell>
          <cell r="AY4736">
            <v>6037.13</v>
          </cell>
          <cell r="CK4736">
            <v>0</v>
          </cell>
          <cell r="CL4736">
            <v>0</v>
          </cell>
          <cell r="CM4736">
            <v>0</v>
          </cell>
        </row>
        <row r="4737">
          <cell r="F4737">
            <v>26030</v>
          </cell>
          <cell r="G4737">
            <v>28272.5</v>
          </cell>
          <cell r="H4737">
            <v>18531.32</v>
          </cell>
          <cell r="I4737">
            <v>7871.1</v>
          </cell>
          <cell r="AY4737">
            <v>0</v>
          </cell>
          <cell r="CK4737">
            <v>0</v>
          </cell>
          <cell r="CL4737">
            <v>0</v>
          </cell>
          <cell r="CM4737">
            <v>0</v>
          </cell>
        </row>
        <row r="4738">
          <cell r="F4738">
            <v>0</v>
          </cell>
          <cell r="G4738">
            <v>48000</v>
          </cell>
          <cell r="H4738">
            <v>47793.279999999999</v>
          </cell>
          <cell r="I4738">
            <v>0</v>
          </cell>
          <cell r="AY4738">
            <v>0</v>
          </cell>
          <cell r="CK4738">
            <v>0</v>
          </cell>
          <cell r="CL4738">
            <v>0</v>
          </cell>
          <cell r="CM4738">
            <v>0</v>
          </cell>
        </row>
        <row r="4740">
          <cell r="F4740">
            <v>5758492</v>
          </cell>
          <cell r="G4740">
            <v>5758492</v>
          </cell>
          <cell r="H4740">
            <v>3844367.26</v>
          </cell>
          <cell r="I4740">
            <v>0</v>
          </cell>
          <cell r="AY4740">
            <v>385093.3</v>
          </cell>
          <cell r="CK4740">
            <v>0</v>
          </cell>
          <cell r="CL4740">
            <v>0</v>
          </cell>
          <cell r="CM4740">
            <v>0</v>
          </cell>
        </row>
        <row r="4741">
          <cell r="F4741">
            <v>1000000</v>
          </cell>
          <cell r="G4741">
            <v>1511344.46</v>
          </cell>
          <cell r="H4741">
            <v>1085779.51</v>
          </cell>
          <cell r="I4741">
            <v>472117.17</v>
          </cell>
          <cell r="AY4741">
            <v>0</v>
          </cell>
          <cell r="CK4741">
            <v>0</v>
          </cell>
          <cell r="CL4741">
            <v>0</v>
          </cell>
          <cell r="CM4741">
            <v>68038</v>
          </cell>
        </row>
        <row r="4742">
          <cell r="F4742">
            <v>0</v>
          </cell>
          <cell r="G4742">
            <v>120806.19</v>
          </cell>
          <cell r="H4742">
            <v>120806.19</v>
          </cell>
          <cell r="I4742">
            <v>0</v>
          </cell>
          <cell r="AY4742">
            <v>0</v>
          </cell>
          <cell r="CK4742">
            <v>0</v>
          </cell>
          <cell r="CL4742">
            <v>0</v>
          </cell>
          <cell r="CM4742">
            <v>0</v>
          </cell>
        </row>
        <row r="4743">
          <cell r="F4743">
            <v>0</v>
          </cell>
          <cell r="G4743">
            <v>35909.25</v>
          </cell>
          <cell r="H4743">
            <v>35909.25</v>
          </cell>
          <cell r="I4743">
            <v>0</v>
          </cell>
          <cell r="AY4743">
            <v>0</v>
          </cell>
          <cell r="CK4743">
            <v>0</v>
          </cell>
          <cell r="CL4743">
            <v>0</v>
          </cell>
          <cell r="CM4743">
            <v>0</v>
          </cell>
        </row>
        <row r="4744">
          <cell r="F4744">
            <v>162119</v>
          </cell>
          <cell r="G4744">
            <v>162119</v>
          </cell>
          <cell r="H4744">
            <v>151669.07</v>
          </cell>
          <cell r="I4744">
            <v>0</v>
          </cell>
          <cell r="AY4744">
            <v>16210.3</v>
          </cell>
          <cell r="CK4744">
            <v>0</v>
          </cell>
          <cell r="CL4744">
            <v>0</v>
          </cell>
          <cell r="CM4744">
            <v>0</v>
          </cell>
        </row>
        <row r="4745">
          <cell r="F4745">
            <v>430055</v>
          </cell>
          <cell r="G4745">
            <v>430055</v>
          </cell>
          <cell r="H4745">
            <v>212619.18</v>
          </cell>
          <cell r="I4745">
            <v>0</v>
          </cell>
          <cell r="AY4745">
            <v>0</v>
          </cell>
          <cell r="CK4745">
            <v>0</v>
          </cell>
          <cell r="CL4745">
            <v>0</v>
          </cell>
          <cell r="CM4745">
            <v>0</v>
          </cell>
        </row>
        <row r="4746">
          <cell r="F4746">
            <v>1076068</v>
          </cell>
          <cell r="G4746">
            <v>1076068</v>
          </cell>
          <cell r="H4746">
            <v>0</v>
          </cell>
          <cell r="I4746">
            <v>0</v>
          </cell>
          <cell r="AY4746">
            <v>0</v>
          </cell>
          <cell r="CK4746">
            <v>0</v>
          </cell>
          <cell r="CL4746">
            <v>0</v>
          </cell>
          <cell r="CM4746">
            <v>0</v>
          </cell>
        </row>
        <row r="4747">
          <cell r="F4747">
            <v>0</v>
          </cell>
          <cell r="G4747">
            <v>625.72</v>
          </cell>
          <cell r="H4747">
            <v>625.72</v>
          </cell>
          <cell r="I4747">
            <v>0</v>
          </cell>
          <cell r="AY4747">
            <v>0</v>
          </cell>
          <cell r="CK4747">
            <v>0</v>
          </cell>
          <cell r="CL4747">
            <v>0</v>
          </cell>
          <cell r="CM4747">
            <v>0</v>
          </cell>
        </row>
        <row r="4748">
          <cell r="F4748">
            <v>219130</v>
          </cell>
          <cell r="G4748">
            <v>219130</v>
          </cell>
          <cell r="H4748">
            <v>0</v>
          </cell>
          <cell r="I4748">
            <v>0</v>
          </cell>
          <cell r="AY4748">
            <v>0</v>
          </cell>
          <cell r="CK4748">
            <v>158975.5</v>
          </cell>
          <cell r="CL4748">
            <v>0</v>
          </cell>
          <cell r="CM4748">
            <v>0</v>
          </cell>
        </row>
        <row r="4749">
          <cell r="F4749">
            <v>578707</v>
          </cell>
          <cell r="G4749">
            <v>578707</v>
          </cell>
          <cell r="H4749">
            <v>425317.79</v>
          </cell>
          <cell r="I4749">
            <v>0</v>
          </cell>
          <cell r="AY4749">
            <v>44974.48</v>
          </cell>
          <cell r="CK4749">
            <v>0</v>
          </cell>
          <cell r="CL4749">
            <v>0</v>
          </cell>
          <cell r="CM4749">
            <v>0</v>
          </cell>
        </row>
        <row r="4750">
          <cell r="F4750">
            <v>95987</v>
          </cell>
          <cell r="G4750">
            <v>95987</v>
          </cell>
          <cell r="H4750">
            <v>72089.919999999998</v>
          </cell>
          <cell r="I4750">
            <v>0</v>
          </cell>
          <cell r="AY4750">
            <v>7607.96</v>
          </cell>
          <cell r="CK4750">
            <v>0</v>
          </cell>
          <cell r="CL4750">
            <v>0</v>
          </cell>
          <cell r="CM4750">
            <v>0</v>
          </cell>
        </row>
        <row r="4751">
          <cell r="F4751">
            <v>158400</v>
          </cell>
          <cell r="G4751">
            <v>158400</v>
          </cell>
          <cell r="H4751">
            <v>119019.04</v>
          </cell>
          <cell r="I4751">
            <v>0</v>
          </cell>
          <cell r="AY4751">
            <v>12870</v>
          </cell>
          <cell r="CK4751">
            <v>0</v>
          </cell>
          <cell r="CL4751">
            <v>0</v>
          </cell>
          <cell r="CM4751">
            <v>0</v>
          </cell>
        </row>
        <row r="4752">
          <cell r="F4752">
            <v>122767</v>
          </cell>
          <cell r="G4752">
            <v>122896.55</v>
          </cell>
          <cell r="H4752">
            <v>122896.55</v>
          </cell>
          <cell r="I4752">
            <v>0</v>
          </cell>
          <cell r="AY4752">
            <v>0</v>
          </cell>
          <cell r="CK4752">
            <v>0</v>
          </cell>
          <cell r="CL4752">
            <v>0</v>
          </cell>
          <cell r="CM4752">
            <v>0</v>
          </cell>
        </row>
        <row r="4753">
          <cell r="F4753">
            <v>963297</v>
          </cell>
          <cell r="G4753">
            <v>963297</v>
          </cell>
          <cell r="H4753">
            <v>561449.47</v>
          </cell>
          <cell r="I4753">
            <v>0</v>
          </cell>
          <cell r="AY4753">
            <v>56094.52</v>
          </cell>
          <cell r="CK4753">
            <v>0</v>
          </cell>
          <cell r="CL4753">
            <v>0</v>
          </cell>
          <cell r="CM4753">
            <v>0</v>
          </cell>
        </row>
        <row r="4754">
          <cell r="F4754">
            <v>14078661</v>
          </cell>
          <cell r="G4754">
            <v>9615445.3499999996</v>
          </cell>
          <cell r="H4754">
            <v>0</v>
          </cell>
          <cell r="I4754">
            <v>0</v>
          </cell>
          <cell r="AY4754">
            <v>0</v>
          </cell>
          <cell r="CK4754">
            <v>0</v>
          </cell>
          <cell r="CL4754">
            <v>0</v>
          </cell>
          <cell r="CM4754">
            <v>0</v>
          </cell>
        </row>
        <row r="4755">
          <cell r="F4755">
            <v>132000</v>
          </cell>
          <cell r="G4755">
            <v>132000</v>
          </cell>
          <cell r="H4755">
            <v>64229.85</v>
          </cell>
          <cell r="I4755">
            <v>7631.55</v>
          </cell>
          <cell r="AY4755">
            <v>211.01</v>
          </cell>
          <cell r="CK4755">
            <v>0</v>
          </cell>
          <cell r="CL4755">
            <v>0</v>
          </cell>
          <cell r="CM4755">
            <v>0</v>
          </cell>
        </row>
        <row r="4756">
          <cell r="F4756">
            <v>39410</v>
          </cell>
          <cell r="G4756">
            <v>39410</v>
          </cell>
          <cell r="H4756">
            <v>16550.93</v>
          </cell>
          <cell r="I4756">
            <v>0</v>
          </cell>
          <cell r="AY4756">
            <v>0</v>
          </cell>
          <cell r="CK4756">
            <v>0</v>
          </cell>
          <cell r="CL4756">
            <v>0</v>
          </cell>
          <cell r="CM4756">
            <v>0</v>
          </cell>
        </row>
        <row r="4757">
          <cell r="F4757">
            <v>41458</v>
          </cell>
          <cell r="G4757">
            <v>44599</v>
          </cell>
          <cell r="H4757">
            <v>38715.040000000001</v>
          </cell>
          <cell r="I4757">
            <v>0</v>
          </cell>
          <cell r="AY4757">
            <v>3249.71</v>
          </cell>
          <cell r="CK4757">
            <v>0</v>
          </cell>
          <cell r="CL4757">
            <v>0</v>
          </cell>
          <cell r="CM4757">
            <v>0</v>
          </cell>
        </row>
        <row r="4758">
          <cell r="F4758">
            <v>468427</v>
          </cell>
          <cell r="G4758">
            <v>475801.06</v>
          </cell>
          <cell r="H4758">
            <v>420611.78</v>
          </cell>
          <cell r="I4758">
            <v>0</v>
          </cell>
          <cell r="AY4758">
            <v>39329.129999999997</v>
          </cell>
          <cell r="CK4758">
            <v>0</v>
          </cell>
          <cell r="CL4758">
            <v>0</v>
          </cell>
          <cell r="CM4758">
            <v>0</v>
          </cell>
        </row>
        <row r="4759">
          <cell r="F4759">
            <v>9884</v>
          </cell>
          <cell r="G4759">
            <v>15961.84</v>
          </cell>
          <cell r="H4759">
            <v>15961.84</v>
          </cell>
          <cell r="I4759">
            <v>0</v>
          </cell>
          <cell r="AY4759">
            <v>629.59</v>
          </cell>
          <cell r="CK4759">
            <v>0</v>
          </cell>
          <cell r="CL4759">
            <v>0</v>
          </cell>
          <cell r="CM4759">
            <v>0</v>
          </cell>
        </row>
        <row r="4760">
          <cell r="F4760">
            <v>6207</v>
          </cell>
          <cell r="G4760">
            <v>6207</v>
          </cell>
          <cell r="H4760">
            <v>4409.5</v>
          </cell>
          <cell r="I4760">
            <v>0</v>
          </cell>
          <cell r="AY4760">
            <v>449.5</v>
          </cell>
          <cell r="CK4760">
            <v>0</v>
          </cell>
          <cell r="CL4760">
            <v>0</v>
          </cell>
          <cell r="CM4760">
            <v>0</v>
          </cell>
        </row>
        <row r="4761">
          <cell r="F4761">
            <v>26260</v>
          </cell>
          <cell r="G4761">
            <v>26260</v>
          </cell>
          <cell r="H4761">
            <v>21968.35</v>
          </cell>
          <cell r="I4761">
            <v>0</v>
          </cell>
          <cell r="AY4761">
            <v>1983.75</v>
          </cell>
          <cell r="CK4761">
            <v>0</v>
          </cell>
          <cell r="CL4761">
            <v>0</v>
          </cell>
          <cell r="CM4761">
            <v>0</v>
          </cell>
        </row>
        <row r="4762">
          <cell r="F4762">
            <v>11948</v>
          </cell>
          <cell r="G4762">
            <v>11948</v>
          </cell>
          <cell r="H4762">
            <v>11000.09</v>
          </cell>
          <cell r="I4762">
            <v>400</v>
          </cell>
          <cell r="AY4762">
            <v>1000.01</v>
          </cell>
          <cell r="CK4762">
            <v>0</v>
          </cell>
          <cell r="CL4762">
            <v>0</v>
          </cell>
          <cell r="CM4762">
            <v>0</v>
          </cell>
        </row>
        <row r="4763">
          <cell r="F4763">
            <v>2288915</v>
          </cell>
          <cell r="G4763">
            <v>1050554.1000000001</v>
          </cell>
          <cell r="H4763">
            <v>912262.4</v>
          </cell>
          <cell r="I4763">
            <v>0</v>
          </cell>
          <cell r="AY4763">
            <v>112310.55</v>
          </cell>
          <cell r="CK4763">
            <v>0</v>
          </cell>
          <cell r="CL4763">
            <v>0</v>
          </cell>
          <cell r="CM4763">
            <v>0</v>
          </cell>
        </row>
        <row r="4764">
          <cell r="F4764">
            <v>30605</v>
          </cell>
          <cell r="G4764">
            <v>41930.5</v>
          </cell>
          <cell r="H4764">
            <v>12030.5</v>
          </cell>
          <cell r="I4764">
            <v>29900</v>
          </cell>
          <cell r="AY4764">
            <v>287.5</v>
          </cell>
          <cell r="CK4764">
            <v>0</v>
          </cell>
          <cell r="CL4764">
            <v>0</v>
          </cell>
          <cell r="CM4764">
            <v>0</v>
          </cell>
        </row>
        <row r="4765">
          <cell r="F4765">
            <v>8925</v>
          </cell>
          <cell r="G4765">
            <v>8925</v>
          </cell>
          <cell r="H4765">
            <v>0</v>
          </cell>
          <cell r="I4765">
            <v>0</v>
          </cell>
          <cell r="AY4765">
            <v>0</v>
          </cell>
          <cell r="CK4765">
            <v>0</v>
          </cell>
          <cell r="CL4765">
            <v>0</v>
          </cell>
          <cell r="CM4765">
            <v>0</v>
          </cell>
        </row>
        <row r="4766">
          <cell r="F4766">
            <v>0</v>
          </cell>
          <cell r="G4766">
            <v>11500</v>
          </cell>
          <cell r="H4766">
            <v>11500</v>
          </cell>
          <cell r="I4766">
            <v>0</v>
          </cell>
          <cell r="AY4766">
            <v>0</v>
          </cell>
          <cell r="CK4766">
            <v>0</v>
          </cell>
          <cell r="CL4766">
            <v>0</v>
          </cell>
          <cell r="CM4766">
            <v>0</v>
          </cell>
        </row>
        <row r="4767">
          <cell r="F4767">
            <v>113283</v>
          </cell>
          <cell r="G4767">
            <v>217542.92</v>
          </cell>
          <cell r="H4767">
            <v>86826</v>
          </cell>
          <cell r="I4767">
            <v>0</v>
          </cell>
          <cell r="AY4767">
            <v>0</v>
          </cell>
          <cell r="CK4767">
            <v>0</v>
          </cell>
          <cell r="CL4767">
            <v>0</v>
          </cell>
          <cell r="CM4767">
            <v>0</v>
          </cell>
        </row>
        <row r="4768">
          <cell r="F4768">
            <v>153718</v>
          </cell>
          <cell r="G4768">
            <v>399416.47</v>
          </cell>
          <cell r="H4768">
            <v>0</v>
          </cell>
          <cell r="I4768">
            <v>98155.46</v>
          </cell>
          <cell r="AY4768">
            <v>0</v>
          </cell>
          <cell r="CK4768">
            <v>0</v>
          </cell>
          <cell r="CL4768">
            <v>0</v>
          </cell>
          <cell r="CM4768">
            <v>0</v>
          </cell>
        </row>
        <row r="4769">
          <cell r="F4769">
            <v>350000</v>
          </cell>
          <cell r="G4769">
            <v>350000</v>
          </cell>
          <cell r="H4769">
            <v>0</v>
          </cell>
          <cell r="I4769">
            <v>0</v>
          </cell>
          <cell r="AY4769">
            <v>0</v>
          </cell>
          <cell r="CK4769">
            <v>0</v>
          </cell>
          <cell r="CL4769">
            <v>0</v>
          </cell>
          <cell r="CM4769">
            <v>0</v>
          </cell>
        </row>
        <row r="4770">
          <cell r="F4770">
            <v>0</v>
          </cell>
          <cell r="G4770">
            <v>7475</v>
          </cell>
          <cell r="H4770">
            <v>0</v>
          </cell>
          <cell r="I4770">
            <v>0</v>
          </cell>
          <cell r="AY4770">
            <v>0</v>
          </cell>
          <cell r="CK4770">
            <v>0</v>
          </cell>
          <cell r="CL4770">
            <v>0</v>
          </cell>
          <cell r="CM4770">
            <v>0</v>
          </cell>
        </row>
        <row r="4771">
          <cell r="F4771">
            <v>57913</v>
          </cell>
          <cell r="G4771">
            <v>57913</v>
          </cell>
          <cell r="H4771">
            <v>0</v>
          </cell>
          <cell r="I4771">
            <v>0</v>
          </cell>
          <cell r="AY4771">
            <v>0</v>
          </cell>
          <cell r="CK4771">
            <v>0</v>
          </cell>
          <cell r="CL4771">
            <v>0</v>
          </cell>
          <cell r="CM4771">
            <v>0</v>
          </cell>
        </row>
        <row r="4772">
          <cell r="F4772">
            <v>50000</v>
          </cell>
          <cell r="G4772">
            <v>74879.63</v>
          </cell>
          <cell r="H4772">
            <v>39303.629999999997</v>
          </cell>
          <cell r="I4772">
            <v>35576</v>
          </cell>
          <cell r="AY4772">
            <v>1757</v>
          </cell>
          <cell r="CK4772">
            <v>0</v>
          </cell>
          <cell r="CL4772">
            <v>0</v>
          </cell>
          <cell r="CM4772">
            <v>0</v>
          </cell>
        </row>
        <row r="4773">
          <cell r="F4773">
            <v>0</v>
          </cell>
          <cell r="G4773">
            <v>914900.96</v>
          </cell>
          <cell r="H4773">
            <v>914896.35</v>
          </cell>
          <cell r="I4773">
            <v>0</v>
          </cell>
          <cell r="AY4773">
            <v>0</v>
          </cell>
          <cell r="CK4773">
            <v>0</v>
          </cell>
          <cell r="CL4773">
            <v>0</v>
          </cell>
          <cell r="CM4773">
            <v>0</v>
          </cell>
        </row>
        <row r="4774">
          <cell r="F4774">
            <v>239941</v>
          </cell>
          <cell r="G4774">
            <v>94139.41</v>
          </cell>
          <cell r="H4774">
            <v>41904.57</v>
          </cell>
          <cell r="I4774">
            <v>46400.79</v>
          </cell>
          <cell r="AY4774">
            <v>638.38</v>
          </cell>
          <cell r="CK4774">
            <v>0</v>
          </cell>
          <cell r="CL4774">
            <v>0</v>
          </cell>
          <cell r="CM4774">
            <v>0</v>
          </cell>
        </row>
        <row r="4775">
          <cell r="F4775">
            <v>25000</v>
          </cell>
          <cell r="G4775">
            <v>25000</v>
          </cell>
          <cell r="H4775">
            <v>8133.4</v>
          </cell>
          <cell r="I4775">
            <v>14526.5</v>
          </cell>
          <cell r="AY4775">
            <v>0</v>
          </cell>
          <cell r="CK4775">
            <v>0</v>
          </cell>
          <cell r="CL4775">
            <v>0</v>
          </cell>
          <cell r="CM4775">
            <v>0</v>
          </cell>
        </row>
        <row r="4776">
          <cell r="F4776">
            <v>246600</v>
          </cell>
          <cell r="G4776">
            <v>189524.5</v>
          </cell>
          <cell r="H4776">
            <v>32299.5</v>
          </cell>
          <cell r="I4776">
            <v>342.05</v>
          </cell>
          <cell r="AY4776">
            <v>0</v>
          </cell>
          <cell r="CK4776">
            <v>0</v>
          </cell>
          <cell r="CL4776">
            <v>0</v>
          </cell>
          <cell r="CM4776">
            <v>0</v>
          </cell>
        </row>
        <row r="4778">
          <cell r="F4778">
            <v>35000</v>
          </cell>
          <cell r="G4778">
            <v>35000</v>
          </cell>
          <cell r="H4778">
            <v>19899.45</v>
          </cell>
          <cell r="I4778">
            <v>4343.25</v>
          </cell>
          <cell r="AY4778">
            <v>0</v>
          </cell>
          <cell r="CK4778">
            <v>0</v>
          </cell>
          <cell r="CL4778">
            <v>0</v>
          </cell>
          <cell r="CM4778">
            <v>0</v>
          </cell>
        </row>
        <row r="4779">
          <cell r="F4779">
            <v>364485</v>
          </cell>
          <cell r="G4779">
            <v>364485</v>
          </cell>
          <cell r="H4779">
            <v>240612.45</v>
          </cell>
          <cell r="I4779">
            <v>46866.71</v>
          </cell>
          <cell r="AY4779">
            <v>0</v>
          </cell>
          <cell r="CK4779">
            <v>0</v>
          </cell>
          <cell r="CL4779">
            <v>0</v>
          </cell>
          <cell r="CM4779">
            <v>0</v>
          </cell>
        </row>
        <row r="4780">
          <cell r="F4780">
            <v>56540</v>
          </cell>
          <cell r="G4780">
            <v>58540</v>
          </cell>
          <cell r="H4780">
            <v>54600.99</v>
          </cell>
          <cell r="I4780">
            <v>5</v>
          </cell>
          <cell r="AY4780">
            <v>620</v>
          </cell>
          <cell r="CK4780">
            <v>0</v>
          </cell>
          <cell r="CL4780">
            <v>0</v>
          </cell>
          <cell r="CM4780">
            <v>0</v>
          </cell>
        </row>
        <row r="4781">
          <cell r="F4781">
            <v>410000</v>
          </cell>
          <cell r="G4781">
            <v>360000</v>
          </cell>
          <cell r="H4781">
            <v>188363.46</v>
          </cell>
          <cell r="I4781">
            <v>30000</v>
          </cell>
          <cell r="AY4781">
            <v>0</v>
          </cell>
          <cell r="CK4781">
            <v>0</v>
          </cell>
          <cell r="CL4781">
            <v>0</v>
          </cell>
          <cell r="CM4781">
            <v>0</v>
          </cell>
        </row>
        <row r="4782">
          <cell r="F4782">
            <v>6000</v>
          </cell>
          <cell r="G4782">
            <v>307013.7</v>
          </cell>
          <cell r="H4782">
            <v>29147.759999999998</v>
          </cell>
          <cell r="I4782">
            <v>645.15</v>
          </cell>
          <cell r="AY4782">
            <v>0</v>
          </cell>
          <cell r="CK4782">
            <v>0</v>
          </cell>
          <cell r="CL4782">
            <v>0</v>
          </cell>
          <cell r="CM4782">
            <v>0</v>
          </cell>
        </row>
        <row r="4783">
          <cell r="F4783">
            <v>3532000</v>
          </cell>
          <cell r="G4783">
            <v>5532000</v>
          </cell>
          <cell r="H4783">
            <v>553840</v>
          </cell>
          <cell r="I4783">
            <v>207690</v>
          </cell>
          <cell r="AY4783">
            <v>0</v>
          </cell>
          <cell r="CK4783">
            <v>0</v>
          </cell>
          <cell r="CL4783">
            <v>0</v>
          </cell>
          <cell r="CM4783">
            <v>0</v>
          </cell>
        </row>
        <row r="4784">
          <cell r="F4784">
            <v>15000</v>
          </cell>
          <cell r="G4784">
            <v>15000</v>
          </cell>
          <cell r="H4784">
            <v>0</v>
          </cell>
          <cell r="I4784">
            <v>0</v>
          </cell>
          <cell r="AY4784">
            <v>0</v>
          </cell>
          <cell r="CK4784">
            <v>0</v>
          </cell>
          <cell r="CL4784">
            <v>0</v>
          </cell>
          <cell r="CM4784">
            <v>0</v>
          </cell>
        </row>
        <row r="4785">
          <cell r="F4785">
            <v>55000</v>
          </cell>
          <cell r="G4785">
            <v>55000</v>
          </cell>
          <cell r="H4785">
            <v>22135.86</v>
          </cell>
          <cell r="I4785">
            <v>9820</v>
          </cell>
          <cell r="AY4785">
            <v>0</v>
          </cell>
          <cell r="CK4785">
            <v>0</v>
          </cell>
          <cell r="CL4785">
            <v>0</v>
          </cell>
          <cell r="CM4785">
            <v>0</v>
          </cell>
        </row>
        <row r="4786">
          <cell r="F4786">
            <v>302169</v>
          </cell>
          <cell r="G4786">
            <v>302169</v>
          </cell>
          <cell r="H4786">
            <v>1954</v>
          </cell>
          <cell r="I4786">
            <v>600</v>
          </cell>
          <cell r="AY4786">
            <v>1954</v>
          </cell>
          <cell r="CK4786">
            <v>0</v>
          </cell>
          <cell r="CL4786">
            <v>0</v>
          </cell>
          <cell r="CM4786">
            <v>0</v>
          </cell>
        </row>
        <row r="4787">
          <cell r="F4787">
            <v>80000</v>
          </cell>
          <cell r="G4787">
            <v>118967.29</v>
          </cell>
          <cell r="H4787">
            <v>97097.64</v>
          </cell>
          <cell r="I4787">
            <v>19377.099999999999</v>
          </cell>
          <cell r="AY4787">
            <v>1498.96</v>
          </cell>
          <cell r="CK4787">
            <v>0</v>
          </cell>
          <cell r="CL4787">
            <v>0</v>
          </cell>
          <cell r="CM4787">
            <v>0</v>
          </cell>
        </row>
        <row r="4788">
          <cell r="F4788">
            <v>4000</v>
          </cell>
          <cell r="G4788">
            <v>4000</v>
          </cell>
          <cell r="H4788">
            <v>1150</v>
          </cell>
          <cell r="I4788">
            <v>0</v>
          </cell>
          <cell r="AY4788">
            <v>0</v>
          </cell>
          <cell r="CK4788">
            <v>0</v>
          </cell>
          <cell r="CL4788">
            <v>0</v>
          </cell>
          <cell r="CM4788">
            <v>0</v>
          </cell>
        </row>
        <row r="4789">
          <cell r="F4789">
            <v>0</v>
          </cell>
          <cell r="G4789">
            <v>600</v>
          </cell>
          <cell r="H4789">
            <v>293</v>
          </cell>
          <cell r="I4789">
            <v>0</v>
          </cell>
          <cell r="AY4789">
            <v>0</v>
          </cell>
          <cell r="CK4789">
            <v>0</v>
          </cell>
          <cell r="CL4789">
            <v>0</v>
          </cell>
          <cell r="CM4789">
            <v>0</v>
          </cell>
        </row>
        <row r="4790">
          <cell r="F4790">
            <v>145000</v>
          </cell>
          <cell r="G4790">
            <v>119639.05</v>
          </cell>
          <cell r="H4790">
            <v>41451.040000000001</v>
          </cell>
          <cell r="I4790">
            <v>7464.71</v>
          </cell>
          <cell r="AY4790">
            <v>1676</v>
          </cell>
          <cell r="CK4790">
            <v>0</v>
          </cell>
          <cell r="CL4790">
            <v>0</v>
          </cell>
          <cell r="CM4790">
            <v>0</v>
          </cell>
        </row>
        <row r="4791">
          <cell r="F4791">
            <v>145000</v>
          </cell>
          <cell r="G4791">
            <v>145000</v>
          </cell>
          <cell r="H4791">
            <v>50616.67</v>
          </cell>
          <cell r="I4791">
            <v>10559</v>
          </cell>
          <cell r="AY4791">
            <v>958</v>
          </cell>
          <cell r="CK4791">
            <v>0</v>
          </cell>
          <cell r="CL4791">
            <v>0</v>
          </cell>
          <cell r="CM4791">
            <v>0</v>
          </cell>
        </row>
        <row r="4792">
          <cell r="F4792">
            <v>73503</v>
          </cell>
          <cell r="G4792">
            <v>73503</v>
          </cell>
          <cell r="H4792">
            <v>0</v>
          </cell>
          <cell r="I4792">
            <v>8768</v>
          </cell>
          <cell r="AY4792">
            <v>0</v>
          </cell>
          <cell r="CK4792">
            <v>0</v>
          </cell>
          <cell r="CL4792">
            <v>0</v>
          </cell>
          <cell r="CM4792">
            <v>0</v>
          </cell>
        </row>
        <row r="4794">
          <cell r="F4794">
            <v>93000</v>
          </cell>
          <cell r="G4794">
            <v>57340.39</v>
          </cell>
          <cell r="H4794">
            <v>18170.939999999999</v>
          </cell>
          <cell r="I4794">
            <v>2539</v>
          </cell>
          <cell r="AY4794">
            <v>654.20000000000005</v>
          </cell>
          <cell r="CK4794">
            <v>0</v>
          </cell>
          <cell r="CL4794">
            <v>0</v>
          </cell>
          <cell r="CM4794">
            <v>0</v>
          </cell>
        </row>
        <row r="4795">
          <cell r="F4795">
            <v>145000</v>
          </cell>
          <cell r="G4795">
            <v>145000</v>
          </cell>
          <cell r="H4795">
            <v>75969.38</v>
          </cell>
          <cell r="I4795">
            <v>12092.32</v>
          </cell>
          <cell r="AY4795">
            <v>3823.5</v>
          </cell>
          <cell r="CK4795">
            <v>0</v>
          </cell>
          <cell r="CL4795">
            <v>0</v>
          </cell>
          <cell r="CM4795">
            <v>0</v>
          </cell>
        </row>
        <row r="4796">
          <cell r="F4796">
            <v>165000</v>
          </cell>
          <cell r="G4796">
            <v>165000</v>
          </cell>
          <cell r="H4796">
            <v>110390.94</v>
          </cell>
          <cell r="I4796">
            <v>32425</v>
          </cell>
          <cell r="AY4796">
            <v>1172</v>
          </cell>
          <cell r="CK4796">
            <v>0</v>
          </cell>
          <cell r="CL4796">
            <v>0</v>
          </cell>
          <cell r="CM4796">
            <v>0</v>
          </cell>
        </row>
        <row r="4797">
          <cell r="F4797">
            <v>100000</v>
          </cell>
          <cell r="G4797">
            <v>88500</v>
          </cell>
          <cell r="H4797">
            <v>0</v>
          </cell>
          <cell r="I4797">
            <v>10750</v>
          </cell>
          <cell r="AY4797">
            <v>0</v>
          </cell>
          <cell r="CK4797">
            <v>0</v>
          </cell>
          <cell r="CL4797">
            <v>0</v>
          </cell>
          <cell r="CM4797">
            <v>0</v>
          </cell>
        </row>
        <row r="4799">
          <cell r="F4799">
            <v>33687</v>
          </cell>
          <cell r="G4799">
            <v>33687</v>
          </cell>
          <cell r="H4799">
            <v>23463.75</v>
          </cell>
          <cell r="I4799">
            <v>9081.1</v>
          </cell>
          <cell r="AY4799">
            <v>373</v>
          </cell>
          <cell r="CK4799">
            <v>0</v>
          </cell>
          <cell r="CL4799">
            <v>0</v>
          </cell>
          <cell r="CM4799">
            <v>0</v>
          </cell>
        </row>
        <row r="4800">
          <cell r="F4800">
            <v>1418253</v>
          </cell>
          <cell r="G4800">
            <v>1285033</v>
          </cell>
          <cell r="H4800">
            <v>756479.21</v>
          </cell>
          <cell r="I4800">
            <v>238733.85</v>
          </cell>
          <cell r="AY4800">
            <v>407.7</v>
          </cell>
          <cell r="CK4800">
            <v>0</v>
          </cell>
          <cell r="CL4800">
            <v>0</v>
          </cell>
          <cell r="CM4800">
            <v>0</v>
          </cell>
        </row>
        <row r="4801">
          <cell r="F4801">
            <v>65638</v>
          </cell>
          <cell r="G4801">
            <v>65638</v>
          </cell>
          <cell r="H4801">
            <v>59583.35</v>
          </cell>
          <cell r="I4801">
            <v>0</v>
          </cell>
          <cell r="AY4801">
            <v>0</v>
          </cell>
          <cell r="CK4801">
            <v>0</v>
          </cell>
          <cell r="CL4801">
            <v>0</v>
          </cell>
          <cell r="CM4801">
            <v>0</v>
          </cell>
        </row>
        <row r="4802">
          <cell r="F4802">
            <v>0</v>
          </cell>
          <cell r="G4802">
            <v>7500</v>
          </cell>
          <cell r="H4802">
            <v>7499.38</v>
          </cell>
          <cell r="I4802">
            <v>0</v>
          </cell>
          <cell r="AY4802">
            <v>0</v>
          </cell>
          <cell r="CK4802">
            <v>0</v>
          </cell>
          <cell r="CL4802">
            <v>0</v>
          </cell>
          <cell r="CM4802">
            <v>0</v>
          </cell>
        </row>
        <row r="4803">
          <cell r="F4803">
            <v>2667</v>
          </cell>
          <cell r="G4803">
            <v>5667</v>
          </cell>
          <cell r="H4803">
            <v>3000</v>
          </cell>
          <cell r="I4803">
            <v>0</v>
          </cell>
          <cell r="AY4803">
            <v>0</v>
          </cell>
          <cell r="CK4803">
            <v>0</v>
          </cell>
          <cell r="CL4803">
            <v>0</v>
          </cell>
          <cell r="CM4803">
            <v>0</v>
          </cell>
        </row>
        <row r="4804">
          <cell r="F4804">
            <v>1495051</v>
          </cell>
          <cell r="G4804">
            <v>1495051</v>
          </cell>
          <cell r="H4804">
            <v>1247416.78</v>
          </cell>
          <cell r="I4804">
            <v>86931.55</v>
          </cell>
          <cell r="AY4804">
            <v>0</v>
          </cell>
          <cell r="CK4804">
            <v>0</v>
          </cell>
          <cell r="CL4804">
            <v>0</v>
          </cell>
          <cell r="CM4804">
            <v>0</v>
          </cell>
        </row>
        <row r="4805">
          <cell r="F4805">
            <v>89049</v>
          </cell>
          <cell r="G4805">
            <v>90065.49</v>
          </cell>
          <cell r="H4805">
            <v>86113.59</v>
          </cell>
          <cell r="I4805">
            <v>3951.9</v>
          </cell>
          <cell r="AY4805">
            <v>28820</v>
          </cell>
          <cell r="CK4805">
            <v>0</v>
          </cell>
          <cell r="CL4805">
            <v>0</v>
          </cell>
          <cell r="CM4805">
            <v>0</v>
          </cell>
        </row>
        <row r="4806">
          <cell r="F4806">
            <v>78425</v>
          </cell>
          <cell r="G4806">
            <v>108736.47</v>
          </cell>
          <cell r="H4806">
            <v>77310.47</v>
          </cell>
          <cell r="I4806">
            <v>11426</v>
          </cell>
          <cell r="AY4806">
            <v>3588.55</v>
          </cell>
          <cell r="CK4806">
            <v>0</v>
          </cell>
          <cell r="CL4806">
            <v>0</v>
          </cell>
          <cell r="CM4806">
            <v>0</v>
          </cell>
        </row>
        <row r="4807">
          <cell r="F4807">
            <v>6337</v>
          </cell>
          <cell r="G4807">
            <v>37441.769999999997</v>
          </cell>
          <cell r="H4807">
            <v>11999.82</v>
          </cell>
          <cell r="I4807">
            <v>2701.65</v>
          </cell>
          <cell r="AY4807">
            <v>1863.99</v>
          </cell>
          <cell r="CK4807">
            <v>0</v>
          </cell>
          <cell r="CL4807">
            <v>0</v>
          </cell>
          <cell r="CM4807">
            <v>0</v>
          </cell>
        </row>
        <row r="4808">
          <cell r="F4808">
            <v>90174</v>
          </cell>
          <cell r="G4808">
            <v>47182.41</v>
          </cell>
          <cell r="H4808">
            <v>10960.38</v>
          </cell>
          <cell r="I4808">
            <v>36222.03</v>
          </cell>
          <cell r="AY4808">
            <v>1190</v>
          </cell>
          <cell r="CK4808">
            <v>0</v>
          </cell>
          <cell r="CL4808">
            <v>0</v>
          </cell>
          <cell r="CM4808">
            <v>0</v>
          </cell>
        </row>
        <row r="4809">
          <cell r="F4809">
            <v>70000</v>
          </cell>
          <cell r="G4809">
            <v>70000</v>
          </cell>
          <cell r="H4809">
            <v>15937.18</v>
          </cell>
          <cell r="I4809">
            <v>3719.7</v>
          </cell>
          <cell r="AY4809">
            <v>1393</v>
          </cell>
          <cell r="CK4809">
            <v>0</v>
          </cell>
          <cell r="CL4809">
            <v>0</v>
          </cell>
          <cell r="CM4809">
            <v>0</v>
          </cell>
        </row>
        <row r="4810">
          <cell r="F4810">
            <v>100000</v>
          </cell>
          <cell r="G4810">
            <v>100000</v>
          </cell>
          <cell r="H4810">
            <v>50883</v>
          </cell>
          <cell r="I4810">
            <v>0</v>
          </cell>
          <cell r="AY4810">
            <v>0</v>
          </cell>
          <cell r="CK4810">
            <v>0</v>
          </cell>
          <cell r="CL4810">
            <v>0</v>
          </cell>
          <cell r="CM4810">
            <v>0</v>
          </cell>
        </row>
        <row r="4811">
          <cell r="F4811">
            <v>30000</v>
          </cell>
          <cell r="G4811">
            <v>125099.94</v>
          </cell>
          <cell r="H4811">
            <v>121841.71</v>
          </cell>
          <cell r="I4811">
            <v>3229.73</v>
          </cell>
          <cell r="AY4811">
            <v>28.18</v>
          </cell>
          <cell r="CK4811">
            <v>0</v>
          </cell>
          <cell r="CL4811">
            <v>0</v>
          </cell>
          <cell r="CM4811">
            <v>0</v>
          </cell>
        </row>
        <row r="4812">
          <cell r="F4812">
            <v>104133</v>
          </cell>
          <cell r="G4812">
            <v>104903.5</v>
          </cell>
          <cell r="H4812">
            <v>94314.76</v>
          </cell>
          <cell r="I4812">
            <v>8293.5</v>
          </cell>
          <cell r="AY4812">
            <v>655.53</v>
          </cell>
          <cell r="CK4812">
            <v>0</v>
          </cell>
          <cell r="CL4812">
            <v>0</v>
          </cell>
          <cell r="CM4812">
            <v>0</v>
          </cell>
        </row>
        <row r="4813">
          <cell r="F4813">
            <v>5000</v>
          </cell>
          <cell r="G4813">
            <v>5000</v>
          </cell>
          <cell r="H4813">
            <v>0</v>
          </cell>
          <cell r="I4813">
            <v>0</v>
          </cell>
          <cell r="AY4813">
            <v>0</v>
          </cell>
          <cell r="CK4813">
            <v>0</v>
          </cell>
          <cell r="CL4813">
            <v>0</v>
          </cell>
          <cell r="CM4813">
            <v>0</v>
          </cell>
        </row>
        <row r="4814">
          <cell r="F4814">
            <v>112374</v>
          </cell>
          <cell r="G4814">
            <v>112374</v>
          </cell>
          <cell r="H4814">
            <v>76376.75</v>
          </cell>
          <cell r="I4814">
            <v>51.4</v>
          </cell>
          <cell r="AY4814">
            <v>189.44</v>
          </cell>
          <cell r="CK4814">
            <v>0</v>
          </cell>
          <cell r="CL4814">
            <v>0</v>
          </cell>
          <cell r="CM4814">
            <v>0</v>
          </cell>
        </row>
        <row r="4815">
          <cell r="F4815">
            <v>43179</v>
          </cell>
          <cell r="G4815">
            <v>43179</v>
          </cell>
          <cell r="H4815">
            <v>32467.87</v>
          </cell>
          <cell r="I4815">
            <v>8580.26</v>
          </cell>
          <cell r="AY4815">
            <v>0</v>
          </cell>
          <cell r="CK4815">
            <v>0</v>
          </cell>
          <cell r="CL4815">
            <v>0</v>
          </cell>
          <cell r="CM4815">
            <v>0</v>
          </cell>
        </row>
        <row r="4816">
          <cell r="F4816">
            <v>32528</v>
          </cell>
          <cell r="G4816">
            <v>32528</v>
          </cell>
          <cell r="H4816">
            <v>24135</v>
          </cell>
          <cell r="I4816">
            <v>1822.6</v>
          </cell>
          <cell r="AY4816">
            <v>0</v>
          </cell>
          <cell r="CK4816">
            <v>0</v>
          </cell>
          <cell r="CL4816">
            <v>0</v>
          </cell>
          <cell r="CM4816">
            <v>0</v>
          </cell>
        </row>
        <row r="4817">
          <cell r="F4817">
            <v>181074</v>
          </cell>
          <cell r="G4817">
            <v>181074</v>
          </cell>
          <cell r="H4817">
            <v>102426</v>
          </cell>
          <cell r="I4817">
            <v>35414.97</v>
          </cell>
          <cell r="AY4817">
            <v>792.98</v>
          </cell>
          <cell r="CK4817">
            <v>0</v>
          </cell>
          <cell r="CL4817">
            <v>0</v>
          </cell>
          <cell r="CM4817">
            <v>0</v>
          </cell>
        </row>
        <row r="4818">
          <cell r="F4818">
            <v>0</v>
          </cell>
          <cell r="G4818">
            <v>20000</v>
          </cell>
          <cell r="H4818">
            <v>16097.57</v>
          </cell>
          <cell r="I4818">
            <v>0</v>
          </cell>
          <cell r="AY4818">
            <v>0</v>
          </cell>
          <cell r="CK4818">
            <v>0</v>
          </cell>
          <cell r="CL4818">
            <v>0</v>
          </cell>
          <cell r="CM4818">
            <v>0</v>
          </cell>
        </row>
        <row r="4819">
          <cell r="F4819">
            <v>33733</v>
          </cell>
          <cell r="G4819">
            <v>33733</v>
          </cell>
          <cell r="H4819">
            <v>11878.42</v>
          </cell>
          <cell r="I4819">
            <v>0</v>
          </cell>
          <cell r="AY4819">
            <v>0</v>
          </cell>
          <cell r="CK4819">
            <v>0</v>
          </cell>
          <cell r="CL4819">
            <v>0</v>
          </cell>
          <cell r="CM4819">
            <v>0</v>
          </cell>
        </row>
        <row r="4820">
          <cell r="F4820">
            <v>3805</v>
          </cell>
          <cell r="G4820">
            <v>3805</v>
          </cell>
          <cell r="H4820">
            <v>120</v>
          </cell>
          <cell r="I4820">
            <v>883</v>
          </cell>
          <cell r="AY4820">
            <v>0</v>
          </cell>
          <cell r="CK4820">
            <v>0</v>
          </cell>
          <cell r="CL4820">
            <v>0</v>
          </cell>
          <cell r="CM4820">
            <v>0</v>
          </cell>
        </row>
        <row r="4821">
          <cell r="F4821">
            <v>45000</v>
          </cell>
          <cell r="G4821">
            <v>45000</v>
          </cell>
          <cell r="H4821">
            <v>13211</v>
          </cell>
          <cell r="I4821">
            <v>0</v>
          </cell>
          <cell r="AY4821">
            <v>0</v>
          </cell>
          <cell r="CK4821">
            <v>0</v>
          </cell>
          <cell r="CL4821">
            <v>0</v>
          </cell>
          <cell r="CM4821">
            <v>0</v>
          </cell>
        </row>
        <row r="4822">
          <cell r="F4822">
            <v>145000</v>
          </cell>
          <cell r="G4822">
            <v>230012.1</v>
          </cell>
          <cell r="H4822">
            <v>48322.04</v>
          </cell>
          <cell r="I4822">
            <v>181690</v>
          </cell>
          <cell r="AY4822">
            <v>0</v>
          </cell>
          <cell r="CK4822">
            <v>0</v>
          </cell>
          <cell r="CL4822">
            <v>0</v>
          </cell>
          <cell r="CM4822">
            <v>0</v>
          </cell>
        </row>
        <row r="4823">
          <cell r="F4823">
            <v>1622250</v>
          </cell>
          <cell r="G4823">
            <v>1374127.92</v>
          </cell>
          <cell r="H4823">
            <v>284765.49</v>
          </cell>
          <cell r="I4823">
            <v>191523.99</v>
          </cell>
          <cell r="AY4823">
            <v>0</v>
          </cell>
          <cell r="CK4823">
            <v>0</v>
          </cell>
          <cell r="CL4823">
            <v>0</v>
          </cell>
          <cell r="CM4823">
            <v>0</v>
          </cell>
        </row>
        <row r="4824">
          <cell r="F4824">
            <v>0</v>
          </cell>
          <cell r="G4824">
            <v>0</v>
          </cell>
          <cell r="H4824">
            <v>0</v>
          </cell>
          <cell r="I4824">
            <v>0</v>
          </cell>
          <cell r="CK4824">
            <v>0</v>
          </cell>
          <cell r="CL4824">
            <v>0</v>
          </cell>
          <cell r="CM4824">
            <v>0</v>
          </cell>
        </row>
        <row r="4825">
          <cell r="F4825">
            <v>475159</v>
          </cell>
          <cell r="G4825">
            <v>453755.93</v>
          </cell>
          <cell r="H4825">
            <v>261732.13</v>
          </cell>
          <cell r="I4825">
            <v>17633.009999999998</v>
          </cell>
          <cell r="AY4825">
            <v>18993.689999999999</v>
          </cell>
          <cell r="CK4825">
            <v>0</v>
          </cell>
          <cell r="CL4825">
            <v>0</v>
          </cell>
          <cell r="CM4825">
            <v>0</v>
          </cell>
        </row>
        <row r="4826">
          <cell r="F4826">
            <v>10322</v>
          </cell>
          <cell r="G4826">
            <v>10322</v>
          </cell>
          <cell r="H4826">
            <v>8596.56</v>
          </cell>
          <cell r="I4826">
            <v>399.76</v>
          </cell>
          <cell r="AY4826">
            <v>1048.05</v>
          </cell>
          <cell r="CK4826">
            <v>0</v>
          </cell>
          <cell r="CL4826">
            <v>0</v>
          </cell>
          <cell r="CM4826">
            <v>0</v>
          </cell>
        </row>
        <row r="4827">
          <cell r="F4827">
            <v>691048</v>
          </cell>
          <cell r="G4827">
            <v>691048</v>
          </cell>
          <cell r="H4827">
            <v>80687.42</v>
          </cell>
          <cell r="I4827">
            <v>75590.600000000006</v>
          </cell>
          <cell r="AY4827">
            <v>0</v>
          </cell>
          <cell r="CK4827">
            <v>0</v>
          </cell>
          <cell r="CL4827">
            <v>0</v>
          </cell>
          <cell r="CM4827">
            <v>0</v>
          </cell>
        </row>
        <row r="4828">
          <cell r="F4828">
            <v>15965</v>
          </cell>
          <cell r="G4828">
            <v>15965</v>
          </cell>
          <cell r="H4828">
            <v>1307.1400000000001</v>
          </cell>
          <cell r="I4828">
            <v>0</v>
          </cell>
          <cell r="AY4828">
            <v>0</v>
          </cell>
          <cell r="CK4828">
            <v>0</v>
          </cell>
          <cell r="CL4828">
            <v>0</v>
          </cell>
          <cell r="CM4828">
            <v>0</v>
          </cell>
        </row>
        <row r="4829">
          <cell r="F4829">
            <v>15759</v>
          </cell>
          <cell r="G4829">
            <v>12809</v>
          </cell>
          <cell r="H4829">
            <v>1493.05</v>
          </cell>
          <cell r="I4829">
            <v>0</v>
          </cell>
          <cell r="AY4829">
            <v>0</v>
          </cell>
          <cell r="CK4829">
            <v>0</v>
          </cell>
          <cell r="CL4829">
            <v>0</v>
          </cell>
          <cell r="CM4829">
            <v>0</v>
          </cell>
        </row>
        <row r="4830">
          <cell r="F4830">
            <v>500</v>
          </cell>
          <cell r="G4830">
            <v>500</v>
          </cell>
          <cell r="H4830">
            <v>0</v>
          </cell>
          <cell r="I4830">
            <v>0</v>
          </cell>
          <cell r="AY4830">
            <v>0</v>
          </cell>
          <cell r="CK4830">
            <v>0</v>
          </cell>
          <cell r="CL4830">
            <v>0</v>
          </cell>
          <cell r="CM4830">
            <v>0</v>
          </cell>
        </row>
        <row r="4831">
          <cell r="F4831">
            <v>0</v>
          </cell>
          <cell r="G4831">
            <v>2950</v>
          </cell>
          <cell r="H4831">
            <v>0</v>
          </cell>
          <cell r="I4831">
            <v>2950</v>
          </cell>
          <cell r="AY4831">
            <v>0</v>
          </cell>
          <cell r="CK4831">
            <v>0</v>
          </cell>
          <cell r="CL4831">
            <v>0</v>
          </cell>
          <cell r="CM4831">
            <v>0</v>
          </cell>
        </row>
        <row r="4832">
          <cell r="F4832">
            <v>0</v>
          </cell>
          <cell r="G4832">
            <v>2634825.4700000002</v>
          </cell>
          <cell r="H4832">
            <v>1826447.47</v>
          </cell>
          <cell r="I4832">
            <v>309056.06</v>
          </cell>
          <cell r="AY4832">
            <v>0</v>
          </cell>
          <cell r="CK4832">
            <v>0</v>
          </cell>
          <cell r="CL4832">
            <v>0</v>
          </cell>
          <cell r="CM4832">
            <v>6000000</v>
          </cell>
        </row>
        <row r="4834">
          <cell r="F4834">
            <v>0</v>
          </cell>
          <cell r="G4834">
            <v>4000</v>
          </cell>
          <cell r="H4834">
            <v>3520</v>
          </cell>
          <cell r="I4834">
            <v>0</v>
          </cell>
          <cell r="AY4834">
            <v>0</v>
          </cell>
          <cell r="CK4834">
            <v>0</v>
          </cell>
          <cell r="CL4834">
            <v>0</v>
          </cell>
          <cell r="CM4834">
            <v>0</v>
          </cell>
        </row>
        <row r="4835">
          <cell r="F4835">
            <v>0</v>
          </cell>
          <cell r="G4835">
            <v>318176.78999999998</v>
          </cell>
          <cell r="H4835">
            <v>252338.01</v>
          </cell>
          <cell r="I4835">
            <v>0</v>
          </cell>
          <cell r="AY4835">
            <v>0</v>
          </cell>
          <cell r="CK4835">
            <v>0</v>
          </cell>
          <cell r="CL4835">
            <v>0</v>
          </cell>
          <cell r="CM4835">
            <v>0</v>
          </cell>
        </row>
        <row r="4836">
          <cell r="F4836">
            <v>0</v>
          </cell>
          <cell r="G4836">
            <v>3806213.8</v>
          </cell>
          <cell r="H4836">
            <v>2931124.61</v>
          </cell>
          <cell r="I4836">
            <v>700022.25</v>
          </cell>
          <cell r="AY4836">
            <v>0</v>
          </cell>
          <cell r="CK4836">
            <v>0</v>
          </cell>
          <cell r="CL4836">
            <v>0</v>
          </cell>
          <cell r="CM4836">
            <v>0</v>
          </cell>
        </row>
        <row r="4837">
          <cell r="F4837">
            <v>3202188</v>
          </cell>
          <cell r="G4837">
            <v>3202188</v>
          </cell>
          <cell r="H4837">
            <v>2401221.34</v>
          </cell>
          <cell r="I4837">
            <v>0</v>
          </cell>
          <cell r="AY4837">
            <v>267082.76</v>
          </cell>
          <cell r="CK4837">
            <v>0</v>
          </cell>
          <cell r="CL4837">
            <v>0</v>
          </cell>
          <cell r="CM4837">
            <v>0</v>
          </cell>
        </row>
        <row r="4838">
          <cell r="F4838">
            <v>0</v>
          </cell>
          <cell r="G4838">
            <v>9709.25</v>
          </cell>
          <cell r="H4838">
            <v>9709.25</v>
          </cell>
          <cell r="I4838">
            <v>0</v>
          </cell>
          <cell r="AY4838">
            <v>5712.29</v>
          </cell>
          <cell r="CK4838">
            <v>0</v>
          </cell>
          <cell r="CL4838">
            <v>0</v>
          </cell>
          <cell r="CM4838">
            <v>0</v>
          </cell>
        </row>
        <row r="4839">
          <cell r="F4839">
            <v>54167</v>
          </cell>
          <cell r="G4839">
            <v>54167</v>
          </cell>
          <cell r="H4839">
            <v>50776.2</v>
          </cell>
          <cell r="I4839">
            <v>0</v>
          </cell>
          <cell r="AY4839">
            <v>5430.07</v>
          </cell>
          <cell r="CK4839">
            <v>0</v>
          </cell>
          <cell r="CL4839">
            <v>0</v>
          </cell>
          <cell r="CM4839">
            <v>0</v>
          </cell>
        </row>
        <row r="4840">
          <cell r="F4840">
            <v>226340</v>
          </cell>
          <cell r="G4840">
            <v>226340</v>
          </cell>
          <cell r="H4840">
            <v>114463.99</v>
          </cell>
          <cell r="I4840">
            <v>0</v>
          </cell>
          <cell r="AY4840">
            <v>0</v>
          </cell>
          <cell r="CK4840">
            <v>0</v>
          </cell>
          <cell r="CL4840">
            <v>0</v>
          </cell>
          <cell r="CM4840">
            <v>0</v>
          </cell>
        </row>
        <row r="4841">
          <cell r="F4841">
            <v>634107</v>
          </cell>
          <cell r="G4841">
            <v>634107</v>
          </cell>
          <cell r="H4841">
            <v>6856.56</v>
          </cell>
          <cell r="I4841">
            <v>0</v>
          </cell>
          <cell r="AY4841">
            <v>0</v>
          </cell>
          <cell r="CK4841">
            <v>0</v>
          </cell>
          <cell r="CL4841">
            <v>0</v>
          </cell>
          <cell r="CM4841">
            <v>0</v>
          </cell>
        </row>
        <row r="4843">
          <cell r="F4843">
            <v>476060</v>
          </cell>
          <cell r="G4843">
            <v>476060</v>
          </cell>
          <cell r="H4843">
            <v>348017.69</v>
          </cell>
          <cell r="I4843">
            <v>0</v>
          </cell>
          <cell r="AY4843">
            <v>39277.21</v>
          </cell>
          <cell r="CK4843">
            <v>0</v>
          </cell>
          <cell r="CL4843">
            <v>0</v>
          </cell>
          <cell r="CM4843">
            <v>0</v>
          </cell>
        </row>
        <row r="4844">
          <cell r="F4844">
            <v>78209</v>
          </cell>
          <cell r="G4844">
            <v>78209</v>
          </cell>
          <cell r="H4844">
            <v>58538.34</v>
          </cell>
          <cell r="I4844">
            <v>0</v>
          </cell>
          <cell r="AY4844">
            <v>6629.45</v>
          </cell>
          <cell r="CK4844">
            <v>0</v>
          </cell>
          <cell r="CL4844">
            <v>0</v>
          </cell>
          <cell r="CM4844">
            <v>0</v>
          </cell>
        </row>
        <row r="4845">
          <cell r="F4845">
            <v>138600</v>
          </cell>
          <cell r="G4845">
            <v>138600</v>
          </cell>
          <cell r="H4845">
            <v>102550.5</v>
          </cell>
          <cell r="I4845">
            <v>0</v>
          </cell>
          <cell r="AY4845">
            <v>11407.5</v>
          </cell>
          <cell r="CK4845">
            <v>0</v>
          </cell>
          <cell r="CL4845">
            <v>0</v>
          </cell>
          <cell r="CM4845">
            <v>0</v>
          </cell>
        </row>
        <row r="4846">
          <cell r="F4846">
            <v>72469</v>
          </cell>
          <cell r="G4846">
            <v>74868.3</v>
          </cell>
          <cell r="H4846">
            <v>74868.3</v>
          </cell>
          <cell r="I4846">
            <v>0</v>
          </cell>
          <cell r="AY4846">
            <v>0</v>
          </cell>
          <cell r="CK4846">
            <v>0</v>
          </cell>
          <cell r="CL4846">
            <v>0</v>
          </cell>
          <cell r="CM4846">
            <v>0</v>
          </cell>
        </row>
        <row r="4847">
          <cell r="F4847">
            <v>383713</v>
          </cell>
          <cell r="G4847">
            <v>383713</v>
          </cell>
          <cell r="H4847">
            <v>252965.83</v>
          </cell>
          <cell r="I4847">
            <v>0</v>
          </cell>
          <cell r="AY4847">
            <v>26789.48</v>
          </cell>
          <cell r="CK4847">
            <v>0</v>
          </cell>
          <cell r="CL4847">
            <v>0</v>
          </cell>
          <cell r="CM4847">
            <v>0</v>
          </cell>
        </row>
        <row r="4848">
          <cell r="F4848">
            <v>48148</v>
          </cell>
          <cell r="G4848">
            <v>48148</v>
          </cell>
          <cell r="H4848">
            <v>7149.7</v>
          </cell>
          <cell r="I4848">
            <v>0</v>
          </cell>
          <cell r="AY4848">
            <v>0</v>
          </cell>
          <cell r="CK4848">
            <v>0</v>
          </cell>
          <cell r="CL4848">
            <v>0</v>
          </cell>
          <cell r="CM4848">
            <v>0</v>
          </cell>
        </row>
        <row r="4849">
          <cell r="F4849">
            <v>0</v>
          </cell>
          <cell r="G4849">
            <v>73549.2</v>
          </cell>
          <cell r="H4849">
            <v>27580.95</v>
          </cell>
          <cell r="I4849">
            <v>0</v>
          </cell>
          <cell r="AY4849">
            <v>0</v>
          </cell>
          <cell r="CK4849">
            <v>0</v>
          </cell>
          <cell r="CL4849">
            <v>0</v>
          </cell>
          <cell r="CM4849">
            <v>0</v>
          </cell>
        </row>
        <row r="4850"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CK4850">
            <v>0</v>
          </cell>
          <cell r="CL4850">
            <v>0</v>
          </cell>
          <cell r="CM4850">
            <v>0</v>
          </cell>
        </row>
        <row r="4851">
          <cell r="F4851">
            <v>61588404</v>
          </cell>
          <cell r="G4851">
            <v>61588404</v>
          </cell>
          <cell r="H4851">
            <v>44294138.799999997</v>
          </cell>
          <cell r="I4851">
            <v>0</v>
          </cell>
          <cell r="AY4851">
            <v>4996190.59</v>
          </cell>
          <cell r="CK4851">
            <v>0</v>
          </cell>
          <cell r="CL4851">
            <v>0</v>
          </cell>
          <cell r="CM4851">
            <v>0</v>
          </cell>
        </row>
        <row r="4852">
          <cell r="F4852">
            <v>258083</v>
          </cell>
          <cell r="G4852">
            <v>92949.16</v>
          </cell>
          <cell r="H4852">
            <v>92949.16</v>
          </cell>
          <cell r="I4852">
            <v>0</v>
          </cell>
          <cell r="AY4852">
            <v>27296.67</v>
          </cell>
          <cell r="CK4852">
            <v>0</v>
          </cell>
          <cell r="CL4852">
            <v>0</v>
          </cell>
          <cell r="CM4852">
            <v>0</v>
          </cell>
        </row>
        <row r="4853">
          <cell r="F4853">
            <v>2722487</v>
          </cell>
          <cell r="G4853">
            <v>2722487</v>
          </cell>
          <cell r="H4853">
            <v>2327903.3199999998</v>
          </cell>
          <cell r="I4853">
            <v>0</v>
          </cell>
          <cell r="AY4853">
            <v>255840.82</v>
          </cell>
          <cell r="CK4853">
            <v>0</v>
          </cell>
          <cell r="CL4853">
            <v>0</v>
          </cell>
          <cell r="CM4853">
            <v>0</v>
          </cell>
        </row>
        <row r="4854">
          <cell r="F4854">
            <v>4600393</v>
          </cell>
          <cell r="G4854">
            <v>4600393</v>
          </cell>
          <cell r="H4854">
            <v>2248286.83</v>
          </cell>
          <cell r="I4854">
            <v>0</v>
          </cell>
          <cell r="AY4854">
            <v>9568.07</v>
          </cell>
          <cell r="CK4854">
            <v>0</v>
          </cell>
          <cell r="CL4854">
            <v>0</v>
          </cell>
          <cell r="CM4854">
            <v>0</v>
          </cell>
        </row>
        <row r="4855">
          <cell r="F4855">
            <v>12555498</v>
          </cell>
          <cell r="G4855">
            <v>12555498</v>
          </cell>
          <cell r="H4855">
            <v>188844.94</v>
          </cell>
          <cell r="I4855">
            <v>0</v>
          </cell>
          <cell r="AY4855">
            <v>31586.83</v>
          </cell>
          <cell r="CK4855">
            <v>0</v>
          </cell>
          <cell r="CL4855">
            <v>0</v>
          </cell>
          <cell r="CM4855">
            <v>0</v>
          </cell>
        </row>
        <row r="4856">
          <cell r="F4856">
            <v>0</v>
          </cell>
          <cell r="G4856">
            <v>174874.83</v>
          </cell>
          <cell r="H4856">
            <v>174874.83</v>
          </cell>
          <cell r="I4856">
            <v>0</v>
          </cell>
          <cell r="AY4856">
            <v>0</v>
          </cell>
          <cell r="CK4856">
            <v>0</v>
          </cell>
          <cell r="CL4856">
            <v>0</v>
          </cell>
          <cell r="CM4856">
            <v>0</v>
          </cell>
        </row>
        <row r="4857">
          <cell r="F4857">
            <v>149487</v>
          </cell>
          <cell r="G4857">
            <v>128637.7</v>
          </cell>
          <cell r="H4857">
            <v>104012.58</v>
          </cell>
          <cell r="I4857">
            <v>0</v>
          </cell>
          <cell r="AY4857">
            <v>17115.990000000002</v>
          </cell>
          <cell r="CK4857">
            <v>0</v>
          </cell>
          <cell r="CL4857">
            <v>0</v>
          </cell>
          <cell r="CM4857">
            <v>0</v>
          </cell>
        </row>
        <row r="4858">
          <cell r="F4858">
            <v>1100000</v>
          </cell>
          <cell r="G4858">
            <v>1192836.67</v>
          </cell>
          <cell r="H4858">
            <v>1192836.67</v>
          </cell>
          <cell r="I4858">
            <v>0</v>
          </cell>
          <cell r="AY4858">
            <v>0</v>
          </cell>
          <cell r="CK4858">
            <v>0</v>
          </cell>
          <cell r="CL4858">
            <v>0</v>
          </cell>
          <cell r="CM4858">
            <v>0</v>
          </cell>
        </row>
        <row r="4859">
          <cell r="F4859">
            <v>0</v>
          </cell>
          <cell r="G4859">
            <v>1362365.56</v>
          </cell>
          <cell r="H4859">
            <v>1347808.22</v>
          </cell>
          <cell r="I4859">
            <v>0</v>
          </cell>
          <cell r="AY4859">
            <v>15380.99</v>
          </cell>
          <cell r="CK4859">
            <v>0</v>
          </cell>
          <cell r="CL4859">
            <v>0</v>
          </cell>
          <cell r="CM4859">
            <v>0</v>
          </cell>
        </row>
        <row r="4860">
          <cell r="F4860">
            <v>10124897</v>
          </cell>
          <cell r="G4860">
            <v>10124897</v>
          </cell>
          <cell r="H4860">
            <v>7144310.8700000001</v>
          </cell>
          <cell r="I4860">
            <v>0</v>
          </cell>
          <cell r="AY4860">
            <v>802193.48</v>
          </cell>
          <cell r="CK4860">
            <v>0</v>
          </cell>
          <cell r="CL4860">
            <v>0</v>
          </cell>
          <cell r="CM4860">
            <v>0</v>
          </cell>
        </row>
        <row r="4861">
          <cell r="F4861">
            <v>1614504</v>
          </cell>
          <cell r="G4861">
            <v>1614504</v>
          </cell>
          <cell r="H4861">
            <v>1164908.31</v>
          </cell>
          <cell r="I4861">
            <v>0</v>
          </cell>
          <cell r="AY4861">
            <v>131219.29</v>
          </cell>
          <cell r="CK4861">
            <v>0</v>
          </cell>
          <cell r="CL4861">
            <v>0</v>
          </cell>
          <cell r="CM4861">
            <v>0</v>
          </cell>
        </row>
        <row r="4862">
          <cell r="F4862">
            <v>3550800</v>
          </cell>
          <cell r="G4862">
            <v>3550800</v>
          </cell>
          <cell r="H4862">
            <v>2513898.08</v>
          </cell>
          <cell r="I4862">
            <v>0</v>
          </cell>
          <cell r="AY4862">
            <v>277446</v>
          </cell>
          <cell r="CK4862">
            <v>0</v>
          </cell>
          <cell r="CL4862">
            <v>0</v>
          </cell>
          <cell r="CM4862">
            <v>0</v>
          </cell>
        </row>
        <row r="4863">
          <cell r="F4863">
            <v>1429739</v>
          </cell>
          <cell r="G4863">
            <v>1347174.68</v>
          </cell>
          <cell r="H4863">
            <v>1343583.94</v>
          </cell>
          <cell r="I4863">
            <v>0</v>
          </cell>
          <cell r="AY4863">
            <v>0</v>
          </cell>
          <cell r="CK4863">
            <v>0</v>
          </cell>
          <cell r="CL4863">
            <v>0</v>
          </cell>
          <cell r="CM4863">
            <v>0</v>
          </cell>
        </row>
        <row r="4864">
          <cell r="F4864">
            <v>7925397</v>
          </cell>
          <cell r="G4864">
            <v>7925397</v>
          </cell>
          <cell r="H4864">
            <v>5118909.4800000004</v>
          </cell>
          <cell r="I4864">
            <v>0</v>
          </cell>
          <cell r="AY4864">
            <v>524481.18000000005</v>
          </cell>
          <cell r="CK4864">
            <v>0</v>
          </cell>
          <cell r="CL4864">
            <v>0</v>
          </cell>
          <cell r="CM4864">
            <v>0</v>
          </cell>
        </row>
        <row r="4865">
          <cell r="F4865">
            <v>1038214</v>
          </cell>
          <cell r="G4865">
            <v>1023101.64</v>
          </cell>
          <cell r="H4865">
            <v>639949.82999999996</v>
          </cell>
          <cell r="I4865">
            <v>0</v>
          </cell>
          <cell r="AY4865">
            <v>0</v>
          </cell>
          <cell r="CK4865">
            <v>0</v>
          </cell>
          <cell r="CL4865">
            <v>0</v>
          </cell>
          <cell r="CM4865">
            <v>0</v>
          </cell>
        </row>
        <row r="4866">
          <cell r="F4866">
            <v>149237</v>
          </cell>
          <cell r="G4866">
            <v>161652.10999999999</v>
          </cell>
          <cell r="H4866">
            <v>155683.04999999999</v>
          </cell>
          <cell r="I4866">
            <v>0</v>
          </cell>
          <cell r="AY4866">
            <v>11992.08</v>
          </cell>
          <cell r="CK4866">
            <v>0</v>
          </cell>
          <cell r="CL4866">
            <v>0</v>
          </cell>
          <cell r="CM4866">
            <v>0</v>
          </cell>
        </row>
        <row r="4867">
          <cell r="F4867">
            <v>70619</v>
          </cell>
          <cell r="G4867">
            <v>73433.039999999994</v>
          </cell>
          <cell r="H4867">
            <v>73433.039999999994</v>
          </cell>
          <cell r="I4867">
            <v>0</v>
          </cell>
          <cell r="AY4867">
            <v>14130.29</v>
          </cell>
          <cell r="CK4867">
            <v>0</v>
          </cell>
          <cell r="CL4867">
            <v>0</v>
          </cell>
          <cell r="CM4867">
            <v>0</v>
          </cell>
        </row>
        <row r="4868"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CK4868">
            <v>0</v>
          </cell>
          <cell r="CL4868">
            <v>0</v>
          </cell>
          <cell r="CM4868">
            <v>0</v>
          </cell>
        </row>
        <row r="4869">
          <cell r="F4869">
            <v>0</v>
          </cell>
          <cell r="G4869">
            <v>159712</v>
          </cell>
          <cell r="H4869">
            <v>80500</v>
          </cell>
          <cell r="I4869">
            <v>0</v>
          </cell>
          <cell r="AY4869">
            <v>0</v>
          </cell>
          <cell r="CK4869">
            <v>0</v>
          </cell>
          <cell r="CL4869">
            <v>0</v>
          </cell>
          <cell r="CM4869">
            <v>0</v>
          </cell>
        </row>
        <row r="4870">
          <cell r="F4870">
            <v>50000</v>
          </cell>
          <cell r="G4870">
            <v>50000</v>
          </cell>
          <cell r="H4870">
            <v>46422.51</v>
          </cell>
          <cell r="I4870">
            <v>3214.25</v>
          </cell>
          <cell r="AY4870">
            <v>0</v>
          </cell>
          <cell r="CK4870">
            <v>0</v>
          </cell>
          <cell r="CL4870">
            <v>0</v>
          </cell>
          <cell r="CM4870">
            <v>0</v>
          </cell>
        </row>
        <row r="4871">
          <cell r="F4871">
            <v>5122363</v>
          </cell>
          <cell r="G4871">
            <v>5122363</v>
          </cell>
          <cell r="H4871">
            <v>3811435.56</v>
          </cell>
          <cell r="I4871">
            <v>641386.73</v>
          </cell>
          <cell r="AY4871">
            <v>0</v>
          </cell>
          <cell r="CK4871">
            <v>0</v>
          </cell>
          <cell r="CL4871">
            <v>0</v>
          </cell>
          <cell r="CM4871">
            <v>0</v>
          </cell>
        </row>
        <row r="4872">
          <cell r="F4872">
            <v>44000</v>
          </cell>
          <cell r="G4872">
            <v>44000</v>
          </cell>
          <cell r="H4872">
            <v>0</v>
          </cell>
          <cell r="I4872">
            <v>0</v>
          </cell>
          <cell r="AY4872">
            <v>0</v>
          </cell>
          <cell r="CK4872">
            <v>0</v>
          </cell>
          <cell r="CL4872">
            <v>0</v>
          </cell>
          <cell r="CM4872">
            <v>0</v>
          </cell>
        </row>
        <row r="4873">
          <cell r="F4873">
            <v>0</v>
          </cell>
          <cell r="G4873">
            <v>30000</v>
          </cell>
          <cell r="H4873">
            <v>0</v>
          </cell>
          <cell r="I4873">
            <v>0</v>
          </cell>
          <cell r="AY4873">
            <v>0</v>
          </cell>
          <cell r="CK4873">
            <v>0</v>
          </cell>
          <cell r="CL4873">
            <v>0</v>
          </cell>
          <cell r="CM4873">
            <v>0</v>
          </cell>
        </row>
        <row r="4874">
          <cell r="F4874">
            <v>29348</v>
          </cell>
          <cell r="G4874">
            <v>29348</v>
          </cell>
          <cell r="H4874">
            <v>29323.34</v>
          </cell>
          <cell r="I4874">
            <v>0</v>
          </cell>
          <cell r="AY4874">
            <v>0</v>
          </cell>
          <cell r="CK4874">
            <v>0</v>
          </cell>
          <cell r="CL4874">
            <v>0</v>
          </cell>
          <cell r="CM4874">
            <v>0</v>
          </cell>
        </row>
        <row r="4875">
          <cell r="F4875">
            <v>55648</v>
          </cell>
          <cell r="G4875">
            <v>55648</v>
          </cell>
          <cell r="H4875">
            <v>49116.800000000003</v>
          </cell>
          <cell r="I4875">
            <v>0</v>
          </cell>
          <cell r="AY4875">
            <v>0</v>
          </cell>
          <cell r="CK4875">
            <v>0</v>
          </cell>
          <cell r="CL4875">
            <v>0</v>
          </cell>
          <cell r="CM4875">
            <v>0</v>
          </cell>
        </row>
        <row r="4876">
          <cell r="F4876">
            <v>10469120</v>
          </cell>
          <cell r="G4876">
            <v>10469120</v>
          </cell>
          <cell r="H4876">
            <v>6288585.7599999998</v>
          </cell>
          <cell r="I4876">
            <v>301979.90999999997</v>
          </cell>
          <cell r="AY4876">
            <v>371340.25</v>
          </cell>
          <cell r="CK4876">
            <v>0</v>
          </cell>
          <cell r="CL4876">
            <v>0</v>
          </cell>
          <cell r="CM4876">
            <v>0</v>
          </cell>
        </row>
        <row r="4877">
          <cell r="F4877">
            <v>5334</v>
          </cell>
          <cell r="G4877">
            <v>12885.27</v>
          </cell>
          <cell r="H4877">
            <v>12885.27</v>
          </cell>
          <cell r="I4877">
            <v>0</v>
          </cell>
          <cell r="AY4877">
            <v>0</v>
          </cell>
          <cell r="CK4877">
            <v>0</v>
          </cell>
          <cell r="CL4877">
            <v>0</v>
          </cell>
          <cell r="CM4877">
            <v>0</v>
          </cell>
        </row>
        <row r="4880">
          <cell r="F4880">
            <v>3359652</v>
          </cell>
          <cell r="G4880">
            <v>3359652</v>
          </cell>
          <cell r="H4880">
            <v>2700669</v>
          </cell>
          <cell r="I4880">
            <v>0</v>
          </cell>
          <cell r="AY4880">
            <v>306374.94</v>
          </cell>
          <cell r="CK4880">
            <v>0</v>
          </cell>
          <cell r="CL4880">
            <v>0</v>
          </cell>
          <cell r="CM4880">
            <v>0</v>
          </cell>
        </row>
        <row r="4881">
          <cell r="F4881">
            <v>0</v>
          </cell>
          <cell r="G4881">
            <v>27727.88</v>
          </cell>
          <cell r="H4881">
            <v>27727.88</v>
          </cell>
          <cell r="I4881">
            <v>0</v>
          </cell>
          <cell r="AY4881">
            <v>0</v>
          </cell>
          <cell r="CK4881">
            <v>0</v>
          </cell>
          <cell r="CL4881">
            <v>0</v>
          </cell>
          <cell r="CM4881">
            <v>0</v>
          </cell>
        </row>
        <row r="4882">
          <cell r="F4882">
            <v>244235</v>
          </cell>
          <cell r="G4882">
            <v>244235</v>
          </cell>
          <cell r="H4882">
            <v>212257.63</v>
          </cell>
          <cell r="I4882">
            <v>0</v>
          </cell>
          <cell r="AY4882">
            <v>22834</v>
          </cell>
          <cell r="CK4882">
            <v>0</v>
          </cell>
          <cell r="CL4882">
            <v>0</v>
          </cell>
          <cell r="CM4882">
            <v>0</v>
          </cell>
        </row>
        <row r="4883">
          <cell r="F4883">
            <v>258839</v>
          </cell>
          <cell r="G4883">
            <v>258839</v>
          </cell>
          <cell r="H4883">
            <v>169181.63</v>
          </cell>
          <cell r="I4883">
            <v>0</v>
          </cell>
          <cell r="AY4883">
            <v>8544.91</v>
          </cell>
          <cell r="CK4883">
            <v>0</v>
          </cell>
          <cell r="CL4883">
            <v>0</v>
          </cell>
          <cell r="CM4883">
            <v>0</v>
          </cell>
        </row>
        <row r="4884">
          <cell r="F4884">
            <v>703757</v>
          </cell>
          <cell r="G4884">
            <v>703757</v>
          </cell>
          <cell r="H4884">
            <v>9684.7099999999991</v>
          </cell>
          <cell r="I4884">
            <v>0</v>
          </cell>
          <cell r="AY4884">
            <v>0</v>
          </cell>
          <cell r="CK4884">
            <v>0</v>
          </cell>
          <cell r="CL4884">
            <v>0</v>
          </cell>
          <cell r="CM4884">
            <v>0</v>
          </cell>
        </row>
        <row r="4885">
          <cell r="F4885">
            <v>0</v>
          </cell>
          <cell r="G4885">
            <v>44860.39</v>
          </cell>
          <cell r="H4885">
            <v>44860.39</v>
          </cell>
          <cell r="I4885">
            <v>0</v>
          </cell>
          <cell r="AY4885">
            <v>0</v>
          </cell>
          <cell r="CK4885">
            <v>0</v>
          </cell>
          <cell r="CL4885">
            <v>0</v>
          </cell>
          <cell r="CM4885">
            <v>0</v>
          </cell>
        </row>
        <row r="4886">
          <cell r="F4886">
            <v>94377</v>
          </cell>
          <cell r="G4886">
            <v>126424.77</v>
          </cell>
          <cell r="H4886">
            <v>126424.77</v>
          </cell>
          <cell r="I4886">
            <v>0</v>
          </cell>
          <cell r="AY4886">
            <v>13094.67</v>
          </cell>
          <cell r="CK4886">
            <v>0</v>
          </cell>
          <cell r="CL4886">
            <v>0</v>
          </cell>
          <cell r="CM4886">
            <v>0</v>
          </cell>
        </row>
        <row r="4887">
          <cell r="F4887">
            <v>596317</v>
          </cell>
          <cell r="G4887">
            <v>596317</v>
          </cell>
          <cell r="H4887">
            <v>461356.46</v>
          </cell>
          <cell r="I4887">
            <v>0</v>
          </cell>
          <cell r="AY4887">
            <v>51537.36</v>
          </cell>
          <cell r="CK4887">
            <v>0</v>
          </cell>
          <cell r="CL4887">
            <v>0</v>
          </cell>
          <cell r="CM4887">
            <v>0</v>
          </cell>
        </row>
        <row r="4888">
          <cell r="F4888">
            <v>91298</v>
          </cell>
          <cell r="G4888">
            <v>91298</v>
          </cell>
          <cell r="H4888">
            <v>71597.48</v>
          </cell>
          <cell r="I4888">
            <v>0</v>
          </cell>
          <cell r="AY4888">
            <v>8018.05</v>
          </cell>
          <cell r="CK4888">
            <v>0</v>
          </cell>
          <cell r="CL4888">
            <v>0</v>
          </cell>
          <cell r="CM4888">
            <v>0</v>
          </cell>
        </row>
        <row r="4889">
          <cell r="F4889">
            <v>257400</v>
          </cell>
          <cell r="G4889">
            <v>257400</v>
          </cell>
          <cell r="H4889">
            <v>202285.21</v>
          </cell>
          <cell r="I4889">
            <v>0</v>
          </cell>
          <cell r="AY4889">
            <v>22230</v>
          </cell>
          <cell r="CK4889">
            <v>0</v>
          </cell>
          <cell r="CL4889">
            <v>0</v>
          </cell>
          <cell r="CM4889">
            <v>0</v>
          </cell>
        </row>
        <row r="4890">
          <cell r="F4890">
            <v>80107</v>
          </cell>
          <cell r="G4890">
            <v>84799.65</v>
          </cell>
          <cell r="H4890">
            <v>84799.65</v>
          </cell>
          <cell r="I4890">
            <v>0</v>
          </cell>
          <cell r="AY4890">
            <v>0</v>
          </cell>
          <cell r="CK4890">
            <v>0</v>
          </cell>
          <cell r="CL4890">
            <v>0</v>
          </cell>
          <cell r="CM4890">
            <v>0</v>
          </cell>
        </row>
        <row r="4891">
          <cell r="F4891">
            <v>334694</v>
          </cell>
          <cell r="G4891">
            <v>334694</v>
          </cell>
          <cell r="H4891">
            <v>273551.38</v>
          </cell>
          <cell r="I4891">
            <v>0</v>
          </cell>
          <cell r="AY4891">
            <v>34063.97</v>
          </cell>
          <cell r="CK4891">
            <v>0</v>
          </cell>
          <cell r="CL4891">
            <v>0</v>
          </cell>
          <cell r="CM4891">
            <v>0</v>
          </cell>
        </row>
        <row r="4892">
          <cell r="F4892">
            <v>41169</v>
          </cell>
          <cell r="G4892">
            <v>41169</v>
          </cell>
          <cell r="H4892">
            <v>33987.599999999999</v>
          </cell>
          <cell r="I4892">
            <v>0</v>
          </cell>
          <cell r="AY4892">
            <v>3308.16</v>
          </cell>
          <cell r="CK4892">
            <v>0</v>
          </cell>
          <cell r="CL4892">
            <v>0</v>
          </cell>
          <cell r="CM4892">
            <v>0</v>
          </cell>
        </row>
        <row r="4893">
          <cell r="F4893">
            <v>5507</v>
          </cell>
          <cell r="G4893">
            <v>6636.93</v>
          </cell>
          <cell r="H4893">
            <v>6636.93</v>
          </cell>
          <cell r="I4893">
            <v>0</v>
          </cell>
          <cell r="AY4893">
            <v>1101.8499999999999</v>
          </cell>
          <cell r="CK4893">
            <v>0</v>
          </cell>
          <cell r="CL4893">
            <v>0</v>
          </cell>
          <cell r="CM4893">
            <v>0</v>
          </cell>
        </row>
        <row r="4894">
          <cell r="F4894">
            <v>11000</v>
          </cell>
          <cell r="G4894">
            <v>11000</v>
          </cell>
          <cell r="H4894">
            <v>0</v>
          </cell>
          <cell r="I4894">
            <v>0</v>
          </cell>
          <cell r="AY4894">
            <v>0</v>
          </cell>
          <cell r="CK4894">
            <v>0</v>
          </cell>
          <cell r="CL4894">
            <v>0</v>
          </cell>
          <cell r="CM4894">
            <v>0</v>
          </cell>
        </row>
        <row r="4895">
          <cell r="F4895">
            <v>6938</v>
          </cell>
          <cell r="G4895">
            <v>6938</v>
          </cell>
          <cell r="H4895">
            <v>0</v>
          </cell>
          <cell r="I4895">
            <v>0</v>
          </cell>
          <cell r="AY4895">
            <v>0</v>
          </cell>
          <cell r="CK4895">
            <v>0</v>
          </cell>
          <cell r="CL4895">
            <v>0</v>
          </cell>
          <cell r="CM4895">
            <v>0</v>
          </cell>
        </row>
        <row r="4896">
          <cell r="F4896">
            <v>111505</v>
          </cell>
          <cell r="G4896">
            <v>111505</v>
          </cell>
          <cell r="H4896">
            <v>56232.03</v>
          </cell>
          <cell r="I4896">
            <v>4595.05</v>
          </cell>
          <cell r="AY4896">
            <v>1584.99</v>
          </cell>
          <cell r="CK4896">
            <v>0</v>
          </cell>
          <cell r="CL4896">
            <v>0</v>
          </cell>
          <cell r="CM4896">
            <v>0</v>
          </cell>
        </row>
        <row r="4898">
          <cell r="F4898">
            <v>15101556</v>
          </cell>
          <cell r="G4898">
            <v>15101556</v>
          </cell>
          <cell r="H4898">
            <v>11849780.460000001</v>
          </cell>
          <cell r="I4898">
            <v>0</v>
          </cell>
          <cell r="AY4898">
            <v>1359867.79</v>
          </cell>
          <cell r="CK4898">
            <v>0</v>
          </cell>
          <cell r="CL4898">
            <v>0</v>
          </cell>
          <cell r="CM4898">
            <v>0</v>
          </cell>
        </row>
        <row r="4899">
          <cell r="F4899">
            <v>0</v>
          </cell>
          <cell r="G4899">
            <v>9594.61</v>
          </cell>
          <cell r="H4899">
            <v>9594.61</v>
          </cell>
          <cell r="I4899">
            <v>0</v>
          </cell>
          <cell r="AY4899">
            <v>0</v>
          </cell>
          <cell r="CK4899">
            <v>0</v>
          </cell>
          <cell r="CL4899">
            <v>0</v>
          </cell>
          <cell r="CM4899">
            <v>0</v>
          </cell>
        </row>
        <row r="4900">
          <cell r="F4900">
            <v>0</v>
          </cell>
          <cell r="G4900">
            <v>1068113.1299999999</v>
          </cell>
          <cell r="H4900">
            <v>1068113.1299999999</v>
          </cell>
          <cell r="I4900">
            <v>0</v>
          </cell>
          <cell r="AY4900">
            <v>186163.02</v>
          </cell>
          <cell r="CK4900">
            <v>0</v>
          </cell>
          <cell r="CL4900">
            <v>0</v>
          </cell>
          <cell r="CM4900">
            <v>0</v>
          </cell>
        </row>
        <row r="4901">
          <cell r="F4901">
            <v>809362</v>
          </cell>
          <cell r="G4901">
            <v>809362</v>
          </cell>
          <cell r="H4901">
            <v>693814.03</v>
          </cell>
          <cell r="I4901">
            <v>0</v>
          </cell>
          <cell r="AY4901">
            <v>76765.5</v>
          </cell>
          <cell r="CK4901">
            <v>0</v>
          </cell>
          <cell r="CL4901">
            <v>0</v>
          </cell>
          <cell r="CM4901">
            <v>0</v>
          </cell>
        </row>
        <row r="4902">
          <cell r="F4902">
            <v>1171192</v>
          </cell>
          <cell r="G4902">
            <v>1171192</v>
          </cell>
          <cell r="H4902">
            <v>544499.96</v>
          </cell>
          <cell r="I4902">
            <v>0</v>
          </cell>
          <cell r="AY4902">
            <v>11202.61</v>
          </cell>
          <cell r="CK4902">
            <v>0</v>
          </cell>
          <cell r="CL4902">
            <v>0</v>
          </cell>
          <cell r="CM4902">
            <v>0</v>
          </cell>
        </row>
        <row r="4903">
          <cell r="F4903">
            <v>3106776</v>
          </cell>
          <cell r="G4903">
            <v>3106776</v>
          </cell>
          <cell r="H4903">
            <v>64250.1</v>
          </cell>
          <cell r="I4903">
            <v>0</v>
          </cell>
          <cell r="AY4903">
            <v>15061.43</v>
          </cell>
          <cell r="CK4903">
            <v>0</v>
          </cell>
          <cell r="CL4903">
            <v>0</v>
          </cell>
          <cell r="CM4903">
            <v>0</v>
          </cell>
        </row>
        <row r="4904">
          <cell r="F4904">
            <v>0</v>
          </cell>
          <cell r="G4904">
            <v>91136.23</v>
          </cell>
          <cell r="H4904">
            <v>91136.23</v>
          </cell>
          <cell r="I4904">
            <v>0</v>
          </cell>
          <cell r="AY4904">
            <v>58085.99</v>
          </cell>
          <cell r="CK4904">
            <v>0</v>
          </cell>
          <cell r="CL4904">
            <v>0</v>
          </cell>
          <cell r="CM4904">
            <v>0</v>
          </cell>
        </row>
        <row r="4905">
          <cell r="F4905">
            <v>269883</v>
          </cell>
          <cell r="G4905">
            <v>356470.41</v>
          </cell>
          <cell r="H4905">
            <v>356470.41</v>
          </cell>
          <cell r="I4905">
            <v>0</v>
          </cell>
          <cell r="AY4905">
            <v>23795.27</v>
          </cell>
          <cell r="CK4905">
            <v>0</v>
          </cell>
          <cell r="CL4905">
            <v>0</v>
          </cell>
          <cell r="CM4905">
            <v>0</v>
          </cell>
        </row>
        <row r="4906">
          <cell r="F4906">
            <v>0</v>
          </cell>
          <cell r="G4906">
            <v>213681.36</v>
          </cell>
          <cell r="H4906">
            <v>213681.36</v>
          </cell>
          <cell r="I4906">
            <v>0</v>
          </cell>
          <cell r="AY4906">
            <v>0</v>
          </cell>
          <cell r="CK4906">
            <v>0</v>
          </cell>
          <cell r="CL4906">
            <v>0</v>
          </cell>
          <cell r="CM4906">
            <v>0</v>
          </cell>
        </row>
        <row r="4907">
          <cell r="F4907">
            <v>2452863</v>
          </cell>
          <cell r="G4907">
            <v>2452863</v>
          </cell>
          <cell r="H4907">
            <v>1843540.9</v>
          </cell>
          <cell r="I4907">
            <v>0</v>
          </cell>
          <cell r="AY4907">
            <v>209435.96</v>
          </cell>
          <cell r="CK4907">
            <v>0</v>
          </cell>
          <cell r="CL4907">
            <v>0</v>
          </cell>
          <cell r="CM4907">
            <v>0</v>
          </cell>
        </row>
        <row r="4908">
          <cell r="F4908">
            <v>397037</v>
          </cell>
          <cell r="G4908">
            <v>397037</v>
          </cell>
          <cell r="H4908">
            <v>303998.73</v>
          </cell>
          <cell r="I4908">
            <v>0</v>
          </cell>
          <cell r="AY4908">
            <v>34667.339999999997</v>
          </cell>
          <cell r="CK4908">
            <v>0</v>
          </cell>
          <cell r="CL4908">
            <v>0</v>
          </cell>
          <cell r="CM4908">
            <v>0</v>
          </cell>
        </row>
        <row r="4909">
          <cell r="F4909">
            <v>785400</v>
          </cell>
          <cell r="G4909">
            <v>785400</v>
          </cell>
          <cell r="H4909">
            <v>629291.52000000002</v>
          </cell>
          <cell r="I4909">
            <v>0</v>
          </cell>
          <cell r="AY4909">
            <v>73827.66</v>
          </cell>
          <cell r="CK4909">
            <v>0</v>
          </cell>
          <cell r="CL4909">
            <v>0</v>
          </cell>
          <cell r="CM4909">
            <v>0</v>
          </cell>
        </row>
        <row r="4910">
          <cell r="F4910">
            <v>354035</v>
          </cell>
          <cell r="G4910">
            <v>361871.24</v>
          </cell>
          <cell r="H4910">
            <v>361871.24</v>
          </cell>
          <cell r="I4910">
            <v>0</v>
          </cell>
          <cell r="AY4910">
            <v>0</v>
          </cell>
          <cell r="CK4910">
            <v>0</v>
          </cell>
          <cell r="CL4910">
            <v>0</v>
          </cell>
          <cell r="CM4910">
            <v>0</v>
          </cell>
        </row>
        <row r="4911">
          <cell r="F4911">
            <v>2025998</v>
          </cell>
          <cell r="G4911">
            <v>2025998</v>
          </cell>
          <cell r="H4911">
            <v>1416081.45</v>
          </cell>
          <cell r="I4911">
            <v>0</v>
          </cell>
          <cell r="AY4911">
            <v>158600.84</v>
          </cell>
          <cell r="CK4911">
            <v>0</v>
          </cell>
          <cell r="CL4911">
            <v>0</v>
          </cell>
          <cell r="CM4911">
            <v>0</v>
          </cell>
        </row>
        <row r="4912">
          <cell r="F4912">
            <v>184002</v>
          </cell>
          <cell r="G4912">
            <v>184002</v>
          </cell>
          <cell r="H4912">
            <v>116292.6</v>
          </cell>
          <cell r="I4912">
            <v>0</v>
          </cell>
          <cell r="AY4912">
            <v>0</v>
          </cell>
          <cell r="CK4912">
            <v>0</v>
          </cell>
          <cell r="CL4912">
            <v>0</v>
          </cell>
          <cell r="CM4912">
            <v>0</v>
          </cell>
        </row>
        <row r="4913">
          <cell r="F4913">
            <v>324203</v>
          </cell>
          <cell r="G4913">
            <v>324203</v>
          </cell>
          <cell r="H4913">
            <v>267652.34999999998</v>
          </cell>
          <cell r="I4913">
            <v>0</v>
          </cell>
          <cell r="AY4913">
            <v>26051.759999999998</v>
          </cell>
          <cell r="CK4913">
            <v>0</v>
          </cell>
          <cell r="CL4913">
            <v>0</v>
          </cell>
          <cell r="CM4913">
            <v>0</v>
          </cell>
        </row>
        <row r="4914">
          <cell r="F4914">
            <v>17173</v>
          </cell>
          <cell r="G4914">
            <v>20697.330000000002</v>
          </cell>
          <cell r="H4914">
            <v>20697.330000000002</v>
          </cell>
          <cell r="I4914">
            <v>0</v>
          </cell>
          <cell r="AY4914">
            <v>3436.13</v>
          </cell>
          <cell r="CK4914">
            <v>0</v>
          </cell>
          <cell r="CL4914">
            <v>0</v>
          </cell>
          <cell r="CM4914">
            <v>0</v>
          </cell>
        </row>
        <row r="4915">
          <cell r="F4915">
            <v>5001</v>
          </cell>
          <cell r="G4915">
            <v>5001</v>
          </cell>
          <cell r="H4915">
            <v>3192</v>
          </cell>
          <cell r="I4915">
            <v>0</v>
          </cell>
          <cell r="AY4915">
            <v>0</v>
          </cell>
          <cell r="CK4915">
            <v>0</v>
          </cell>
          <cell r="CL4915">
            <v>0</v>
          </cell>
          <cell r="CM4915">
            <v>0</v>
          </cell>
        </row>
        <row r="4916"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CK4916">
            <v>0</v>
          </cell>
          <cell r="CL4916">
            <v>0</v>
          </cell>
          <cell r="CM4916">
            <v>0</v>
          </cell>
        </row>
        <row r="4917">
          <cell r="F4917">
            <v>200000</v>
          </cell>
          <cell r="G4917">
            <v>200000</v>
          </cell>
          <cell r="H4917">
            <v>45508.75</v>
          </cell>
          <cell r="I4917">
            <v>130026</v>
          </cell>
          <cell r="AY4917">
            <v>0</v>
          </cell>
          <cell r="CK4917">
            <v>0</v>
          </cell>
          <cell r="CL4917">
            <v>0</v>
          </cell>
          <cell r="CM4917">
            <v>0</v>
          </cell>
        </row>
        <row r="4918">
          <cell r="F4918">
            <v>303872</v>
          </cell>
          <cell r="G4918">
            <v>303872</v>
          </cell>
          <cell r="H4918">
            <v>291226.56</v>
          </cell>
          <cell r="I4918">
            <v>12485.45</v>
          </cell>
          <cell r="AY4918">
            <v>0</v>
          </cell>
          <cell r="CK4918">
            <v>0</v>
          </cell>
          <cell r="CL4918">
            <v>0</v>
          </cell>
          <cell r="CM4918">
            <v>0</v>
          </cell>
        </row>
        <row r="4919">
          <cell r="F4919">
            <v>16500</v>
          </cell>
          <cell r="G4919">
            <v>16500</v>
          </cell>
          <cell r="H4919">
            <v>0</v>
          </cell>
          <cell r="I4919">
            <v>0</v>
          </cell>
          <cell r="AY4919">
            <v>0</v>
          </cell>
          <cell r="CK4919">
            <v>0</v>
          </cell>
          <cell r="CL4919">
            <v>0</v>
          </cell>
          <cell r="CM4919">
            <v>0</v>
          </cell>
        </row>
        <row r="4920">
          <cell r="F4920">
            <v>326223</v>
          </cell>
          <cell r="G4920">
            <v>326223</v>
          </cell>
          <cell r="H4920">
            <v>291691.23</v>
          </cell>
          <cell r="I4920">
            <v>3892.32</v>
          </cell>
          <cell r="AY4920">
            <v>0</v>
          </cell>
          <cell r="CK4920">
            <v>0</v>
          </cell>
          <cell r="CL4920">
            <v>0</v>
          </cell>
          <cell r="CM4920">
            <v>0</v>
          </cell>
        </row>
        <row r="4921">
          <cell r="F4921">
            <v>35083</v>
          </cell>
          <cell r="G4921">
            <v>35083</v>
          </cell>
          <cell r="H4921">
            <v>33613.199999999997</v>
          </cell>
          <cell r="I4921">
            <v>0</v>
          </cell>
          <cell r="AY4921">
            <v>0</v>
          </cell>
          <cell r="CK4921">
            <v>0</v>
          </cell>
          <cell r="CL4921">
            <v>0</v>
          </cell>
          <cell r="CM4921">
            <v>0</v>
          </cell>
        </row>
        <row r="4922">
          <cell r="F4922">
            <v>790587</v>
          </cell>
          <cell r="G4922">
            <v>790587</v>
          </cell>
          <cell r="H4922">
            <v>488797.38</v>
          </cell>
          <cell r="I4922">
            <v>21276.880000000001</v>
          </cell>
          <cell r="AY4922">
            <v>30220.22</v>
          </cell>
          <cell r="CK4922">
            <v>0</v>
          </cell>
          <cell r="CL4922">
            <v>0</v>
          </cell>
          <cell r="CM4922">
            <v>0</v>
          </cell>
        </row>
        <row r="4923">
          <cell r="F4923">
            <v>43978752</v>
          </cell>
          <cell r="G4923">
            <v>43974813.299999997</v>
          </cell>
          <cell r="H4923">
            <v>34648686.149999999</v>
          </cell>
          <cell r="I4923">
            <v>0</v>
          </cell>
          <cell r="AY4923">
            <v>3695493.35</v>
          </cell>
          <cell r="CK4923">
            <v>0</v>
          </cell>
          <cell r="CL4923">
            <v>0</v>
          </cell>
          <cell r="CM4923">
            <v>0</v>
          </cell>
        </row>
        <row r="4924">
          <cell r="F4924">
            <v>0</v>
          </cell>
          <cell r="G4924">
            <v>98732.85</v>
          </cell>
          <cell r="H4924">
            <v>98732.85</v>
          </cell>
          <cell r="I4924">
            <v>0</v>
          </cell>
          <cell r="AY4924">
            <v>0</v>
          </cell>
          <cell r="CK4924">
            <v>0</v>
          </cell>
          <cell r="CL4924">
            <v>0</v>
          </cell>
          <cell r="CM4924">
            <v>0</v>
          </cell>
        </row>
        <row r="4925">
          <cell r="F4925">
            <v>0</v>
          </cell>
          <cell r="G4925">
            <v>2966916.56</v>
          </cell>
          <cell r="H4925">
            <v>2966916.56</v>
          </cell>
          <cell r="I4925">
            <v>0</v>
          </cell>
          <cell r="AY4925">
            <v>416065.82</v>
          </cell>
          <cell r="CK4925">
            <v>0</v>
          </cell>
          <cell r="CL4925">
            <v>0</v>
          </cell>
          <cell r="CM4925">
            <v>0</v>
          </cell>
        </row>
        <row r="4926">
          <cell r="F4926">
            <v>1574815</v>
          </cell>
          <cell r="G4926">
            <v>1574815</v>
          </cell>
          <cell r="H4926">
            <v>1303172.25</v>
          </cell>
          <cell r="I4926">
            <v>0</v>
          </cell>
          <cell r="AY4926">
            <v>144365.84</v>
          </cell>
          <cell r="CK4926">
            <v>0</v>
          </cell>
          <cell r="CL4926">
            <v>0</v>
          </cell>
          <cell r="CM4926">
            <v>0</v>
          </cell>
        </row>
        <row r="4927">
          <cell r="F4927">
            <v>3170783</v>
          </cell>
          <cell r="G4927">
            <v>3170783</v>
          </cell>
          <cell r="H4927">
            <v>1636623.48</v>
          </cell>
          <cell r="I4927">
            <v>0</v>
          </cell>
          <cell r="AY4927">
            <v>0</v>
          </cell>
          <cell r="CK4927">
            <v>0</v>
          </cell>
          <cell r="CL4927">
            <v>0</v>
          </cell>
          <cell r="CM4927">
            <v>0</v>
          </cell>
        </row>
        <row r="4928">
          <cell r="F4928">
            <v>8872487</v>
          </cell>
          <cell r="G4928">
            <v>8872487</v>
          </cell>
          <cell r="H4928">
            <v>244189.32</v>
          </cell>
          <cell r="I4928">
            <v>0</v>
          </cell>
          <cell r="AY4928">
            <v>0</v>
          </cell>
          <cell r="CK4928">
            <v>0</v>
          </cell>
          <cell r="CL4928">
            <v>0</v>
          </cell>
          <cell r="CM4928">
            <v>0</v>
          </cell>
        </row>
        <row r="4929">
          <cell r="F4929">
            <v>0</v>
          </cell>
          <cell r="G4929">
            <v>736569.2</v>
          </cell>
          <cell r="H4929">
            <v>736569.2</v>
          </cell>
          <cell r="I4929">
            <v>0</v>
          </cell>
          <cell r="AY4929">
            <v>0</v>
          </cell>
          <cell r="CK4929">
            <v>0</v>
          </cell>
          <cell r="CL4929">
            <v>0</v>
          </cell>
          <cell r="CM4929">
            <v>0</v>
          </cell>
        </row>
        <row r="4930">
          <cell r="F4930">
            <v>86969</v>
          </cell>
          <cell r="G4930">
            <v>74543.600000000006</v>
          </cell>
          <cell r="H4930">
            <v>58595.76</v>
          </cell>
          <cell r="I4930">
            <v>0</v>
          </cell>
          <cell r="AY4930">
            <v>11338.06</v>
          </cell>
          <cell r="CK4930">
            <v>0</v>
          </cell>
          <cell r="CL4930">
            <v>0</v>
          </cell>
          <cell r="CM4930">
            <v>0</v>
          </cell>
        </row>
        <row r="4931">
          <cell r="F4931">
            <v>0</v>
          </cell>
          <cell r="G4931">
            <v>93092.5</v>
          </cell>
          <cell r="H4931">
            <v>93092.5</v>
          </cell>
          <cell r="I4931">
            <v>0</v>
          </cell>
          <cell r="AY4931">
            <v>0</v>
          </cell>
          <cell r="CK4931">
            <v>0</v>
          </cell>
          <cell r="CL4931">
            <v>100000</v>
          </cell>
          <cell r="CM4931">
            <v>0</v>
          </cell>
        </row>
        <row r="4932">
          <cell r="F4932">
            <v>0</v>
          </cell>
          <cell r="G4932">
            <v>976408.32</v>
          </cell>
          <cell r="H4932">
            <v>976408.32</v>
          </cell>
          <cell r="I4932">
            <v>0</v>
          </cell>
          <cell r="AY4932">
            <v>0</v>
          </cell>
          <cell r="CK4932">
            <v>0</v>
          </cell>
          <cell r="CL4932">
            <v>0</v>
          </cell>
          <cell r="CM4932">
            <v>0</v>
          </cell>
        </row>
        <row r="4933">
          <cell r="F4933">
            <v>7026585</v>
          </cell>
          <cell r="G4933">
            <v>7026585</v>
          </cell>
          <cell r="H4933">
            <v>5372425.6799999997</v>
          </cell>
          <cell r="I4933">
            <v>0</v>
          </cell>
          <cell r="AY4933">
            <v>580601.85</v>
          </cell>
          <cell r="CK4933">
            <v>0</v>
          </cell>
          <cell r="CL4933">
            <v>0</v>
          </cell>
          <cell r="CM4933">
            <v>0</v>
          </cell>
        </row>
        <row r="4934">
          <cell r="F4934">
            <v>1137216</v>
          </cell>
          <cell r="G4934">
            <v>1137216</v>
          </cell>
          <cell r="H4934">
            <v>887333.8</v>
          </cell>
          <cell r="I4934">
            <v>0</v>
          </cell>
          <cell r="AY4934">
            <v>95991.33</v>
          </cell>
          <cell r="CK4934">
            <v>0</v>
          </cell>
          <cell r="CL4934">
            <v>0</v>
          </cell>
          <cell r="CM4934">
            <v>0</v>
          </cell>
        </row>
        <row r="4935">
          <cell r="F4935">
            <v>2263800</v>
          </cell>
          <cell r="G4935">
            <v>2263800</v>
          </cell>
          <cell r="H4935">
            <v>1793962.2</v>
          </cell>
          <cell r="I4935">
            <v>0</v>
          </cell>
          <cell r="AY4935">
            <v>202675.75</v>
          </cell>
          <cell r="CK4935">
            <v>0</v>
          </cell>
          <cell r="CL4935">
            <v>0</v>
          </cell>
          <cell r="CM4935">
            <v>0</v>
          </cell>
        </row>
        <row r="4936">
          <cell r="F4936">
            <v>1012648</v>
          </cell>
          <cell r="G4936">
            <v>1087181.51</v>
          </cell>
          <cell r="H4936">
            <v>1087181.51</v>
          </cell>
          <cell r="I4936">
            <v>0</v>
          </cell>
          <cell r="AY4936">
            <v>0</v>
          </cell>
          <cell r="CK4936">
            <v>0</v>
          </cell>
          <cell r="CL4936">
            <v>0</v>
          </cell>
          <cell r="CM4936">
            <v>0</v>
          </cell>
        </row>
        <row r="4937">
          <cell r="F4937">
            <v>4781685</v>
          </cell>
          <cell r="G4937">
            <v>4781685</v>
          </cell>
          <cell r="H4937">
            <v>3416861.04</v>
          </cell>
          <cell r="I4937">
            <v>0</v>
          </cell>
          <cell r="AY4937">
            <v>346378.99</v>
          </cell>
          <cell r="CK4937">
            <v>0</v>
          </cell>
          <cell r="CL4937">
            <v>0</v>
          </cell>
          <cell r="CM4937">
            <v>0</v>
          </cell>
        </row>
        <row r="4938">
          <cell r="F4938">
            <v>1403228</v>
          </cell>
          <cell r="G4938">
            <v>1389632.2</v>
          </cell>
          <cell r="H4938">
            <v>894265.44</v>
          </cell>
          <cell r="I4938">
            <v>0</v>
          </cell>
          <cell r="AY4938">
            <v>0</v>
          </cell>
          <cell r="CK4938">
            <v>0</v>
          </cell>
          <cell r="CL4938">
            <v>0</v>
          </cell>
          <cell r="CM4938">
            <v>0</v>
          </cell>
        </row>
        <row r="4939">
          <cell r="F4939">
            <v>213680</v>
          </cell>
          <cell r="G4939">
            <v>217519.18</v>
          </cell>
          <cell r="H4939">
            <v>186413.18</v>
          </cell>
          <cell r="I4939">
            <v>85</v>
          </cell>
          <cell r="AY4939">
            <v>19908.88</v>
          </cell>
          <cell r="CK4939">
            <v>0</v>
          </cell>
          <cell r="CL4939">
            <v>0</v>
          </cell>
          <cell r="CM4939">
            <v>0</v>
          </cell>
        </row>
        <row r="4940">
          <cell r="F4940">
            <v>868947</v>
          </cell>
          <cell r="G4940">
            <v>862500.95</v>
          </cell>
          <cell r="H4940">
            <v>656930.86</v>
          </cell>
          <cell r="I4940">
            <v>0</v>
          </cell>
          <cell r="AY4940">
            <v>58332.14</v>
          </cell>
          <cell r="CK4940">
            <v>0</v>
          </cell>
          <cell r="CL4940">
            <v>0</v>
          </cell>
          <cell r="CM4940">
            <v>0</v>
          </cell>
        </row>
        <row r="4941">
          <cell r="F4941">
            <v>458218</v>
          </cell>
          <cell r="G4941">
            <v>445128.8</v>
          </cell>
          <cell r="H4941">
            <v>167891.17</v>
          </cell>
          <cell r="I4941">
            <v>0</v>
          </cell>
          <cell r="AY4941">
            <v>17930.23</v>
          </cell>
          <cell r="CK4941">
            <v>0</v>
          </cell>
          <cell r="CL4941">
            <v>0</v>
          </cell>
          <cell r="CM4941">
            <v>0</v>
          </cell>
        </row>
        <row r="4942">
          <cell r="F4942">
            <v>44726</v>
          </cell>
          <cell r="G4942">
            <v>44726</v>
          </cell>
          <cell r="H4942">
            <v>29597.02</v>
          </cell>
          <cell r="I4942">
            <v>0</v>
          </cell>
          <cell r="AY4942">
            <v>0</v>
          </cell>
          <cell r="CK4942">
            <v>0</v>
          </cell>
          <cell r="CL4942">
            <v>0</v>
          </cell>
          <cell r="CM4942">
            <v>0</v>
          </cell>
        </row>
        <row r="4943">
          <cell r="F4943">
            <v>0</v>
          </cell>
          <cell r="G4943">
            <v>1106692.17</v>
          </cell>
          <cell r="H4943">
            <v>618529.97</v>
          </cell>
          <cell r="I4943">
            <v>8227.99</v>
          </cell>
          <cell r="AY4943">
            <v>0</v>
          </cell>
          <cell r="CK4943">
            <v>172000</v>
          </cell>
          <cell r="CL4943">
            <v>86000</v>
          </cell>
          <cell r="CM4943">
            <v>86000</v>
          </cell>
        </row>
        <row r="4944">
          <cell r="F4944">
            <v>120000</v>
          </cell>
          <cell r="G4944">
            <v>120000</v>
          </cell>
          <cell r="H4944">
            <v>91204.34</v>
          </cell>
          <cell r="I4944">
            <v>20679.82</v>
          </cell>
          <cell r="AY4944">
            <v>0</v>
          </cell>
          <cell r="CK4944">
            <v>0</v>
          </cell>
          <cell r="CL4944">
            <v>0</v>
          </cell>
          <cell r="CM4944">
            <v>0</v>
          </cell>
        </row>
        <row r="4945">
          <cell r="F4945">
            <v>391030</v>
          </cell>
          <cell r="G4945">
            <v>391030</v>
          </cell>
          <cell r="H4945">
            <v>343361.5</v>
          </cell>
          <cell r="I4945">
            <v>10769.96</v>
          </cell>
          <cell r="AY4945">
            <v>0</v>
          </cell>
          <cell r="CK4945">
            <v>0</v>
          </cell>
          <cell r="CL4945">
            <v>0</v>
          </cell>
          <cell r="CM4945">
            <v>0</v>
          </cell>
        </row>
        <row r="4946">
          <cell r="F4946">
            <v>49748</v>
          </cell>
          <cell r="G4946">
            <v>49748</v>
          </cell>
          <cell r="H4946">
            <v>32482.46</v>
          </cell>
          <cell r="I4946">
            <v>0</v>
          </cell>
          <cell r="AY4946">
            <v>0</v>
          </cell>
          <cell r="CK4946">
            <v>150000</v>
          </cell>
          <cell r="CL4946">
            <v>150000</v>
          </cell>
          <cell r="CM4946">
            <v>150000</v>
          </cell>
        </row>
        <row r="4947">
          <cell r="F4947">
            <v>610298</v>
          </cell>
          <cell r="G4947">
            <v>610298</v>
          </cell>
          <cell r="H4947">
            <v>449073.57</v>
          </cell>
          <cell r="I4947">
            <v>17277.86</v>
          </cell>
          <cell r="AY4947">
            <v>26930.97</v>
          </cell>
          <cell r="CK4947">
            <v>0</v>
          </cell>
          <cell r="CL4947">
            <v>0</v>
          </cell>
          <cell r="CM4947">
            <v>0</v>
          </cell>
        </row>
        <row r="4948">
          <cell r="F4948">
            <v>76030</v>
          </cell>
          <cell r="G4948">
            <v>150265.84</v>
          </cell>
          <cell r="H4948">
            <v>150806.79999999999</v>
          </cell>
          <cell r="I4948">
            <v>-540.96</v>
          </cell>
          <cell r="AY4948">
            <v>11903.23</v>
          </cell>
          <cell r="CK4948">
            <v>0</v>
          </cell>
          <cell r="CL4948">
            <v>0</v>
          </cell>
          <cell r="CM4948">
            <v>0</v>
          </cell>
        </row>
        <row r="4949">
          <cell r="F4949">
            <v>15674232</v>
          </cell>
          <cell r="G4949">
            <v>15670009.92</v>
          </cell>
          <cell r="H4949">
            <v>12286676.560000001</v>
          </cell>
          <cell r="I4949">
            <v>0</v>
          </cell>
          <cell r="AY4949">
            <v>1355599.73</v>
          </cell>
          <cell r="CK4949">
            <v>0</v>
          </cell>
          <cell r="CL4949">
            <v>0</v>
          </cell>
          <cell r="CM4949">
            <v>0</v>
          </cell>
        </row>
        <row r="4950">
          <cell r="F4950">
            <v>0</v>
          </cell>
          <cell r="G4950">
            <v>5170.78</v>
          </cell>
          <cell r="H4950">
            <v>5170.78</v>
          </cell>
          <cell r="I4950">
            <v>0</v>
          </cell>
          <cell r="AY4950">
            <v>0</v>
          </cell>
          <cell r="CK4950">
            <v>0</v>
          </cell>
          <cell r="CL4950">
            <v>0</v>
          </cell>
          <cell r="CM4950">
            <v>0</v>
          </cell>
        </row>
        <row r="4951">
          <cell r="F4951">
            <v>0</v>
          </cell>
          <cell r="G4951">
            <v>446452.27</v>
          </cell>
          <cell r="H4951">
            <v>446452.27</v>
          </cell>
          <cell r="I4951">
            <v>0</v>
          </cell>
          <cell r="AY4951">
            <v>58337.07</v>
          </cell>
          <cell r="CK4951">
            <v>0</v>
          </cell>
          <cell r="CL4951">
            <v>0</v>
          </cell>
          <cell r="CM4951">
            <v>0</v>
          </cell>
        </row>
        <row r="4952">
          <cell r="F4952">
            <v>622513</v>
          </cell>
          <cell r="G4952">
            <v>640945</v>
          </cell>
          <cell r="H4952">
            <v>576015.93000000005</v>
          </cell>
          <cell r="I4952">
            <v>0</v>
          </cell>
          <cell r="AY4952">
            <v>59501.94</v>
          </cell>
          <cell r="CK4952">
            <v>0</v>
          </cell>
          <cell r="CL4952">
            <v>0</v>
          </cell>
          <cell r="CM4952">
            <v>0</v>
          </cell>
        </row>
        <row r="4953">
          <cell r="F4953">
            <v>1180205</v>
          </cell>
          <cell r="G4953">
            <v>1180205</v>
          </cell>
          <cell r="H4953">
            <v>628231.44999999995</v>
          </cell>
          <cell r="I4953">
            <v>0</v>
          </cell>
          <cell r="AY4953">
            <v>5590.98</v>
          </cell>
          <cell r="CK4953">
            <v>0</v>
          </cell>
          <cell r="CL4953">
            <v>0</v>
          </cell>
          <cell r="CM4953">
            <v>0</v>
          </cell>
        </row>
        <row r="4954">
          <cell r="F4954">
            <v>3174831</v>
          </cell>
          <cell r="G4954">
            <v>3174831</v>
          </cell>
          <cell r="H4954">
            <v>41257.72</v>
          </cell>
          <cell r="I4954">
            <v>0</v>
          </cell>
          <cell r="AY4954">
            <v>0</v>
          </cell>
          <cell r="CK4954">
            <v>0</v>
          </cell>
          <cell r="CL4954">
            <v>0</v>
          </cell>
          <cell r="CM4954">
            <v>0</v>
          </cell>
        </row>
        <row r="4955">
          <cell r="F4955">
            <v>6922</v>
          </cell>
          <cell r="G4955">
            <v>30747.31</v>
          </cell>
          <cell r="H4955">
            <v>30747.31</v>
          </cell>
          <cell r="I4955">
            <v>0</v>
          </cell>
          <cell r="AY4955">
            <v>2752.25</v>
          </cell>
          <cell r="CK4955">
            <v>0</v>
          </cell>
          <cell r="CL4955">
            <v>0</v>
          </cell>
          <cell r="CM4955">
            <v>0</v>
          </cell>
        </row>
        <row r="4956">
          <cell r="F4956">
            <v>0</v>
          </cell>
          <cell r="G4956">
            <v>67639.22</v>
          </cell>
          <cell r="H4956">
            <v>67639.22</v>
          </cell>
          <cell r="I4956">
            <v>0</v>
          </cell>
          <cell r="AY4956">
            <v>0</v>
          </cell>
          <cell r="CK4956">
            <v>0</v>
          </cell>
          <cell r="CL4956">
            <v>0</v>
          </cell>
          <cell r="CM4956">
            <v>0</v>
          </cell>
        </row>
        <row r="4957">
          <cell r="F4957">
            <v>2458643</v>
          </cell>
          <cell r="G4957">
            <v>2458643</v>
          </cell>
          <cell r="H4957">
            <v>1869751.26</v>
          </cell>
          <cell r="I4957">
            <v>0</v>
          </cell>
          <cell r="AY4957">
            <v>208232.25</v>
          </cell>
          <cell r="CK4957">
            <v>0</v>
          </cell>
          <cell r="CL4957">
            <v>0</v>
          </cell>
          <cell r="CM4957">
            <v>0</v>
          </cell>
        </row>
        <row r="4958">
          <cell r="F4958">
            <v>407422</v>
          </cell>
          <cell r="G4958">
            <v>407422</v>
          </cell>
          <cell r="H4958">
            <v>317243.11</v>
          </cell>
          <cell r="I4958">
            <v>0</v>
          </cell>
          <cell r="AY4958">
            <v>35460.51</v>
          </cell>
          <cell r="CK4958">
            <v>0</v>
          </cell>
          <cell r="CL4958">
            <v>0</v>
          </cell>
          <cell r="CM4958">
            <v>0</v>
          </cell>
        </row>
        <row r="4959">
          <cell r="F4959">
            <v>666600</v>
          </cell>
          <cell r="G4959">
            <v>666600</v>
          </cell>
          <cell r="H4959">
            <v>524526.54</v>
          </cell>
          <cell r="I4959">
            <v>0</v>
          </cell>
          <cell r="AY4959">
            <v>57582.92</v>
          </cell>
          <cell r="CK4959">
            <v>0</v>
          </cell>
          <cell r="CL4959">
            <v>0</v>
          </cell>
          <cell r="CM4959">
            <v>0</v>
          </cell>
        </row>
        <row r="4960">
          <cell r="F4960">
            <v>362225</v>
          </cell>
          <cell r="G4960">
            <v>375702.64</v>
          </cell>
          <cell r="H4960">
            <v>375702.64</v>
          </cell>
          <cell r="I4960">
            <v>0</v>
          </cell>
          <cell r="AY4960">
            <v>0</v>
          </cell>
          <cell r="CK4960">
            <v>0</v>
          </cell>
          <cell r="CL4960">
            <v>0</v>
          </cell>
          <cell r="CM4960">
            <v>0</v>
          </cell>
        </row>
        <row r="4961">
          <cell r="F4961">
            <v>1819293</v>
          </cell>
          <cell r="G4961">
            <v>1819293</v>
          </cell>
          <cell r="H4961">
            <v>1331827.99</v>
          </cell>
          <cell r="I4961">
            <v>0</v>
          </cell>
          <cell r="AY4961">
            <v>134772.45000000001</v>
          </cell>
          <cell r="CK4961">
            <v>0</v>
          </cell>
          <cell r="CL4961">
            <v>0</v>
          </cell>
          <cell r="CM4961">
            <v>0</v>
          </cell>
        </row>
        <row r="4962">
          <cell r="F4962">
            <v>134955</v>
          </cell>
          <cell r="G4962">
            <v>158311.07</v>
          </cell>
          <cell r="H4962">
            <v>150031.81</v>
          </cell>
          <cell r="I4962">
            <v>0</v>
          </cell>
          <cell r="AY4962">
            <v>0</v>
          </cell>
          <cell r="CK4962">
            <v>0</v>
          </cell>
          <cell r="CL4962">
            <v>0</v>
          </cell>
          <cell r="CM4962">
            <v>0</v>
          </cell>
        </row>
        <row r="4963">
          <cell r="F4963">
            <v>402247</v>
          </cell>
          <cell r="G4963">
            <v>402247</v>
          </cell>
          <cell r="H4963">
            <v>332243.52</v>
          </cell>
          <cell r="I4963">
            <v>0</v>
          </cell>
          <cell r="AY4963">
            <v>29507.56</v>
          </cell>
          <cell r="CK4963">
            <v>0</v>
          </cell>
          <cell r="CL4963">
            <v>0</v>
          </cell>
          <cell r="CM4963">
            <v>0</v>
          </cell>
        </row>
        <row r="4964">
          <cell r="F4964">
            <v>0</v>
          </cell>
          <cell r="G4964">
            <v>23690</v>
          </cell>
          <cell r="H4964">
            <v>11500</v>
          </cell>
          <cell r="I4964">
            <v>0</v>
          </cell>
          <cell r="AY4964">
            <v>0</v>
          </cell>
          <cell r="CK4964">
            <v>0</v>
          </cell>
          <cell r="CL4964">
            <v>0</v>
          </cell>
          <cell r="CM4964">
            <v>0</v>
          </cell>
        </row>
        <row r="4965">
          <cell r="F4965">
            <v>120000</v>
          </cell>
          <cell r="G4965">
            <v>120000</v>
          </cell>
          <cell r="H4965">
            <v>88079.67</v>
          </cell>
          <cell r="I4965">
            <v>777.34</v>
          </cell>
          <cell r="AY4965">
            <v>0</v>
          </cell>
          <cell r="CK4965">
            <v>0</v>
          </cell>
          <cell r="CL4965">
            <v>0</v>
          </cell>
          <cell r="CM4965">
            <v>0</v>
          </cell>
        </row>
        <row r="4966">
          <cell r="F4966">
            <v>100282</v>
          </cell>
          <cell r="G4966">
            <v>100282</v>
          </cell>
          <cell r="H4966">
            <v>69284.75</v>
          </cell>
          <cell r="I4966">
            <v>9081.5</v>
          </cell>
          <cell r="AY4966">
            <v>0</v>
          </cell>
          <cell r="CK4966">
            <v>0</v>
          </cell>
          <cell r="CL4966">
            <v>0</v>
          </cell>
          <cell r="CM4966">
            <v>0</v>
          </cell>
        </row>
        <row r="4967">
          <cell r="F4967">
            <v>22941</v>
          </cell>
          <cell r="G4967">
            <v>22941</v>
          </cell>
          <cell r="H4967">
            <v>13553.5</v>
          </cell>
          <cell r="I4967">
            <v>0</v>
          </cell>
          <cell r="AY4967">
            <v>0</v>
          </cell>
          <cell r="CK4967">
            <v>0</v>
          </cell>
          <cell r="CL4967">
            <v>0</v>
          </cell>
          <cell r="CM4967">
            <v>0</v>
          </cell>
        </row>
        <row r="4968">
          <cell r="F4968">
            <v>85936</v>
          </cell>
          <cell r="G4968">
            <v>85936</v>
          </cell>
          <cell r="H4968">
            <v>51589.37</v>
          </cell>
          <cell r="I4968">
            <v>3791.96</v>
          </cell>
          <cell r="AY4968">
            <v>1450.44</v>
          </cell>
          <cell r="CK4968">
            <v>0</v>
          </cell>
          <cell r="CL4968">
            <v>0</v>
          </cell>
          <cell r="CM4968">
            <v>0</v>
          </cell>
        </row>
        <row r="4969">
          <cell r="F4969">
            <v>7206325</v>
          </cell>
          <cell r="G4969">
            <v>7206325</v>
          </cell>
          <cell r="H4969">
            <v>5222737.37</v>
          </cell>
          <cell r="I4969">
            <v>0</v>
          </cell>
          <cell r="AY4969">
            <v>591334.56000000006</v>
          </cell>
          <cell r="CK4969">
            <v>0</v>
          </cell>
          <cell r="CL4969">
            <v>0</v>
          </cell>
          <cell r="CM4969">
            <v>0</v>
          </cell>
        </row>
        <row r="4970">
          <cell r="F4970">
            <v>0</v>
          </cell>
          <cell r="G4970">
            <v>435893.98</v>
          </cell>
          <cell r="H4970">
            <v>435893.98</v>
          </cell>
          <cell r="I4970">
            <v>0</v>
          </cell>
          <cell r="AY4970">
            <v>23949.8</v>
          </cell>
          <cell r="CK4970">
            <v>0</v>
          </cell>
          <cell r="CL4970">
            <v>0</v>
          </cell>
          <cell r="CM4970">
            <v>0</v>
          </cell>
        </row>
        <row r="4971">
          <cell r="F4971">
            <v>195237</v>
          </cell>
          <cell r="G4971">
            <v>195237</v>
          </cell>
          <cell r="H4971">
            <v>158170.82999999999</v>
          </cell>
          <cell r="I4971">
            <v>0</v>
          </cell>
          <cell r="AY4971">
            <v>19304</v>
          </cell>
          <cell r="CK4971">
            <v>0</v>
          </cell>
          <cell r="CL4971">
            <v>0</v>
          </cell>
          <cell r="CM4971">
            <v>0</v>
          </cell>
        </row>
        <row r="4972">
          <cell r="F4972">
            <v>461624</v>
          </cell>
          <cell r="G4972">
            <v>461624</v>
          </cell>
          <cell r="H4972">
            <v>272261.64</v>
          </cell>
          <cell r="I4972">
            <v>0</v>
          </cell>
          <cell r="AY4972">
            <v>8198.81</v>
          </cell>
          <cell r="CK4972">
            <v>0</v>
          </cell>
          <cell r="CL4972">
            <v>0</v>
          </cell>
          <cell r="CM4972">
            <v>0</v>
          </cell>
        </row>
        <row r="4973">
          <cell r="F4973">
            <v>1334671</v>
          </cell>
          <cell r="G4973">
            <v>1334671</v>
          </cell>
          <cell r="H4973">
            <v>15199.37</v>
          </cell>
          <cell r="I4973">
            <v>0</v>
          </cell>
          <cell r="AY4973">
            <v>0</v>
          </cell>
          <cell r="CK4973">
            <v>0</v>
          </cell>
          <cell r="CL4973">
            <v>0</v>
          </cell>
          <cell r="CM4973">
            <v>0</v>
          </cell>
        </row>
        <row r="4974">
          <cell r="F4974">
            <v>2680</v>
          </cell>
          <cell r="G4974">
            <v>13752.51</v>
          </cell>
          <cell r="H4974">
            <v>13752.51</v>
          </cell>
          <cell r="I4974">
            <v>0</v>
          </cell>
          <cell r="AY4974">
            <v>1415.05</v>
          </cell>
          <cell r="CK4974">
            <v>0</v>
          </cell>
          <cell r="CL4974">
            <v>0</v>
          </cell>
          <cell r="CM4974">
            <v>0</v>
          </cell>
        </row>
        <row r="4975">
          <cell r="F4975">
            <v>0</v>
          </cell>
          <cell r="G4975">
            <v>373033.2</v>
          </cell>
          <cell r="H4975">
            <v>373033.2</v>
          </cell>
          <cell r="I4975">
            <v>0</v>
          </cell>
          <cell r="AY4975">
            <v>0</v>
          </cell>
          <cell r="CK4975">
            <v>0</v>
          </cell>
          <cell r="CL4975">
            <v>0</v>
          </cell>
          <cell r="CM4975">
            <v>0</v>
          </cell>
        </row>
        <row r="4976">
          <cell r="F4976">
            <v>259193</v>
          </cell>
          <cell r="G4976">
            <v>259193</v>
          </cell>
          <cell r="H4976">
            <v>188396.99</v>
          </cell>
          <cell r="I4976">
            <v>0</v>
          </cell>
          <cell r="AY4976">
            <v>0</v>
          </cell>
          <cell r="CK4976">
            <v>0</v>
          </cell>
          <cell r="CL4976">
            <v>0</v>
          </cell>
          <cell r="CM4976">
            <v>0</v>
          </cell>
        </row>
        <row r="4977">
          <cell r="F4977">
            <v>1091623</v>
          </cell>
          <cell r="G4977">
            <v>1091623</v>
          </cell>
          <cell r="H4977">
            <v>817648.07</v>
          </cell>
          <cell r="I4977">
            <v>0</v>
          </cell>
          <cell r="AY4977">
            <v>92427.44</v>
          </cell>
          <cell r="CK4977">
            <v>0</v>
          </cell>
          <cell r="CL4977">
            <v>0</v>
          </cell>
          <cell r="CM4977">
            <v>0</v>
          </cell>
        </row>
        <row r="4978">
          <cell r="F4978">
            <v>167418</v>
          </cell>
          <cell r="G4978">
            <v>167418</v>
          </cell>
          <cell r="H4978">
            <v>126770.7</v>
          </cell>
          <cell r="I4978">
            <v>0</v>
          </cell>
          <cell r="AY4978">
            <v>14395.93</v>
          </cell>
          <cell r="CK4978">
            <v>0</v>
          </cell>
          <cell r="CL4978">
            <v>0</v>
          </cell>
          <cell r="CM4978">
            <v>0</v>
          </cell>
        </row>
        <row r="4979">
          <cell r="F4979">
            <v>468600</v>
          </cell>
          <cell r="G4979">
            <v>468600</v>
          </cell>
          <cell r="H4979">
            <v>359868.11</v>
          </cell>
          <cell r="I4979">
            <v>0</v>
          </cell>
          <cell r="AY4979">
            <v>39723.660000000003</v>
          </cell>
          <cell r="CK4979">
            <v>0</v>
          </cell>
          <cell r="CL4979">
            <v>0</v>
          </cell>
          <cell r="CM4979">
            <v>0</v>
          </cell>
        </row>
        <row r="4980">
          <cell r="F4980">
            <v>152346</v>
          </cell>
          <cell r="G4980">
            <v>152346</v>
          </cell>
          <cell r="H4980">
            <v>151927.35</v>
          </cell>
          <cell r="I4980">
            <v>0</v>
          </cell>
          <cell r="AY4980">
            <v>0</v>
          </cell>
          <cell r="CK4980">
            <v>0</v>
          </cell>
          <cell r="CL4980">
            <v>0</v>
          </cell>
          <cell r="CM4980">
            <v>0</v>
          </cell>
        </row>
        <row r="4981">
          <cell r="F4981">
            <v>628748</v>
          </cell>
          <cell r="G4981">
            <v>628748</v>
          </cell>
          <cell r="H4981">
            <v>479481.37</v>
          </cell>
          <cell r="I4981">
            <v>0</v>
          </cell>
          <cell r="AY4981">
            <v>48233.35</v>
          </cell>
          <cell r="CK4981">
            <v>0</v>
          </cell>
          <cell r="CL4981">
            <v>0</v>
          </cell>
          <cell r="CM4981">
            <v>0</v>
          </cell>
        </row>
        <row r="4982">
          <cell r="F4982">
            <v>3202</v>
          </cell>
          <cell r="G4982">
            <v>16833.349999999999</v>
          </cell>
          <cell r="H4982">
            <v>16833.349999999999</v>
          </cell>
          <cell r="I4982">
            <v>0</v>
          </cell>
          <cell r="AY4982">
            <v>0</v>
          </cell>
          <cell r="CK4982">
            <v>0</v>
          </cell>
          <cell r="CL4982">
            <v>0</v>
          </cell>
          <cell r="CM4982">
            <v>0</v>
          </cell>
        </row>
        <row r="4983">
          <cell r="F4983">
            <v>115764</v>
          </cell>
          <cell r="G4983">
            <v>115764</v>
          </cell>
          <cell r="H4983">
            <v>96886.37</v>
          </cell>
          <cell r="I4983">
            <v>0</v>
          </cell>
          <cell r="AY4983">
            <v>8876.6299999999992</v>
          </cell>
          <cell r="CK4983">
            <v>0</v>
          </cell>
          <cell r="CL4983">
            <v>0</v>
          </cell>
          <cell r="CM4983">
            <v>0</v>
          </cell>
        </row>
        <row r="4984">
          <cell r="F4984">
            <v>14293</v>
          </cell>
          <cell r="G4984">
            <v>13836.06</v>
          </cell>
          <cell r="H4984">
            <v>6191.54</v>
          </cell>
          <cell r="I4984">
            <v>0</v>
          </cell>
          <cell r="AY4984">
            <v>910.37</v>
          </cell>
          <cell r="CK4984">
            <v>0</v>
          </cell>
          <cell r="CL4984">
            <v>0</v>
          </cell>
          <cell r="CM4984">
            <v>0</v>
          </cell>
        </row>
        <row r="4985">
          <cell r="F4985">
            <v>583044</v>
          </cell>
          <cell r="G4985">
            <v>583044</v>
          </cell>
          <cell r="H4985">
            <v>337604.17</v>
          </cell>
          <cell r="I4985">
            <v>0</v>
          </cell>
          <cell r="AY4985">
            <v>9834.35</v>
          </cell>
          <cell r="CK4985">
            <v>0</v>
          </cell>
          <cell r="CL4985">
            <v>0</v>
          </cell>
          <cell r="CM4985">
            <v>0</v>
          </cell>
        </row>
        <row r="4986">
          <cell r="F4986">
            <v>0</v>
          </cell>
          <cell r="G4986">
            <v>326885.02</v>
          </cell>
          <cell r="H4986">
            <v>150236</v>
          </cell>
          <cell r="I4986">
            <v>0</v>
          </cell>
          <cell r="AY4986">
            <v>0</v>
          </cell>
          <cell r="CK4986">
            <v>0</v>
          </cell>
          <cell r="CL4986">
            <v>0</v>
          </cell>
          <cell r="CM4986">
            <v>0</v>
          </cell>
        </row>
        <row r="4987">
          <cell r="F4987">
            <v>751589</v>
          </cell>
          <cell r="G4987">
            <v>751589</v>
          </cell>
          <cell r="H4987">
            <v>692987.04</v>
          </cell>
          <cell r="I4987">
            <v>13886.25</v>
          </cell>
          <cell r="AY4987">
            <v>0</v>
          </cell>
          <cell r="CK4987">
            <v>0</v>
          </cell>
          <cell r="CL4987">
            <v>0</v>
          </cell>
          <cell r="CM4987">
            <v>0</v>
          </cell>
        </row>
        <row r="4988">
          <cell r="F4988">
            <v>30000</v>
          </cell>
          <cell r="G4988">
            <v>21580</v>
          </cell>
          <cell r="H4988">
            <v>0</v>
          </cell>
          <cell r="I4988">
            <v>0</v>
          </cell>
          <cell r="AY4988">
            <v>0</v>
          </cell>
          <cell r="CK4988">
            <v>0</v>
          </cell>
          <cell r="CL4988">
            <v>0</v>
          </cell>
          <cell r="CM4988">
            <v>0</v>
          </cell>
        </row>
        <row r="4989">
          <cell r="F4989">
            <v>50000</v>
          </cell>
          <cell r="G4989">
            <v>50000</v>
          </cell>
          <cell r="H4989">
            <v>12780</v>
          </cell>
          <cell r="I4989">
            <v>5911</v>
          </cell>
          <cell r="AY4989">
            <v>0</v>
          </cell>
          <cell r="CK4989">
            <v>0</v>
          </cell>
          <cell r="CL4989">
            <v>0</v>
          </cell>
          <cell r="CM4989">
            <v>0</v>
          </cell>
        </row>
        <row r="4990">
          <cell r="F4990">
            <v>1300000</v>
          </cell>
          <cell r="G4990">
            <v>1300000</v>
          </cell>
          <cell r="H4990">
            <v>884742.71</v>
          </cell>
          <cell r="I4990">
            <v>167393.18</v>
          </cell>
          <cell r="AY4990">
            <v>0</v>
          </cell>
          <cell r="CK4990">
            <v>0</v>
          </cell>
          <cell r="CL4990">
            <v>0</v>
          </cell>
          <cell r="CM4990">
            <v>0</v>
          </cell>
        </row>
        <row r="4991">
          <cell r="F4991">
            <v>203135</v>
          </cell>
          <cell r="G4991">
            <v>203135</v>
          </cell>
          <cell r="H4991">
            <v>189154.47</v>
          </cell>
          <cell r="I4991">
            <v>12052.38</v>
          </cell>
          <cell r="AY4991">
            <v>0</v>
          </cell>
          <cell r="CK4991">
            <v>0</v>
          </cell>
          <cell r="CL4991">
            <v>0</v>
          </cell>
          <cell r="CM4991">
            <v>0</v>
          </cell>
        </row>
        <row r="4992">
          <cell r="F4992">
            <v>0</v>
          </cell>
          <cell r="G4992">
            <v>10590</v>
          </cell>
          <cell r="H4992">
            <v>10590</v>
          </cell>
          <cell r="I4992">
            <v>0</v>
          </cell>
          <cell r="AY4992">
            <v>0</v>
          </cell>
          <cell r="CK4992">
            <v>0</v>
          </cell>
          <cell r="CL4992">
            <v>0</v>
          </cell>
          <cell r="CM4992">
            <v>0</v>
          </cell>
        </row>
        <row r="4993">
          <cell r="F4993">
            <v>1000</v>
          </cell>
          <cell r="G4993">
            <v>1000</v>
          </cell>
          <cell r="H4993">
            <v>0</v>
          </cell>
          <cell r="I4993">
            <v>0</v>
          </cell>
          <cell r="AY4993">
            <v>0</v>
          </cell>
          <cell r="CK4993">
            <v>0</v>
          </cell>
          <cell r="CL4993">
            <v>0</v>
          </cell>
          <cell r="CM4993">
            <v>0</v>
          </cell>
        </row>
        <row r="4994">
          <cell r="F4994">
            <v>90029</v>
          </cell>
          <cell r="G4994">
            <v>90029</v>
          </cell>
          <cell r="H4994">
            <v>77231.53</v>
          </cell>
          <cell r="I4994">
            <v>0</v>
          </cell>
          <cell r="AY4994">
            <v>0</v>
          </cell>
          <cell r="CK4994">
            <v>0</v>
          </cell>
          <cell r="CL4994">
            <v>0</v>
          </cell>
          <cell r="CM4994">
            <v>0</v>
          </cell>
        </row>
        <row r="4995">
          <cell r="F4995">
            <v>109197</v>
          </cell>
          <cell r="G4995">
            <v>109197</v>
          </cell>
          <cell r="H4995">
            <v>68646.84</v>
          </cell>
          <cell r="I4995">
            <v>0</v>
          </cell>
          <cell r="AY4995">
            <v>0</v>
          </cell>
          <cell r="CK4995">
            <v>0</v>
          </cell>
          <cell r="CL4995">
            <v>0</v>
          </cell>
          <cell r="CM4995">
            <v>0</v>
          </cell>
        </row>
        <row r="4996">
          <cell r="F4996">
            <v>27536</v>
          </cell>
          <cell r="G4996">
            <v>27536</v>
          </cell>
          <cell r="H4996">
            <v>582.67999999999995</v>
          </cell>
          <cell r="I4996">
            <v>2456.5100000000002</v>
          </cell>
          <cell r="AY4996">
            <v>0</v>
          </cell>
          <cell r="CK4996">
            <v>0</v>
          </cell>
          <cell r="CL4996">
            <v>0</v>
          </cell>
          <cell r="CM4996">
            <v>0</v>
          </cell>
        </row>
        <row r="4997">
          <cell r="F4997">
            <v>249700</v>
          </cell>
          <cell r="G4997">
            <v>249700</v>
          </cell>
          <cell r="H4997">
            <v>104214.76</v>
          </cell>
          <cell r="I4997">
            <v>12090.13</v>
          </cell>
          <cell r="AY4997">
            <v>0</v>
          </cell>
          <cell r="CK4997">
            <v>0</v>
          </cell>
          <cell r="CL4997">
            <v>0</v>
          </cell>
          <cell r="CM4997">
            <v>0</v>
          </cell>
        </row>
        <row r="4998">
          <cell r="F4998">
            <v>320001</v>
          </cell>
          <cell r="G4998">
            <v>259616.96</v>
          </cell>
          <cell r="H4998">
            <v>231918.01</v>
          </cell>
          <cell r="I4998">
            <v>23956.49</v>
          </cell>
          <cell r="AY4998">
            <v>11037.69</v>
          </cell>
          <cell r="CK4998">
            <v>0</v>
          </cell>
          <cell r="CL4998">
            <v>0</v>
          </cell>
          <cell r="CM4998">
            <v>0</v>
          </cell>
        </row>
        <row r="4999">
          <cell r="F4999">
            <v>3540564</v>
          </cell>
          <cell r="G4999">
            <v>3540564</v>
          </cell>
          <cell r="H4999">
            <v>2891427.51</v>
          </cell>
          <cell r="I4999">
            <v>0</v>
          </cell>
          <cell r="AY4999">
            <v>328852.24</v>
          </cell>
          <cell r="CK4999">
            <v>0</v>
          </cell>
          <cell r="CL4999">
            <v>0</v>
          </cell>
          <cell r="CM4999">
            <v>0</v>
          </cell>
        </row>
        <row r="5000">
          <cell r="F5000">
            <v>135747</v>
          </cell>
          <cell r="G5000">
            <v>135747</v>
          </cell>
          <cell r="H5000">
            <v>131812.67000000001</v>
          </cell>
          <cell r="I5000">
            <v>0</v>
          </cell>
          <cell r="AY5000">
            <v>14170</v>
          </cell>
          <cell r="CK5000">
            <v>0</v>
          </cell>
          <cell r="CL5000">
            <v>0</v>
          </cell>
          <cell r="CM5000">
            <v>0</v>
          </cell>
        </row>
        <row r="5001">
          <cell r="F5001">
            <v>247665</v>
          </cell>
          <cell r="G5001">
            <v>247665</v>
          </cell>
          <cell r="H5001">
            <v>148265.51</v>
          </cell>
          <cell r="I5001">
            <v>0</v>
          </cell>
          <cell r="AY5001">
            <v>4711.6000000000004</v>
          </cell>
          <cell r="CK5001">
            <v>0</v>
          </cell>
          <cell r="CL5001">
            <v>0</v>
          </cell>
          <cell r="CM5001">
            <v>0</v>
          </cell>
        </row>
        <row r="5002">
          <cell r="F5002">
            <v>715216</v>
          </cell>
          <cell r="G5002">
            <v>715216</v>
          </cell>
          <cell r="H5002">
            <v>4703.7700000000004</v>
          </cell>
          <cell r="I5002">
            <v>0</v>
          </cell>
          <cell r="AY5002">
            <v>2846.43</v>
          </cell>
          <cell r="CK5002">
            <v>0</v>
          </cell>
          <cell r="CL5002">
            <v>0</v>
          </cell>
          <cell r="CM5002">
            <v>0</v>
          </cell>
        </row>
        <row r="5003">
          <cell r="F5003">
            <v>11200</v>
          </cell>
          <cell r="G5003">
            <v>8555.8700000000008</v>
          </cell>
          <cell r="H5003">
            <v>0</v>
          </cell>
          <cell r="I5003">
            <v>0</v>
          </cell>
          <cell r="AY5003">
            <v>0</v>
          </cell>
          <cell r="CK5003">
            <v>0</v>
          </cell>
          <cell r="CL5003">
            <v>0</v>
          </cell>
          <cell r="CM5003">
            <v>0</v>
          </cell>
        </row>
        <row r="5004">
          <cell r="F5004">
            <v>548788</v>
          </cell>
          <cell r="G5004">
            <v>548788</v>
          </cell>
          <cell r="H5004">
            <v>426789.32</v>
          </cell>
          <cell r="I5004">
            <v>0</v>
          </cell>
          <cell r="AY5004">
            <v>48129.57</v>
          </cell>
          <cell r="CK5004">
            <v>0</v>
          </cell>
          <cell r="CL5004">
            <v>0</v>
          </cell>
          <cell r="CM5004">
            <v>0</v>
          </cell>
        </row>
        <row r="5005">
          <cell r="F5005">
            <v>89217</v>
          </cell>
          <cell r="G5005">
            <v>89217</v>
          </cell>
          <cell r="H5005">
            <v>70809.14</v>
          </cell>
          <cell r="I5005">
            <v>0</v>
          </cell>
          <cell r="AY5005">
            <v>8007.58</v>
          </cell>
          <cell r="CK5005">
            <v>0</v>
          </cell>
          <cell r="CL5005">
            <v>0</v>
          </cell>
          <cell r="CM5005">
            <v>0</v>
          </cell>
        </row>
        <row r="5006">
          <cell r="F5006">
            <v>171600</v>
          </cell>
          <cell r="G5006">
            <v>171600</v>
          </cell>
          <cell r="H5006">
            <v>136687.04000000001</v>
          </cell>
          <cell r="I5006">
            <v>0</v>
          </cell>
          <cell r="AY5006">
            <v>15210</v>
          </cell>
          <cell r="CK5006">
            <v>0</v>
          </cell>
          <cell r="CL5006">
            <v>0</v>
          </cell>
          <cell r="CM5006">
            <v>0</v>
          </cell>
        </row>
        <row r="5007">
          <cell r="F5007">
            <v>81739</v>
          </cell>
          <cell r="G5007">
            <v>86634.52</v>
          </cell>
          <cell r="H5007">
            <v>86634.52</v>
          </cell>
          <cell r="I5007">
            <v>0</v>
          </cell>
          <cell r="AY5007">
            <v>0</v>
          </cell>
          <cell r="CK5007">
            <v>0</v>
          </cell>
          <cell r="CL5007">
            <v>0</v>
          </cell>
          <cell r="CM5007">
            <v>0</v>
          </cell>
        </row>
        <row r="5008">
          <cell r="F5008">
            <v>472303</v>
          </cell>
          <cell r="G5008">
            <v>472303</v>
          </cell>
          <cell r="H5008">
            <v>341751.79</v>
          </cell>
          <cell r="I5008">
            <v>0</v>
          </cell>
          <cell r="AY5008">
            <v>37412.559999999998</v>
          </cell>
          <cell r="CK5008">
            <v>0</v>
          </cell>
          <cell r="CL5008">
            <v>0</v>
          </cell>
          <cell r="CM5008">
            <v>0</v>
          </cell>
        </row>
        <row r="5009">
          <cell r="F5009">
            <v>5581</v>
          </cell>
          <cell r="G5009">
            <v>5581</v>
          </cell>
          <cell r="H5009">
            <v>2418.5500000000002</v>
          </cell>
          <cell r="I5009">
            <v>0</v>
          </cell>
          <cell r="AY5009">
            <v>355.44</v>
          </cell>
          <cell r="CK5009">
            <v>0</v>
          </cell>
          <cell r="CL5009">
            <v>0</v>
          </cell>
          <cell r="CM5009">
            <v>0</v>
          </cell>
        </row>
        <row r="5010">
          <cell r="F5010">
            <v>79122</v>
          </cell>
          <cell r="G5010">
            <v>79122</v>
          </cell>
          <cell r="H5010">
            <v>25300</v>
          </cell>
          <cell r="I5010">
            <v>0</v>
          </cell>
          <cell r="AY5010">
            <v>0</v>
          </cell>
          <cell r="CK5010">
            <v>0</v>
          </cell>
          <cell r="CL5010">
            <v>0</v>
          </cell>
          <cell r="CM5010">
            <v>0</v>
          </cell>
        </row>
        <row r="5011">
          <cell r="F5011">
            <v>3389</v>
          </cell>
          <cell r="G5011">
            <v>3389</v>
          </cell>
          <cell r="H5011">
            <v>3197</v>
          </cell>
          <cell r="I5011">
            <v>0</v>
          </cell>
          <cell r="AY5011">
            <v>0</v>
          </cell>
          <cell r="CK5011">
            <v>0</v>
          </cell>
          <cell r="CL5011">
            <v>0</v>
          </cell>
          <cell r="CM5011">
            <v>0</v>
          </cell>
        </row>
        <row r="5012">
          <cell r="F5012">
            <v>5668</v>
          </cell>
          <cell r="G5012">
            <v>5668</v>
          </cell>
          <cell r="H5012">
            <v>4773.3999999999996</v>
          </cell>
          <cell r="I5012">
            <v>0</v>
          </cell>
          <cell r="AY5012">
            <v>0</v>
          </cell>
          <cell r="CK5012">
            <v>0</v>
          </cell>
          <cell r="CL5012">
            <v>0</v>
          </cell>
          <cell r="CM5012">
            <v>0</v>
          </cell>
        </row>
        <row r="5013">
          <cell r="F5013">
            <v>14957</v>
          </cell>
          <cell r="G5013">
            <v>14957</v>
          </cell>
          <cell r="H5013">
            <v>1544</v>
          </cell>
          <cell r="I5013">
            <v>1770</v>
          </cell>
          <cell r="AY5013">
            <v>0</v>
          </cell>
          <cell r="CK5013">
            <v>0</v>
          </cell>
          <cell r="CL5013">
            <v>0</v>
          </cell>
          <cell r="CM5013">
            <v>0</v>
          </cell>
        </row>
        <row r="5014">
          <cell r="F5014">
            <v>3840</v>
          </cell>
          <cell r="G5014">
            <v>3840</v>
          </cell>
          <cell r="H5014">
            <v>3678.82</v>
          </cell>
          <cell r="I5014">
            <v>0</v>
          </cell>
          <cell r="AY5014">
            <v>0</v>
          </cell>
          <cell r="CK5014">
            <v>0</v>
          </cell>
          <cell r="CL5014">
            <v>0</v>
          </cell>
          <cell r="CM5014">
            <v>0</v>
          </cell>
        </row>
        <row r="5015">
          <cell r="F5015">
            <v>6002</v>
          </cell>
          <cell r="G5015">
            <v>110009</v>
          </cell>
          <cell r="H5015">
            <v>93950.34</v>
          </cell>
          <cell r="I5015">
            <v>13167.3</v>
          </cell>
          <cell r="AY5015">
            <v>0</v>
          </cell>
          <cell r="CK5015">
            <v>0</v>
          </cell>
          <cell r="CL5015">
            <v>0</v>
          </cell>
          <cell r="CM5015">
            <v>0</v>
          </cell>
        </row>
        <row r="5016">
          <cell r="F5016">
            <v>59369</v>
          </cell>
          <cell r="G5016">
            <v>59369</v>
          </cell>
          <cell r="H5016">
            <v>24470.76</v>
          </cell>
          <cell r="I5016">
            <v>1621.73</v>
          </cell>
          <cell r="AY5016">
            <v>1805.14</v>
          </cell>
          <cell r="CK5016">
            <v>0</v>
          </cell>
          <cell r="CL5016">
            <v>0</v>
          </cell>
          <cell r="CM5016">
            <v>0</v>
          </cell>
        </row>
        <row r="5017">
          <cell r="F5017">
            <v>1563264</v>
          </cell>
          <cell r="G5017">
            <v>1563264</v>
          </cell>
          <cell r="H5017">
            <v>1263870.27</v>
          </cell>
          <cell r="I5017">
            <v>0</v>
          </cell>
          <cell r="AY5017">
            <v>139799.45000000001</v>
          </cell>
          <cell r="CK5017">
            <v>0</v>
          </cell>
          <cell r="CL5017">
            <v>0</v>
          </cell>
          <cell r="CM5017">
            <v>0</v>
          </cell>
        </row>
        <row r="5018">
          <cell r="F5018">
            <v>66675</v>
          </cell>
          <cell r="G5018">
            <v>66675</v>
          </cell>
          <cell r="H5018">
            <v>57629.5</v>
          </cell>
          <cell r="I5018">
            <v>0</v>
          </cell>
          <cell r="AY5018">
            <v>6259</v>
          </cell>
          <cell r="CK5018">
            <v>0</v>
          </cell>
          <cell r="CL5018">
            <v>0</v>
          </cell>
          <cell r="CM5018">
            <v>0</v>
          </cell>
        </row>
        <row r="5019">
          <cell r="F5019">
            <v>129293</v>
          </cell>
          <cell r="G5019">
            <v>129293</v>
          </cell>
          <cell r="H5019">
            <v>67561.13</v>
          </cell>
          <cell r="I5019">
            <v>0</v>
          </cell>
          <cell r="AY5019">
            <v>0</v>
          </cell>
          <cell r="CK5019">
            <v>0</v>
          </cell>
          <cell r="CL5019">
            <v>0</v>
          </cell>
          <cell r="CM5019">
            <v>0</v>
          </cell>
        </row>
        <row r="5020">
          <cell r="F5020">
            <v>317875</v>
          </cell>
          <cell r="G5020">
            <v>317875</v>
          </cell>
          <cell r="H5020">
            <v>0</v>
          </cell>
          <cell r="I5020">
            <v>0</v>
          </cell>
          <cell r="AY5020">
            <v>0</v>
          </cell>
          <cell r="CK5020">
            <v>0</v>
          </cell>
          <cell r="CL5020">
            <v>0</v>
          </cell>
          <cell r="CM5020">
            <v>0</v>
          </cell>
        </row>
        <row r="5021">
          <cell r="F5021">
            <v>0</v>
          </cell>
          <cell r="G5021">
            <v>114.3</v>
          </cell>
          <cell r="H5021">
            <v>114.3</v>
          </cell>
          <cell r="I5021">
            <v>0</v>
          </cell>
          <cell r="AY5021">
            <v>0</v>
          </cell>
          <cell r="CK5021">
            <v>0</v>
          </cell>
          <cell r="CL5021">
            <v>0</v>
          </cell>
          <cell r="CM5021">
            <v>0</v>
          </cell>
        </row>
        <row r="5022">
          <cell r="F5022">
            <v>214495</v>
          </cell>
          <cell r="G5022">
            <v>214495</v>
          </cell>
          <cell r="H5022">
            <v>168390.86</v>
          </cell>
          <cell r="I5022">
            <v>0</v>
          </cell>
          <cell r="AY5022">
            <v>18696.8</v>
          </cell>
          <cell r="CK5022">
            <v>0</v>
          </cell>
          <cell r="CL5022">
            <v>0</v>
          </cell>
          <cell r="CM5022">
            <v>0</v>
          </cell>
        </row>
        <row r="5023">
          <cell r="F5023">
            <v>35523</v>
          </cell>
          <cell r="G5023">
            <v>35523</v>
          </cell>
          <cell r="H5023">
            <v>28488.03</v>
          </cell>
          <cell r="I5023">
            <v>0</v>
          </cell>
          <cell r="AY5023">
            <v>3170.75</v>
          </cell>
          <cell r="CK5023">
            <v>0</v>
          </cell>
          <cell r="CL5023">
            <v>0</v>
          </cell>
          <cell r="CM5023">
            <v>0</v>
          </cell>
        </row>
        <row r="5024">
          <cell r="F5024">
            <v>59400</v>
          </cell>
          <cell r="G5024">
            <v>59400</v>
          </cell>
          <cell r="H5024">
            <v>47833.5</v>
          </cell>
          <cell r="I5024">
            <v>0</v>
          </cell>
          <cell r="AY5024">
            <v>5265</v>
          </cell>
          <cell r="CK5024">
            <v>0</v>
          </cell>
          <cell r="CL5024">
            <v>0</v>
          </cell>
          <cell r="CM5024">
            <v>0</v>
          </cell>
        </row>
        <row r="5025">
          <cell r="F5025">
            <v>36329</v>
          </cell>
          <cell r="G5025">
            <v>38244.07</v>
          </cell>
          <cell r="H5025">
            <v>38244.07</v>
          </cell>
          <cell r="I5025">
            <v>0</v>
          </cell>
          <cell r="AY5025">
            <v>0</v>
          </cell>
          <cell r="CK5025">
            <v>0</v>
          </cell>
          <cell r="CL5025">
            <v>0</v>
          </cell>
          <cell r="CM5025">
            <v>0</v>
          </cell>
        </row>
        <row r="5026">
          <cell r="F5026">
            <v>204237</v>
          </cell>
          <cell r="G5026">
            <v>204237</v>
          </cell>
          <cell r="H5026">
            <v>146654.34</v>
          </cell>
          <cell r="I5026">
            <v>0</v>
          </cell>
          <cell r="AY5026">
            <v>15383.33</v>
          </cell>
          <cell r="CK5026">
            <v>0</v>
          </cell>
          <cell r="CL5026">
            <v>0</v>
          </cell>
          <cell r="CM5026">
            <v>0</v>
          </cell>
        </row>
        <row r="5027">
          <cell r="F5027">
            <v>8502</v>
          </cell>
          <cell r="G5027">
            <v>8502</v>
          </cell>
          <cell r="H5027">
            <v>6238.86</v>
          </cell>
          <cell r="I5027">
            <v>0</v>
          </cell>
          <cell r="AY5027">
            <v>0</v>
          </cell>
          <cell r="CK5027">
            <v>0</v>
          </cell>
          <cell r="CL5027">
            <v>0</v>
          </cell>
          <cell r="CM5027">
            <v>0</v>
          </cell>
        </row>
        <row r="5028">
          <cell r="F5028">
            <v>99838</v>
          </cell>
          <cell r="G5028">
            <v>99838</v>
          </cell>
          <cell r="H5028">
            <v>83045.399999999994</v>
          </cell>
          <cell r="I5028">
            <v>0</v>
          </cell>
          <cell r="AY5028">
            <v>7608.54</v>
          </cell>
          <cell r="CK5028">
            <v>0</v>
          </cell>
          <cell r="CL5028">
            <v>0</v>
          </cell>
          <cell r="CM5028">
            <v>0</v>
          </cell>
        </row>
        <row r="5029">
          <cell r="F5029">
            <v>136914</v>
          </cell>
          <cell r="G5029">
            <v>10448.25</v>
          </cell>
          <cell r="H5029">
            <v>10448.25</v>
          </cell>
          <cell r="I5029">
            <v>0</v>
          </cell>
          <cell r="AY5029">
            <v>10448.25</v>
          </cell>
          <cell r="CK5029">
            <v>0</v>
          </cell>
          <cell r="CL5029">
            <v>0</v>
          </cell>
          <cell r="CM5029">
            <v>0</v>
          </cell>
        </row>
        <row r="5030">
          <cell r="F5030">
            <v>15374</v>
          </cell>
          <cell r="G5030">
            <v>15374</v>
          </cell>
          <cell r="H5030">
            <v>0</v>
          </cell>
          <cell r="I5030">
            <v>0</v>
          </cell>
          <cell r="AY5030">
            <v>0</v>
          </cell>
          <cell r="CK5030">
            <v>0</v>
          </cell>
          <cell r="CL5030">
            <v>0</v>
          </cell>
          <cell r="CM5030">
            <v>0</v>
          </cell>
        </row>
        <row r="5031">
          <cell r="F5031">
            <v>43530</v>
          </cell>
          <cell r="G5031">
            <v>43530</v>
          </cell>
          <cell r="H5031">
            <v>7591.97</v>
          </cell>
          <cell r="I5031">
            <v>717.36</v>
          </cell>
          <cell r="AY5031">
            <v>281.13</v>
          </cell>
          <cell r="CK5031">
            <v>0</v>
          </cell>
          <cell r="CL5031">
            <v>0</v>
          </cell>
          <cell r="CM5031">
            <v>0</v>
          </cell>
        </row>
        <row r="5032">
          <cell r="F5032">
            <v>1297596</v>
          </cell>
          <cell r="G5032">
            <v>1297596</v>
          </cell>
          <cell r="H5032">
            <v>1019826.82</v>
          </cell>
          <cell r="I5032">
            <v>0</v>
          </cell>
          <cell r="AY5032">
            <v>114207.07</v>
          </cell>
          <cell r="CK5032">
            <v>0</v>
          </cell>
          <cell r="CL5032">
            <v>0</v>
          </cell>
          <cell r="CM5032">
            <v>0</v>
          </cell>
        </row>
        <row r="5033">
          <cell r="F5033">
            <v>0</v>
          </cell>
          <cell r="G5033">
            <v>36833.269999999997</v>
          </cell>
          <cell r="H5033">
            <v>36833.269999999997</v>
          </cell>
          <cell r="I5033">
            <v>0</v>
          </cell>
          <cell r="AY5033">
            <v>0</v>
          </cell>
          <cell r="CK5033">
            <v>0</v>
          </cell>
          <cell r="CL5033">
            <v>0</v>
          </cell>
          <cell r="CM5033">
            <v>0</v>
          </cell>
        </row>
        <row r="5034">
          <cell r="F5034">
            <v>18876</v>
          </cell>
          <cell r="G5034">
            <v>16115.5</v>
          </cell>
          <cell r="H5034">
            <v>6678</v>
          </cell>
          <cell r="I5034">
            <v>0</v>
          </cell>
          <cell r="AY5034">
            <v>742</v>
          </cell>
          <cell r="CK5034">
            <v>0</v>
          </cell>
          <cell r="CL5034">
            <v>0</v>
          </cell>
          <cell r="CM5034">
            <v>0</v>
          </cell>
        </row>
        <row r="5035">
          <cell r="F5035">
            <v>106468</v>
          </cell>
          <cell r="G5035">
            <v>106468</v>
          </cell>
          <cell r="H5035">
            <v>41160.81</v>
          </cell>
          <cell r="I5035">
            <v>0</v>
          </cell>
          <cell r="AY5035">
            <v>0</v>
          </cell>
          <cell r="CK5035">
            <v>0</v>
          </cell>
          <cell r="CL5035">
            <v>0</v>
          </cell>
          <cell r="CM5035">
            <v>0</v>
          </cell>
        </row>
        <row r="5036">
          <cell r="F5036">
            <v>260000</v>
          </cell>
          <cell r="G5036">
            <v>260000</v>
          </cell>
          <cell r="H5036">
            <v>0</v>
          </cell>
          <cell r="I5036">
            <v>0</v>
          </cell>
          <cell r="AY5036">
            <v>0</v>
          </cell>
          <cell r="CK5036">
            <v>0</v>
          </cell>
          <cell r="CL5036">
            <v>0</v>
          </cell>
          <cell r="CM5036">
            <v>0</v>
          </cell>
        </row>
        <row r="5037">
          <cell r="F5037">
            <v>105478</v>
          </cell>
          <cell r="G5037">
            <v>105478</v>
          </cell>
          <cell r="H5037">
            <v>80755.37</v>
          </cell>
          <cell r="I5037">
            <v>0</v>
          </cell>
          <cell r="AY5037">
            <v>9104.09</v>
          </cell>
          <cell r="CK5037">
            <v>0</v>
          </cell>
          <cell r="CL5037">
            <v>0</v>
          </cell>
          <cell r="CM5037">
            <v>0</v>
          </cell>
        </row>
        <row r="5038">
          <cell r="F5038">
            <v>18248</v>
          </cell>
          <cell r="G5038">
            <v>18248</v>
          </cell>
          <cell r="H5038">
            <v>14312.49</v>
          </cell>
          <cell r="I5038">
            <v>0</v>
          </cell>
          <cell r="AY5038">
            <v>1619.43</v>
          </cell>
          <cell r="CK5038">
            <v>0</v>
          </cell>
          <cell r="CL5038">
            <v>0</v>
          </cell>
          <cell r="CM5038">
            <v>0</v>
          </cell>
        </row>
        <row r="5039">
          <cell r="F5039">
            <v>19800</v>
          </cell>
          <cell r="G5039">
            <v>19800</v>
          </cell>
          <cell r="H5039">
            <v>15791.59</v>
          </cell>
          <cell r="I5039">
            <v>0</v>
          </cell>
          <cell r="AY5039">
            <v>1755</v>
          </cell>
          <cell r="CK5039">
            <v>0</v>
          </cell>
          <cell r="CL5039">
            <v>0</v>
          </cell>
          <cell r="CM5039">
            <v>0</v>
          </cell>
        </row>
        <row r="5040">
          <cell r="F5040">
            <v>29255</v>
          </cell>
          <cell r="G5040">
            <v>30475.22</v>
          </cell>
          <cell r="H5040">
            <v>30475.22</v>
          </cell>
          <cell r="I5040">
            <v>0</v>
          </cell>
          <cell r="AY5040">
            <v>0</v>
          </cell>
          <cell r="CK5040">
            <v>0</v>
          </cell>
          <cell r="CL5040">
            <v>0</v>
          </cell>
          <cell r="CM5040">
            <v>0</v>
          </cell>
        </row>
        <row r="5041">
          <cell r="F5041">
            <v>188993</v>
          </cell>
          <cell r="G5041">
            <v>188993</v>
          </cell>
          <cell r="H5041">
            <v>143363.87</v>
          </cell>
          <cell r="I5041">
            <v>0</v>
          </cell>
          <cell r="AY5041">
            <v>15198.11</v>
          </cell>
          <cell r="CK5041">
            <v>0</v>
          </cell>
          <cell r="CL5041">
            <v>0</v>
          </cell>
          <cell r="CM5041">
            <v>0</v>
          </cell>
        </row>
        <row r="5042">
          <cell r="F5042">
            <v>2879148</v>
          </cell>
          <cell r="G5042">
            <v>2879148</v>
          </cell>
          <cell r="H5042">
            <v>2180122.2000000002</v>
          </cell>
          <cell r="I5042">
            <v>0</v>
          </cell>
          <cell r="AY5042">
            <v>244009.2</v>
          </cell>
          <cell r="CK5042">
            <v>0</v>
          </cell>
          <cell r="CL5042">
            <v>0</v>
          </cell>
          <cell r="CM5042">
            <v>0</v>
          </cell>
        </row>
        <row r="5043">
          <cell r="F5043">
            <v>0</v>
          </cell>
          <cell r="G5043">
            <v>54110.68</v>
          </cell>
          <cell r="H5043">
            <v>54110.68</v>
          </cell>
          <cell r="I5043">
            <v>0</v>
          </cell>
          <cell r="AY5043">
            <v>0</v>
          </cell>
          <cell r="CK5043">
            <v>0</v>
          </cell>
          <cell r="CL5043">
            <v>0</v>
          </cell>
          <cell r="CM5043">
            <v>0</v>
          </cell>
        </row>
        <row r="5044">
          <cell r="F5044">
            <v>44325</v>
          </cell>
          <cell r="G5044">
            <v>44325</v>
          </cell>
          <cell r="H5044">
            <v>37569.440000000002</v>
          </cell>
          <cell r="I5044">
            <v>0</v>
          </cell>
          <cell r="AY5044">
            <v>3973</v>
          </cell>
          <cell r="CK5044">
            <v>0</v>
          </cell>
          <cell r="CL5044">
            <v>0</v>
          </cell>
          <cell r="CM5044">
            <v>0</v>
          </cell>
        </row>
        <row r="5045">
          <cell r="F5045">
            <v>218895</v>
          </cell>
          <cell r="G5045">
            <v>218895</v>
          </cell>
          <cell r="H5045">
            <v>107325.43</v>
          </cell>
          <cell r="I5045">
            <v>0</v>
          </cell>
          <cell r="AY5045">
            <v>0</v>
          </cell>
          <cell r="CK5045">
            <v>0</v>
          </cell>
          <cell r="CL5045">
            <v>0</v>
          </cell>
          <cell r="CM5045">
            <v>0</v>
          </cell>
        </row>
        <row r="5046">
          <cell r="F5046">
            <v>568659</v>
          </cell>
          <cell r="G5046">
            <v>568659</v>
          </cell>
          <cell r="H5046">
            <v>0</v>
          </cell>
          <cell r="I5046">
            <v>0</v>
          </cell>
          <cell r="AY5046">
            <v>0</v>
          </cell>
          <cell r="CK5046">
            <v>0</v>
          </cell>
          <cell r="CL5046">
            <v>0</v>
          </cell>
          <cell r="CM5046">
            <v>0</v>
          </cell>
        </row>
        <row r="5047">
          <cell r="F5047">
            <v>348848</v>
          </cell>
          <cell r="G5047">
            <v>348848</v>
          </cell>
          <cell r="H5047">
            <v>254219.2</v>
          </cell>
          <cell r="I5047">
            <v>0</v>
          </cell>
          <cell r="AY5047">
            <v>28552.71</v>
          </cell>
          <cell r="CK5047">
            <v>0</v>
          </cell>
          <cell r="CL5047">
            <v>0</v>
          </cell>
          <cell r="CM5047">
            <v>0</v>
          </cell>
        </row>
        <row r="5048">
          <cell r="F5048">
            <v>58651</v>
          </cell>
          <cell r="G5048">
            <v>58651</v>
          </cell>
          <cell r="H5048">
            <v>43970.92</v>
          </cell>
          <cell r="I5048">
            <v>0</v>
          </cell>
          <cell r="AY5048">
            <v>4965.6400000000003</v>
          </cell>
          <cell r="CK5048">
            <v>0</v>
          </cell>
          <cell r="CL5048">
            <v>0</v>
          </cell>
          <cell r="CM5048">
            <v>0</v>
          </cell>
        </row>
        <row r="5049">
          <cell r="F5049">
            <v>85800</v>
          </cell>
          <cell r="G5049">
            <v>85800</v>
          </cell>
          <cell r="H5049">
            <v>61989.919999999998</v>
          </cell>
          <cell r="I5049">
            <v>0</v>
          </cell>
          <cell r="AY5049">
            <v>6727.5</v>
          </cell>
          <cell r="CK5049">
            <v>0</v>
          </cell>
          <cell r="CL5049">
            <v>0</v>
          </cell>
          <cell r="CM5049">
            <v>0</v>
          </cell>
        </row>
        <row r="5050">
          <cell r="F5050">
            <v>64990</v>
          </cell>
          <cell r="G5050">
            <v>66626.12</v>
          </cell>
          <cell r="H5050">
            <v>66626.12</v>
          </cell>
          <cell r="I5050">
            <v>0</v>
          </cell>
          <cell r="AY5050">
            <v>0</v>
          </cell>
          <cell r="CK5050">
            <v>0</v>
          </cell>
          <cell r="CL5050">
            <v>0</v>
          </cell>
          <cell r="CM5050">
            <v>0</v>
          </cell>
        </row>
        <row r="5051">
          <cell r="F5051">
            <v>361158</v>
          </cell>
          <cell r="G5051">
            <v>361158</v>
          </cell>
          <cell r="H5051">
            <v>256889.64</v>
          </cell>
          <cell r="I5051">
            <v>0</v>
          </cell>
          <cell r="AY5051">
            <v>27135.32</v>
          </cell>
          <cell r="CK5051">
            <v>0</v>
          </cell>
          <cell r="CL5051">
            <v>0</v>
          </cell>
          <cell r="CM5051">
            <v>0</v>
          </cell>
        </row>
        <row r="5052"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CK5052">
            <v>0</v>
          </cell>
          <cell r="CL5052">
            <v>0</v>
          </cell>
          <cell r="CM5052">
            <v>0</v>
          </cell>
        </row>
        <row r="5053">
          <cell r="F5053">
            <v>3854700</v>
          </cell>
          <cell r="G5053">
            <v>3854700</v>
          </cell>
          <cell r="H5053">
            <v>2580476.69</v>
          </cell>
          <cell r="I5053">
            <v>0</v>
          </cell>
          <cell r="AY5053">
            <v>287487.18</v>
          </cell>
          <cell r="CK5053">
            <v>0</v>
          </cell>
          <cell r="CL5053">
            <v>0</v>
          </cell>
          <cell r="CM5053">
            <v>0</v>
          </cell>
        </row>
        <row r="5054">
          <cell r="F5054">
            <v>0</v>
          </cell>
          <cell r="G5054">
            <v>64727.57</v>
          </cell>
          <cell r="H5054">
            <v>64727.57</v>
          </cell>
          <cell r="I5054">
            <v>0</v>
          </cell>
          <cell r="AY5054">
            <v>10252.9</v>
          </cell>
          <cell r="CK5054">
            <v>0</v>
          </cell>
          <cell r="CL5054">
            <v>0</v>
          </cell>
          <cell r="CM5054">
            <v>0</v>
          </cell>
        </row>
        <row r="5055">
          <cell r="F5055">
            <v>142553</v>
          </cell>
          <cell r="G5055">
            <v>142319.46</v>
          </cell>
          <cell r="H5055">
            <v>129314.9</v>
          </cell>
          <cell r="I5055">
            <v>0</v>
          </cell>
          <cell r="AY5055">
            <v>13383.5</v>
          </cell>
          <cell r="CK5055">
            <v>0</v>
          </cell>
          <cell r="CL5055">
            <v>0</v>
          </cell>
          <cell r="CM5055">
            <v>0</v>
          </cell>
        </row>
        <row r="5056">
          <cell r="F5056">
            <v>279894</v>
          </cell>
          <cell r="G5056">
            <v>260062.06</v>
          </cell>
          <cell r="H5056">
            <v>127744.83</v>
          </cell>
          <cell r="I5056">
            <v>0</v>
          </cell>
          <cell r="AY5056">
            <v>0</v>
          </cell>
          <cell r="CK5056">
            <v>0</v>
          </cell>
          <cell r="CL5056">
            <v>0</v>
          </cell>
          <cell r="CM5056">
            <v>0</v>
          </cell>
        </row>
        <row r="5057">
          <cell r="F5057">
            <v>779669</v>
          </cell>
          <cell r="G5057">
            <v>779669</v>
          </cell>
          <cell r="H5057">
            <v>0</v>
          </cell>
          <cell r="I5057">
            <v>0</v>
          </cell>
          <cell r="AY5057">
            <v>0</v>
          </cell>
          <cell r="CK5057">
            <v>0</v>
          </cell>
          <cell r="CL5057">
            <v>0</v>
          </cell>
          <cell r="CM5057">
            <v>0</v>
          </cell>
        </row>
        <row r="5058">
          <cell r="F5058">
            <v>571709</v>
          </cell>
          <cell r="G5058">
            <v>571709</v>
          </cell>
          <cell r="H5058">
            <v>398703.63</v>
          </cell>
          <cell r="I5058">
            <v>0</v>
          </cell>
          <cell r="AY5058">
            <v>44699.99</v>
          </cell>
          <cell r="CK5058">
            <v>0</v>
          </cell>
          <cell r="CL5058">
            <v>0</v>
          </cell>
          <cell r="CM5058">
            <v>0</v>
          </cell>
        </row>
        <row r="5059">
          <cell r="F5059">
            <v>95221</v>
          </cell>
          <cell r="G5059">
            <v>95221</v>
          </cell>
          <cell r="H5059">
            <v>67408.81</v>
          </cell>
          <cell r="I5059">
            <v>0</v>
          </cell>
          <cell r="AY5059">
            <v>7582.49</v>
          </cell>
          <cell r="CK5059">
            <v>0</v>
          </cell>
          <cell r="CL5059">
            <v>0</v>
          </cell>
          <cell r="CM5059">
            <v>0</v>
          </cell>
        </row>
        <row r="5060">
          <cell r="F5060">
            <v>151800</v>
          </cell>
          <cell r="G5060">
            <v>151800</v>
          </cell>
          <cell r="H5060">
            <v>114575.02</v>
          </cell>
          <cell r="I5060">
            <v>0</v>
          </cell>
          <cell r="AY5060">
            <v>12576.34</v>
          </cell>
          <cell r="CK5060">
            <v>0</v>
          </cell>
          <cell r="CL5060">
            <v>0</v>
          </cell>
          <cell r="CM5060">
            <v>0</v>
          </cell>
        </row>
        <row r="5061">
          <cell r="F5061">
            <v>88756</v>
          </cell>
          <cell r="G5061">
            <v>81284.86</v>
          </cell>
          <cell r="H5061">
            <v>80365.94</v>
          </cell>
          <cell r="I5061">
            <v>0</v>
          </cell>
          <cell r="AY5061">
            <v>0</v>
          </cell>
          <cell r="CK5061">
            <v>0</v>
          </cell>
          <cell r="CL5061">
            <v>0</v>
          </cell>
          <cell r="CM5061">
            <v>0</v>
          </cell>
        </row>
        <row r="5062">
          <cell r="F5062">
            <v>468220</v>
          </cell>
          <cell r="G5062">
            <v>463779.34</v>
          </cell>
          <cell r="H5062">
            <v>273647.74</v>
          </cell>
          <cell r="I5062">
            <v>0</v>
          </cell>
          <cell r="AY5062">
            <v>28050.2</v>
          </cell>
          <cell r="CK5062">
            <v>0</v>
          </cell>
          <cell r="CL5062">
            <v>0</v>
          </cell>
          <cell r="CM5062">
            <v>0</v>
          </cell>
        </row>
        <row r="5063">
          <cell r="F5063">
            <v>28532</v>
          </cell>
          <cell r="G5063">
            <v>28532</v>
          </cell>
          <cell r="H5063">
            <v>13748.96</v>
          </cell>
          <cell r="I5063">
            <v>0</v>
          </cell>
          <cell r="AY5063">
            <v>0</v>
          </cell>
          <cell r="CK5063">
            <v>0</v>
          </cell>
          <cell r="CL5063">
            <v>0</v>
          </cell>
          <cell r="CM5063">
            <v>0</v>
          </cell>
        </row>
        <row r="5064">
          <cell r="F5064">
            <v>2714</v>
          </cell>
          <cell r="G5064">
            <v>2714</v>
          </cell>
          <cell r="H5064">
            <v>1736.08</v>
          </cell>
          <cell r="I5064">
            <v>0</v>
          </cell>
          <cell r="AY5064">
            <v>0</v>
          </cell>
          <cell r="CK5064">
            <v>0</v>
          </cell>
          <cell r="CL5064">
            <v>0</v>
          </cell>
          <cell r="CM5064">
            <v>0</v>
          </cell>
        </row>
        <row r="5065">
          <cell r="F5065">
            <v>457164</v>
          </cell>
          <cell r="G5065">
            <v>457164</v>
          </cell>
          <cell r="H5065">
            <v>388454.24</v>
          </cell>
          <cell r="I5065">
            <v>0</v>
          </cell>
          <cell r="AY5065">
            <v>46766.3</v>
          </cell>
          <cell r="CK5065">
            <v>0</v>
          </cell>
          <cell r="CL5065">
            <v>0</v>
          </cell>
          <cell r="CM5065">
            <v>0</v>
          </cell>
        </row>
        <row r="5066">
          <cell r="F5066">
            <v>19000</v>
          </cell>
          <cell r="G5066">
            <v>26716.5</v>
          </cell>
          <cell r="H5066">
            <v>26716.5</v>
          </cell>
          <cell r="I5066">
            <v>0</v>
          </cell>
          <cell r="AY5066">
            <v>2022</v>
          </cell>
          <cell r="CK5066">
            <v>0</v>
          </cell>
          <cell r="CL5066">
            <v>0</v>
          </cell>
          <cell r="CM5066">
            <v>0</v>
          </cell>
        </row>
        <row r="5067">
          <cell r="F5067">
            <v>31230</v>
          </cell>
          <cell r="G5067">
            <v>51061.94</v>
          </cell>
          <cell r="H5067">
            <v>51061.94</v>
          </cell>
          <cell r="I5067">
            <v>0</v>
          </cell>
          <cell r="AY5067">
            <v>5261.87</v>
          </cell>
          <cell r="CK5067">
            <v>0</v>
          </cell>
          <cell r="CL5067">
            <v>0</v>
          </cell>
          <cell r="CM5067">
            <v>0</v>
          </cell>
        </row>
        <row r="5068">
          <cell r="F5068">
            <v>93387</v>
          </cell>
          <cell r="G5068">
            <v>93387</v>
          </cell>
          <cell r="H5068">
            <v>0</v>
          </cell>
          <cell r="I5068">
            <v>0</v>
          </cell>
          <cell r="AY5068">
            <v>0</v>
          </cell>
          <cell r="CK5068">
            <v>0</v>
          </cell>
          <cell r="CL5068">
            <v>0</v>
          </cell>
          <cell r="CM5068">
            <v>0</v>
          </cell>
        </row>
        <row r="5069">
          <cell r="F5069">
            <v>10203</v>
          </cell>
          <cell r="G5069">
            <v>10789.63</v>
          </cell>
          <cell r="H5069">
            <v>10789.63</v>
          </cell>
          <cell r="I5069">
            <v>0</v>
          </cell>
          <cell r="AY5069">
            <v>441.26</v>
          </cell>
          <cell r="CK5069">
            <v>0</v>
          </cell>
          <cell r="CL5069">
            <v>0</v>
          </cell>
          <cell r="CM5069">
            <v>0</v>
          </cell>
        </row>
        <row r="5070">
          <cell r="F5070">
            <v>81130</v>
          </cell>
          <cell r="G5070">
            <v>81130</v>
          </cell>
          <cell r="H5070">
            <v>65005.79</v>
          </cell>
          <cell r="I5070">
            <v>0</v>
          </cell>
          <cell r="AY5070">
            <v>7212.2</v>
          </cell>
          <cell r="CK5070">
            <v>0</v>
          </cell>
          <cell r="CL5070">
            <v>0</v>
          </cell>
          <cell r="CM5070">
            <v>0</v>
          </cell>
        </row>
        <row r="5071">
          <cell r="F5071">
            <v>12063</v>
          </cell>
          <cell r="G5071">
            <v>12063</v>
          </cell>
          <cell r="H5071">
            <v>9806.7999999999993</v>
          </cell>
          <cell r="I5071">
            <v>0</v>
          </cell>
          <cell r="AY5071">
            <v>1085.08</v>
          </cell>
          <cell r="CK5071">
            <v>0</v>
          </cell>
          <cell r="CL5071">
            <v>0</v>
          </cell>
          <cell r="CM5071">
            <v>0</v>
          </cell>
        </row>
        <row r="5072">
          <cell r="F5072">
            <v>39600</v>
          </cell>
          <cell r="G5072">
            <v>39600</v>
          </cell>
          <cell r="H5072">
            <v>31588.84</v>
          </cell>
          <cell r="I5072">
            <v>0</v>
          </cell>
          <cell r="AY5072">
            <v>3510</v>
          </cell>
          <cell r="CK5072">
            <v>0</v>
          </cell>
          <cell r="CL5072">
            <v>0</v>
          </cell>
          <cell r="CM5072">
            <v>0</v>
          </cell>
        </row>
        <row r="5073">
          <cell r="F5073">
            <v>10536</v>
          </cell>
          <cell r="G5073">
            <v>11548.82</v>
          </cell>
          <cell r="H5073">
            <v>11548.82</v>
          </cell>
          <cell r="I5073">
            <v>0</v>
          </cell>
          <cell r="AY5073">
            <v>0</v>
          </cell>
          <cell r="CK5073">
            <v>0</v>
          </cell>
          <cell r="CL5073">
            <v>0</v>
          </cell>
          <cell r="CM5073">
            <v>0</v>
          </cell>
        </row>
        <row r="5074">
          <cell r="F5074">
            <v>37208</v>
          </cell>
          <cell r="G5074">
            <v>41857.379999999997</v>
          </cell>
          <cell r="H5074">
            <v>41857.379999999997</v>
          </cell>
          <cell r="I5074">
            <v>0</v>
          </cell>
          <cell r="AY5074">
            <v>5008.12</v>
          </cell>
          <cell r="CK5074">
            <v>0</v>
          </cell>
          <cell r="CL5074">
            <v>0</v>
          </cell>
          <cell r="CM5074">
            <v>0</v>
          </cell>
        </row>
        <row r="5075">
          <cell r="F5075">
            <v>34758</v>
          </cell>
          <cell r="G5075">
            <v>34758</v>
          </cell>
          <cell r="H5075">
            <v>26344.59</v>
          </cell>
          <cell r="I5075">
            <v>0</v>
          </cell>
          <cell r="AY5075">
            <v>0</v>
          </cell>
          <cell r="CK5075">
            <v>0</v>
          </cell>
          <cell r="CL5075">
            <v>0</v>
          </cell>
          <cell r="CM5075">
            <v>0</v>
          </cell>
        </row>
        <row r="5076">
          <cell r="BJ5076">
            <v>0</v>
          </cell>
        </row>
        <row r="12820">
          <cell r="F12820">
            <v>0</v>
          </cell>
          <cell r="G12820">
            <v>703757</v>
          </cell>
          <cell r="H12820">
            <v>9684.7099999999991</v>
          </cell>
          <cell r="I12820">
            <v>0</v>
          </cell>
        </row>
      </sheetData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  <sheetName val="1RA. QNA. ENERO 2013"/>
      <sheetName val="2DA. ENERO 2013"/>
      <sheetName val="1RA QNA. FEBRERO 2013"/>
      <sheetName val="2DA. QNA. FEBRERO 2013"/>
      <sheetName val="1RA..QNA. MARZO 2013"/>
      <sheetName val="2DA. QNA, MARZO 2013"/>
      <sheetName val="1RA. QNA. ABRIL 2013"/>
      <sheetName val="2DA. QNA. ABRIL 2013"/>
      <sheetName val="1RA. QNA. MAYO 2013"/>
      <sheetName val="2da.QNA.MAYO 2013"/>
      <sheetName val="1ra, QNA.JUNIO 2013"/>
      <sheetName val="2da. QNA.JUNIO 2013"/>
      <sheetName val="1ra. QNA.JULIO 2013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tillaProyectos"/>
      <sheetName val="Hoja7"/>
      <sheetName val="Hoja6"/>
      <sheetName val="PlantillaGastos"/>
      <sheetName val="PlantillaPartidas"/>
      <sheetName val="TiposDeRecurso"/>
      <sheetName val="Entidad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2</v>
          </cell>
        </row>
      </sheetData>
      <sheetData sheetId="4">
        <row r="2">
          <cell r="A2">
            <v>111</v>
          </cell>
        </row>
        <row r="3">
          <cell r="A3">
            <v>112</v>
          </cell>
        </row>
        <row r="4">
          <cell r="A4">
            <v>113</v>
          </cell>
        </row>
        <row r="5">
          <cell r="A5">
            <v>114</v>
          </cell>
        </row>
        <row r="6">
          <cell r="A6">
            <v>121</v>
          </cell>
        </row>
        <row r="7">
          <cell r="A7">
            <v>122</v>
          </cell>
        </row>
        <row r="8">
          <cell r="A8">
            <v>123</v>
          </cell>
        </row>
        <row r="9">
          <cell r="A9">
            <v>124</v>
          </cell>
        </row>
        <row r="10">
          <cell r="A10">
            <v>131</v>
          </cell>
        </row>
        <row r="11">
          <cell r="A11">
            <v>132</v>
          </cell>
        </row>
        <row r="12">
          <cell r="A12">
            <v>133</v>
          </cell>
        </row>
        <row r="13">
          <cell r="A13">
            <v>134</v>
          </cell>
        </row>
        <row r="14">
          <cell r="A14">
            <v>135</v>
          </cell>
        </row>
        <row r="15">
          <cell r="A15">
            <v>136</v>
          </cell>
        </row>
        <row r="16">
          <cell r="A16">
            <v>137</v>
          </cell>
        </row>
        <row r="17">
          <cell r="A17">
            <v>138</v>
          </cell>
        </row>
        <row r="18">
          <cell r="A18">
            <v>141</v>
          </cell>
        </row>
        <row r="19">
          <cell r="A19">
            <v>142</v>
          </cell>
        </row>
        <row r="20">
          <cell r="A20">
            <v>143</v>
          </cell>
        </row>
        <row r="21">
          <cell r="A21">
            <v>144</v>
          </cell>
        </row>
        <row r="22">
          <cell r="A22">
            <v>151</v>
          </cell>
        </row>
        <row r="23">
          <cell r="A23">
            <v>152</v>
          </cell>
        </row>
        <row r="24">
          <cell r="A24">
            <v>153</v>
          </cell>
        </row>
        <row r="25">
          <cell r="A25">
            <v>154</v>
          </cell>
        </row>
        <row r="26">
          <cell r="A26">
            <v>155</v>
          </cell>
        </row>
        <row r="27">
          <cell r="A27">
            <v>159</v>
          </cell>
        </row>
        <row r="28">
          <cell r="A28">
            <v>161</v>
          </cell>
        </row>
        <row r="29">
          <cell r="A29">
            <v>171</v>
          </cell>
        </row>
        <row r="30">
          <cell r="A30">
            <v>172</v>
          </cell>
        </row>
        <row r="31">
          <cell r="A31">
            <v>211</v>
          </cell>
        </row>
        <row r="32">
          <cell r="A32">
            <v>212</v>
          </cell>
        </row>
        <row r="33">
          <cell r="A33">
            <v>213</v>
          </cell>
        </row>
        <row r="34">
          <cell r="A34">
            <v>214</v>
          </cell>
        </row>
        <row r="35">
          <cell r="A35">
            <v>215</v>
          </cell>
        </row>
        <row r="36">
          <cell r="A36">
            <v>216</v>
          </cell>
        </row>
        <row r="37">
          <cell r="A37">
            <v>217</v>
          </cell>
        </row>
        <row r="38">
          <cell r="A38">
            <v>218</v>
          </cell>
        </row>
        <row r="39">
          <cell r="A39">
            <v>221</v>
          </cell>
        </row>
        <row r="40">
          <cell r="A40">
            <v>222</v>
          </cell>
        </row>
        <row r="41">
          <cell r="A41">
            <v>223</v>
          </cell>
        </row>
        <row r="42">
          <cell r="A42">
            <v>231</v>
          </cell>
        </row>
        <row r="43">
          <cell r="A43">
            <v>232</v>
          </cell>
        </row>
        <row r="44">
          <cell r="A44">
            <v>233</v>
          </cell>
        </row>
        <row r="45">
          <cell r="A45">
            <v>234</v>
          </cell>
        </row>
        <row r="46">
          <cell r="A46">
            <v>235</v>
          </cell>
        </row>
        <row r="47">
          <cell r="A47">
            <v>236</v>
          </cell>
        </row>
        <row r="48">
          <cell r="A48">
            <v>237</v>
          </cell>
        </row>
        <row r="49">
          <cell r="A49">
            <v>238</v>
          </cell>
        </row>
        <row r="50">
          <cell r="A50">
            <v>239</v>
          </cell>
        </row>
        <row r="51">
          <cell r="A51">
            <v>241</v>
          </cell>
        </row>
        <row r="52">
          <cell r="A52">
            <v>242</v>
          </cell>
        </row>
        <row r="53">
          <cell r="A53">
            <v>243</v>
          </cell>
        </row>
        <row r="54">
          <cell r="A54">
            <v>244</v>
          </cell>
        </row>
        <row r="55">
          <cell r="A55">
            <v>245</v>
          </cell>
        </row>
        <row r="56">
          <cell r="A56">
            <v>246</v>
          </cell>
        </row>
        <row r="57">
          <cell r="A57">
            <v>247</v>
          </cell>
        </row>
        <row r="58">
          <cell r="A58">
            <v>248</v>
          </cell>
        </row>
        <row r="59">
          <cell r="A59">
            <v>249</v>
          </cell>
        </row>
        <row r="60">
          <cell r="A60">
            <v>251</v>
          </cell>
        </row>
        <row r="61">
          <cell r="A61">
            <v>252</v>
          </cell>
        </row>
        <row r="62">
          <cell r="A62">
            <v>253</v>
          </cell>
        </row>
        <row r="63">
          <cell r="A63">
            <v>254</v>
          </cell>
        </row>
        <row r="64">
          <cell r="A64">
            <v>255</v>
          </cell>
        </row>
        <row r="65">
          <cell r="A65">
            <v>256</v>
          </cell>
        </row>
        <row r="66">
          <cell r="A66">
            <v>259</v>
          </cell>
        </row>
        <row r="67">
          <cell r="A67">
            <v>261</v>
          </cell>
        </row>
        <row r="68">
          <cell r="A68">
            <v>262</v>
          </cell>
        </row>
        <row r="69">
          <cell r="A69">
            <v>271</v>
          </cell>
        </row>
        <row r="70">
          <cell r="A70">
            <v>272</v>
          </cell>
        </row>
        <row r="71">
          <cell r="A71">
            <v>273</v>
          </cell>
        </row>
        <row r="72">
          <cell r="A72">
            <v>274</v>
          </cell>
        </row>
        <row r="73">
          <cell r="A73">
            <v>275</v>
          </cell>
        </row>
        <row r="74">
          <cell r="A74">
            <v>281</v>
          </cell>
        </row>
        <row r="75">
          <cell r="A75">
            <v>282</v>
          </cell>
        </row>
        <row r="76">
          <cell r="A76">
            <v>283</v>
          </cell>
        </row>
        <row r="77">
          <cell r="A77">
            <v>291</v>
          </cell>
        </row>
        <row r="78">
          <cell r="A78">
            <v>292</v>
          </cell>
        </row>
        <row r="79">
          <cell r="A79">
            <v>293</v>
          </cell>
        </row>
        <row r="80">
          <cell r="A80">
            <v>294</v>
          </cell>
        </row>
        <row r="81">
          <cell r="A81">
            <v>295</v>
          </cell>
        </row>
        <row r="82">
          <cell r="A82">
            <v>296</v>
          </cell>
        </row>
        <row r="83">
          <cell r="A83">
            <v>297</v>
          </cell>
        </row>
        <row r="84">
          <cell r="A84">
            <v>298</v>
          </cell>
        </row>
        <row r="85">
          <cell r="A85">
            <v>299</v>
          </cell>
        </row>
        <row r="86">
          <cell r="A86">
            <v>311</v>
          </cell>
        </row>
        <row r="87">
          <cell r="A87">
            <v>312</v>
          </cell>
        </row>
        <row r="88">
          <cell r="A88">
            <v>313</v>
          </cell>
        </row>
        <row r="89">
          <cell r="A89">
            <v>314</v>
          </cell>
        </row>
        <row r="90">
          <cell r="A90">
            <v>315</v>
          </cell>
        </row>
        <row r="91">
          <cell r="A91">
            <v>316</v>
          </cell>
        </row>
        <row r="92">
          <cell r="A92">
            <v>317</v>
          </cell>
        </row>
        <row r="93">
          <cell r="A93">
            <v>318</v>
          </cell>
        </row>
        <row r="94">
          <cell r="A94">
            <v>319</v>
          </cell>
        </row>
        <row r="95">
          <cell r="A95">
            <v>321</v>
          </cell>
        </row>
        <row r="96">
          <cell r="A96">
            <v>322</v>
          </cell>
        </row>
        <row r="97">
          <cell r="A97">
            <v>323</v>
          </cell>
        </row>
        <row r="98">
          <cell r="A98">
            <v>324</v>
          </cell>
        </row>
        <row r="99">
          <cell r="A99">
            <v>325</v>
          </cell>
        </row>
        <row r="100">
          <cell r="A100">
            <v>326</v>
          </cell>
        </row>
        <row r="101">
          <cell r="A101">
            <v>327</v>
          </cell>
        </row>
        <row r="102">
          <cell r="A102">
            <v>328</v>
          </cell>
        </row>
        <row r="103">
          <cell r="A103">
            <v>329</v>
          </cell>
        </row>
        <row r="104">
          <cell r="A104">
            <v>331</v>
          </cell>
        </row>
        <row r="105">
          <cell r="A105">
            <v>332</v>
          </cell>
        </row>
        <row r="106">
          <cell r="A106">
            <v>333</v>
          </cell>
        </row>
        <row r="107">
          <cell r="A107">
            <v>334</v>
          </cell>
        </row>
        <row r="108">
          <cell r="A108">
            <v>335</v>
          </cell>
        </row>
        <row r="109">
          <cell r="A109">
            <v>336</v>
          </cell>
        </row>
        <row r="110">
          <cell r="A110">
            <v>337</v>
          </cell>
        </row>
        <row r="111">
          <cell r="A111">
            <v>338</v>
          </cell>
        </row>
        <row r="112">
          <cell r="A112">
            <v>339</v>
          </cell>
        </row>
        <row r="113">
          <cell r="A113">
            <v>341</v>
          </cell>
        </row>
        <row r="114">
          <cell r="A114">
            <v>342</v>
          </cell>
        </row>
        <row r="115">
          <cell r="A115">
            <v>343</v>
          </cell>
        </row>
        <row r="116">
          <cell r="A116">
            <v>344</v>
          </cell>
        </row>
        <row r="117">
          <cell r="A117">
            <v>345</v>
          </cell>
        </row>
        <row r="118">
          <cell r="A118">
            <v>346</v>
          </cell>
        </row>
        <row r="119">
          <cell r="A119">
            <v>347</v>
          </cell>
        </row>
        <row r="120">
          <cell r="A120">
            <v>348</v>
          </cell>
        </row>
        <row r="121">
          <cell r="A121">
            <v>349</v>
          </cell>
        </row>
        <row r="122">
          <cell r="A122">
            <v>351</v>
          </cell>
        </row>
        <row r="123">
          <cell r="A123">
            <v>352</v>
          </cell>
        </row>
        <row r="124">
          <cell r="A124">
            <v>353</v>
          </cell>
        </row>
        <row r="125">
          <cell r="A125">
            <v>354</v>
          </cell>
        </row>
        <row r="126">
          <cell r="A126">
            <v>355</v>
          </cell>
        </row>
        <row r="127">
          <cell r="A127">
            <v>356</v>
          </cell>
        </row>
        <row r="128">
          <cell r="A128">
            <v>357</v>
          </cell>
        </row>
        <row r="129">
          <cell r="A129">
            <v>358</v>
          </cell>
        </row>
        <row r="130">
          <cell r="A130">
            <v>359</v>
          </cell>
        </row>
        <row r="131">
          <cell r="A131">
            <v>361</v>
          </cell>
        </row>
        <row r="132">
          <cell r="A132">
            <v>362</v>
          </cell>
        </row>
        <row r="133">
          <cell r="A133">
            <v>363</v>
          </cell>
        </row>
        <row r="134">
          <cell r="A134">
            <v>364</v>
          </cell>
        </row>
        <row r="135">
          <cell r="A135">
            <v>365</v>
          </cell>
        </row>
        <row r="136">
          <cell r="A136">
            <v>366</v>
          </cell>
        </row>
        <row r="137">
          <cell r="A137">
            <v>369</v>
          </cell>
        </row>
        <row r="138">
          <cell r="A138">
            <v>371</v>
          </cell>
        </row>
        <row r="139">
          <cell r="A139">
            <v>372</v>
          </cell>
        </row>
        <row r="140">
          <cell r="A140">
            <v>373</v>
          </cell>
        </row>
        <row r="141">
          <cell r="A141">
            <v>374</v>
          </cell>
        </row>
        <row r="142">
          <cell r="A142">
            <v>375</v>
          </cell>
        </row>
        <row r="143">
          <cell r="A143">
            <v>376</v>
          </cell>
        </row>
        <row r="144">
          <cell r="A144">
            <v>377</v>
          </cell>
        </row>
        <row r="145">
          <cell r="A145">
            <v>378</v>
          </cell>
        </row>
        <row r="146">
          <cell r="A146">
            <v>379</v>
          </cell>
        </row>
        <row r="147">
          <cell r="A147">
            <v>381</v>
          </cell>
        </row>
        <row r="148">
          <cell r="A148">
            <v>382</v>
          </cell>
        </row>
        <row r="149">
          <cell r="A149">
            <v>383</v>
          </cell>
        </row>
        <row r="150">
          <cell r="A150">
            <v>384</v>
          </cell>
        </row>
        <row r="151">
          <cell r="A151">
            <v>385</v>
          </cell>
        </row>
        <row r="152">
          <cell r="A152">
            <v>391</v>
          </cell>
        </row>
        <row r="153">
          <cell r="A153">
            <v>392</v>
          </cell>
        </row>
        <row r="154">
          <cell r="A154">
            <v>393</v>
          </cell>
        </row>
        <row r="155">
          <cell r="A155">
            <v>394</v>
          </cell>
        </row>
        <row r="156">
          <cell r="A156">
            <v>395</v>
          </cell>
        </row>
        <row r="157">
          <cell r="A157">
            <v>396</v>
          </cell>
        </row>
        <row r="158">
          <cell r="A158">
            <v>397</v>
          </cell>
        </row>
        <row r="159">
          <cell r="A159">
            <v>398</v>
          </cell>
        </row>
        <row r="160">
          <cell r="A160">
            <v>399</v>
          </cell>
        </row>
        <row r="161">
          <cell r="A161">
            <v>411</v>
          </cell>
        </row>
        <row r="162">
          <cell r="A162">
            <v>412</v>
          </cell>
        </row>
        <row r="163">
          <cell r="A163">
            <v>413</v>
          </cell>
        </row>
        <row r="164">
          <cell r="A164">
            <v>414</v>
          </cell>
        </row>
        <row r="165">
          <cell r="A165">
            <v>415</v>
          </cell>
        </row>
        <row r="166">
          <cell r="A166">
            <v>416</v>
          </cell>
        </row>
        <row r="167">
          <cell r="A167">
            <v>417</v>
          </cell>
        </row>
        <row r="168">
          <cell r="A168">
            <v>418</v>
          </cell>
        </row>
        <row r="169">
          <cell r="A169">
            <v>419</v>
          </cell>
        </row>
        <row r="170">
          <cell r="A170">
            <v>421</v>
          </cell>
        </row>
        <row r="171">
          <cell r="A171">
            <v>422</v>
          </cell>
        </row>
        <row r="172">
          <cell r="A172">
            <v>423</v>
          </cell>
        </row>
        <row r="173">
          <cell r="A173">
            <v>424</v>
          </cell>
        </row>
        <row r="174">
          <cell r="A174">
            <v>425</v>
          </cell>
        </row>
        <row r="175">
          <cell r="A175">
            <v>431</v>
          </cell>
        </row>
        <row r="176">
          <cell r="A176">
            <v>432</v>
          </cell>
        </row>
        <row r="177">
          <cell r="A177">
            <v>433</v>
          </cell>
        </row>
        <row r="178">
          <cell r="A178">
            <v>434</v>
          </cell>
        </row>
        <row r="179">
          <cell r="A179">
            <v>435</v>
          </cell>
        </row>
        <row r="180">
          <cell r="A180">
            <v>436</v>
          </cell>
        </row>
        <row r="181">
          <cell r="A181">
            <v>437</v>
          </cell>
        </row>
        <row r="182">
          <cell r="A182">
            <v>438</v>
          </cell>
        </row>
        <row r="183">
          <cell r="A183">
            <v>439</v>
          </cell>
        </row>
        <row r="184">
          <cell r="A184">
            <v>441</v>
          </cell>
        </row>
        <row r="185">
          <cell r="A185">
            <v>442</v>
          </cell>
        </row>
        <row r="186">
          <cell r="A186">
            <v>443</v>
          </cell>
        </row>
        <row r="187">
          <cell r="A187">
            <v>444</v>
          </cell>
        </row>
        <row r="188">
          <cell r="A188">
            <v>445</v>
          </cell>
        </row>
        <row r="189">
          <cell r="A189">
            <v>446</v>
          </cell>
        </row>
        <row r="190">
          <cell r="A190">
            <v>447</v>
          </cell>
        </row>
        <row r="191">
          <cell r="A191">
            <v>448</v>
          </cell>
        </row>
        <row r="192">
          <cell r="A192">
            <v>451</v>
          </cell>
        </row>
        <row r="193">
          <cell r="A193">
            <v>452</v>
          </cell>
        </row>
        <row r="194">
          <cell r="A194">
            <v>459</v>
          </cell>
        </row>
        <row r="195">
          <cell r="A195">
            <v>461</v>
          </cell>
        </row>
        <row r="196">
          <cell r="A196">
            <v>462</v>
          </cell>
        </row>
        <row r="197">
          <cell r="A197">
            <v>463</v>
          </cell>
        </row>
        <row r="198">
          <cell r="A198">
            <v>464</v>
          </cell>
        </row>
        <row r="199">
          <cell r="A199">
            <v>465</v>
          </cell>
        </row>
        <row r="200">
          <cell r="A200">
            <v>466</v>
          </cell>
        </row>
        <row r="201">
          <cell r="A201">
            <v>471</v>
          </cell>
        </row>
        <row r="202">
          <cell r="A202">
            <v>481</v>
          </cell>
        </row>
        <row r="203">
          <cell r="A203">
            <v>482</v>
          </cell>
        </row>
        <row r="204">
          <cell r="A204">
            <v>483</v>
          </cell>
        </row>
        <row r="205">
          <cell r="A205">
            <v>484</v>
          </cell>
        </row>
        <row r="206">
          <cell r="A206">
            <v>485</v>
          </cell>
        </row>
        <row r="207">
          <cell r="A207">
            <v>491</v>
          </cell>
        </row>
        <row r="208">
          <cell r="A208">
            <v>492</v>
          </cell>
        </row>
        <row r="209">
          <cell r="A209">
            <v>493</v>
          </cell>
        </row>
        <row r="210">
          <cell r="A210">
            <v>511</v>
          </cell>
        </row>
        <row r="211">
          <cell r="A211">
            <v>512</v>
          </cell>
        </row>
        <row r="212">
          <cell r="A212">
            <v>513</v>
          </cell>
        </row>
        <row r="213">
          <cell r="A213">
            <v>514</v>
          </cell>
        </row>
        <row r="214">
          <cell r="A214">
            <v>515</v>
          </cell>
        </row>
        <row r="215">
          <cell r="A215">
            <v>519</v>
          </cell>
        </row>
        <row r="216">
          <cell r="A216">
            <v>521</v>
          </cell>
        </row>
        <row r="217">
          <cell r="A217">
            <v>522</v>
          </cell>
        </row>
        <row r="218">
          <cell r="A218">
            <v>523</v>
          </cell>
        </row>
        <row r="219">
          <cell r="A219">
            <v>529</v>
          </cell>
        </row>
        <row r="220">
          <cell r="A220">
            <v>531</v>
          </cell>
        </row>
        <row r="221">
          <cell r="A221">
            <v>532</v>
          </cell>
        </row>
        <row r="222">
          <cell r="A222">
            <v>541</v>
          </cell>
        </row>
        <row r="223">
          <cell r="A223">
            <v>542</v>
          </cell>
        </row>
        <row r="224">
          <cell r="A224">
            <v>543</v>
          </cell>
        </row>
        <row r="225">
          <cell r="A225">
            <v>544</v>
          </cell>
        </row>
        <row r="226">
          <cell r="A226">
            <v>545</v>
          </cell>
        </row>
        <row r="227">
          <cell r="A227">
            <v>549</v>
          </cell>
        </row>
        <row r="228">
          <cell r="A228">
            <v>551</v>
          </cell>
        </row>
        <row r="229">
          <cell r="A229">
            <v>561</v>
          </cell>
        </row>
        <row r="230">
          <cell r="A230">
            <v>562</v>
          </cell>
        </row>
        <row r="231">
          <cell r="A231">
            <v>563</v>
          </cell>
        </row>
        <row r="232">
          <cell r="A232">
            <v>564</v>
          </cell>
        </row>
        <row r="233">
          <cell r="A233">
            <v>565</v>
          </cell>
        </row>
        <row r="234">
          <cell r="A234">
            <v>566</v>
          </cell>
        </row>
        <row r="235">
          <cell r="A235">
            <v>567</v>
          </cell>
        </row>
        <row r="236">
          <cell r="A236">
            <v>569</v>
          </cell>
        </row>
        <row r="237">
          <cell r="A237">
            <v>571</v>
          </cell>
        </row>
        <row r="238">
          <cell r="A238">
            <v>572</v>
          </cell>
        </row>
        <row r="239">
          <cell r="A239">
            <v>573</v>
          </cell>
        </row>
        <row r="240">
          <cell r="A240">
            <v>574</v>
          </cell>
        </row>
        <row r="241">
          <cell r="A241">
            <v>575</v>
          </cell>
        </row>
        <row r="242">
          <cell r="A242">
            <v>576</v>
          </cell>
        </row>
        <row r="243">
          <cell r="A243">
            <v>577</v>
          </cell>
        </row>
        <row r="244">
          <cell r="A244">
            <v>578</v>
          </cell>
        </row>
        <row r="245">
          <cell r="A245">
            <v>579</v>
          </cell>
        </row>
        <row r="246">
          <cell r="A246">
            <v>581</v>
          </cell>
        </row>
        <row r="247">
          <cell r="A247">
            <v>582</v>
          </cell>
        </row>
        <row r="248">
          <cell r="A248">
            <v>583</v>
          </cell>
        </row>
        <row r="249">
          <cell r="A249">
            <v>589</v>
          </cell>
        </row>
        <row r="250">
          <cell r="A250">
            <v>591</v>
          </cell>
        </row>
        <row r="251">
          <cell r="A251">
            <v>592</v>
          </cell>
        </row>
        <row r="252">
          <cell r="A252">
            <v>593</v>
          </cell>
        </row>
        <row r="253">
          <cell r="A253">
            <v>594</v>
          </cell>
        </row>
        <row r="254">
          <cell r="A254">
            <v>595</v>
          </cell>
        </row>
        <row r="255">
          <cell r="A255">
            <v>596</v>
          </cell>
        </row>
        <row r="256">
          <cell r="A256">
            <v>597</v>
          </cell>
        </row>
        <row r="257">
          <cell r="A257">
            <v>598</v>
          </cell>
        </row>
        <row r="258">
          <cell r="A258">
            <v>599</v>
          </cell>
        </row>
        <row r="259">
          <cell r="A259">
            <v>611</v>
          </cell>
        </row>
        <row r="260">
          <cell r="A260">
            <v>612</v>
          </cell>
        </row>
        <row r="261">
          <cell r="A261">
            <v>613</v>
          </cell>
        </row>
        <row r="262">
          <cell r="A262">
            <v>614</v>
          </cell>
        </row>
        <row r="263">
          <cell r="A263">
            <v>615</v>
          </cell>
        </row>
        <row r="264">
          <cell r="A264">
            <v>616</v>
          </cell>
        </row>
        <row r="265">
          <cell r="A265">
            <v>617</v>
          </cell>
        </row>
        <row r="266">
          <cell r="A266">
            <v>619</v>
          </cell>
        </row>
        <row r="267">
          <cell r="A267">
            <v>621</v>
          </cell>
        </row>
        <row r="268">
          <cell r="A268">
            <v>622</v>
          </cell>
        </row>
        <row r="269">
          <cell r="A269">
            <v>623</v>
          </cell>
        </row>
        <row r="270">
          <cell r="A270">
            <v>624</v>
          </cell>
        </row>
        <row r="271">
          <cell r="A271">
            <v>625</v>
          </cell>
        </row>
        <row r="272">
          <cell r="A272">
            <v>626</v>
          </cell>
        </row>
        <row r="273">
          <cell r="A273">
            <v>627</v>
          </cell>
        </row>
        <row r="274">
          <cell r="A274">
            <v>629</v>
          </cell>
        </row>
        <row r="275">
          <cell r="A275">
            <v>631</v>
          </cell>
        </row>
        <row r="276">
          <cell r="A276">
            <v>632</v>
          </cell>
        </row>
        <row r="277">
          <cell r="A277">
            <v>711</v>
          </cell>
        </row>
        <row r="278">
          <cell r="A278">
            <v>712</v>
          </cell>
        </row>
        <row r="279">
          <cell r="A279">
            <v>721</v>
          </cell>
        </row>
        <row r="280">
          <cell r="A280">
            <v>722</v>
          </cell>
        </row>
        <row r="281">
          <cell r="A281">
            <v>723</v>
          </cell>
        </row>
        <row r="282">
          <cell r="A282">
            <v>724</v>
          </cell>
        </row>
        <row r="283">
          <cell r="A283">
            <v>725</v>
          </cell>
        </row>
        <row r="284">
          <cell r="A284">
            <v>726</v>
          </cell>
        </row>
        <row r="285">
          <cell r="A285">
            <v>727</v>
          </cell>
        </row>
        <row r="286">
          <cell r="A286">
            <v>728</v>
          </cell>
        </row>
        <row r="287">
          <cell r="A287">
            <v>729</v>
          </cell>
        </row>
        <row r="288">
          <cell r="A288">
            <v>731</v>
          </cell>
        </row>
        <row r="289">
          <cell r="A289">
            <v>732</v>
          </cell>
        </row>
        <row r="290">
          <cell r="A290">
            <v>733</v>
          </cell>
        </row>
        <row r="291">
          <cell r="A291">
            <v>734</v>
          </cell>
        </row>
        <row r="292">
          <cell r="A292">
            <v>735</v>
          </cell>
        </row>
        <row r="293">
          <cell r="A293">
            <v>739</v>
          </cell>
        </row>
        <row r="294">
          <cell r="A294">
            <v>741</v>
          </cell>
        </row>
        <row r="295">
          <cell r="A295">
            <v>742</v>
          </cell>
        </row>
        <row r="296">
          <cell r="A296">
            <v>743</v>
          </cell>
        </row>
        <row r="297">
          <cell r="A297">
            <v>744</v>
          </cell>
        </row>
        <row r="298">
          <cell r="A298">
            <v>745</v>
          </cell>
        </row>
        <row r="299">
          <cell r="A299">
            <v>746</v>
          </cell>
        </row>
        <row r="300">
          <cell r="A300">
            <v>747</v>
          </cell>
        </row>
        <row r="301">
          <cell r="A301">
            <v>748</v>
          </cell>
        </row>
        <row r="302">
          <cell r="A302">
            <v>749</v>
          </cell>
        </row>
        <row r="303">
          <cell r="A303">
            <v>751</v>
          </cell>
        </row>
        <row r="304">
          <cell r="A304">
            <v>752</v>
          </cell>
        </row>
        <row r="305">
          <cell r="A305">
            <v>753</v>
          </cell>
        </row>
        <row r="306">
          <cell r="A306">
            <v>754</v>
          </cell>
        </row>
        <row r="307">
          <cell r="A307">
            <v>755</v>
          </cell>
        </row>
        <row r="308">
          <cell r="A308">
            <v>756</v>
          </cell>
        </row>
        <row r="309">
          <cell r="A309">
            <v>757</v>
          </cell>
        </row>
        <row r="310">
          <cell r="A310">
            <v>758</v>
          </cell>
        </row>
        <row r="311">
          <cell r="A311">
            <v>759</v>
          </cell>
        </row>
        <row r="312">
          <cell r="A312">
            <v>761</v>
          </cell>
        </row>
        <row r="313">
          <cell r="A313">
            <v>762</v>
          </cell>
        </row>
        <row r="314">
          <cell r="A314">
            <v>791</v>
          </cell>
        </row>
        <row r="315">
          <cell r="A315">
            <v>792</v>
          </cell>
        </row>
        <row r="316">
          <cell r="A316">
            <v>799</v>
          </cell>
        </row>
        <row r="317">
          <cell r="A317">
            <v>811</v>
          </cell>
        </row>
        <row r="318">
          <cell r="A318">
            <v>812</v>
          </cell>
        </row>
        <row r="319">
          <cell r="A319">
            <v>813</v>
          </cell>
        </row>
        <row r="320">
          <cell r="A320">
            <v>814</v>
          </cell>
        </row>
        <row r="321">
          <cell r="A321">
            <v>815</v>
          </cell>
        </row>
        <row r="322">
          <cell r="A322">
            <v>816</v>
          </cell>
        </row>
        <row r="323">
          <cell r="A323">
            <v>831</v>
          </cell>
        </row>
        <row r="324">
          <cell r="A324">
            <v>832</v>
          </cell>
        </row>
        <row r="325">
          <cell r="A325">
            <v>833</v>
          </cell>
        </row>
        <row r="326">
          <cell r="A326">
            <v>834</v>
          </cell>
        </row>
        <row r="327">
          <cell r="A327">
            <v>835</v>
          </cell>
        </row>
        <row r="328">
          <cell r="A328">
            <v>851</v>
          </cell>
        </row>
        <row r="329">
          <cell r="A329">
            <v>852</v>
          </cell>
        </row>
        <row r="330">
          <cell r="A330">
            <v>853</v>
          </cell>
        </row>
        <row r="331">
          <cell r="A331">
            <v>911</v>
          </cell>
        </row>
        <row r="332">
          <cell r="A332">
            <v>912</v>
          </cell>
        </row>
        <row r="333">
          <cell r="A333">
            <v>913</v>
          </cell>
        </row>
        <row r="334">
          <cell r="A334">
            <v>914</v>
          </cell>
        </row>
        <row r="335">
          <cell r="A335">
            <v>915</v>
          </cell>
        </row>
        <row r="336">
          <cell r="A336">
            <v>916</v>
          </cell>
        </row>
        <row r="337">
          <cell r="A337">
            <v>917</v>
          </cell>
        </row>
        <row r="338">
          <cell r="A338">
            <v>918</v>
          </cell>
        </row>
        <row r="339">
          <cell r="A339">
            <v>921</v>
          </cell>
        </row>
        <row r="340">
          <cell r="A340">
            <v>922</v>
          </cell>
        </row>
        <row r="341">
          <cell r="A341">
            <v>923</v>
          </cell>
        </row>
        <row r="342">
          <cell r="A342">
            <v>924</v>
          </cell>
        </row>
        <row r="343">
          <cell r="A343">
            <v>925</v>
          </cell>
        </row>
        <row r="344">
          <cell r="A344">
            <v>926</v>
          </cell>
        </row>
        <row r="345">
          <cell r="A345">
            <v>927</v>
          </cell>
        </row>
        <row r="346">
          <cell r="A346">
            <v>928</v>
          </cell>
        </row>
        <row r="347">
          <cell r="A347">
            <v>931</v>
          </cell>
        </row>
        <row r="348">
          <cell r="A348">
            <v>932</v>
          </cell>
        </row>
        <row r="349">
          <cell r="A349">
            <v>941</v>
          </cell>
        </row>
        <row r="350">
          <cell r="A350">
            <v>942</v>
          </cell>
        </row>
        <row r="351">
          <cell r="A351">
            <v>951</v>
          </cell>
        </row>
        <row r="352">
          <cell r="A352">
            <v>961</v>
          </cell>
        </row>
        <row r="353">
          <cell r="A353">
            <v>962</v>
          </cell>
        </row>
        <row r="354">
          <cell r="A354">
            <v>991</v>
          </cell>
        </row>
      </sheetData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</sheetNames>
    <sheetDataSet>
      <sheetData sheetId="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dmod04oficios"/>
      <sheetName val="Sufe2004"/>
      <sheetName val="Radmod04pptto"/>
    </sheetNames>
    <sheetDataSet>
      <sheetData sheetId="0"/>
      <sheetData sheetId="1" refreshError="1"/>
      <sheetData sheetId="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2"/>
      <sheetName val="0113"/>
      <sheetName val="0114"/>
      <sheetName val="0115"/>
      <sheetName val="0116"/>
      <sheetName val="0117"/>
      <sheetName val="0119"/>
      <sheetName val="0120"/>
      <sheetName val="0121"/>
      <sheetName val="0123"/>
      <sheetName val="0124"/>
      <sheetName val="0125"/>
      <sheetName val="0126"/>
      <sheetName val="0127"/>
      <sheetName val="0128"/>
      <sheetName val="0129"/>
      <sheetName val="0131"/>
      <sheetName val="0132"/>
      <sheetName val="0134"/>
      <sheetName val="0135"/>
      <sheetName val="0301"/>
      <sheetName val="0302"/>
      <sheetName val="0303"/>
      <sheetName val="0304"/>
      <sheetName val="0305"/>
      <sheetName val="0306"/>
      <sheetName val="0307"/>
      <sheetName val="0308"/>
      <sheetName val="0309"/>
      <sheetName val="0310"/>
      <sheetName val="0311"/>
      <sheetName val="0312"/>
      <sheetName val="0313"/>
      <sheetName val="0314"/>
      <sheetName val="0315"/>
      <sheetName val="0316"/>
      <sheetName val="0317"/>
      <sheetName val="0318"/>
      <sheetName val="0319"/>
      <sheetName val="0320"/>
      <sheetName val="0321"/>
      <sheetName val="0322"/>
      <sheetName val="0323"/>
      <sheetName val="0401"/>
      <sheetName val="0402"/>
      <sheetName val="0403"/>
      <sheetName val="0404"/>
      <sheetName val="0405"/>
      <sheetName val="0406"/>
      <sheetName val="0407"/>
      <sheetName val="0408"/>
      <sheetName val="0409"/>
      <sheetName val="0411"/>
      <sheetName val="0412"/>
      <sheetName val="0413"/>
      <sheetName val="0414"/>
      <sheetName val="0415"/>
      <sheetName val="0501"/>
      <sheetName val="0507"/>
      <sheetName val="0601"/>
      <sheetName val="0602"/>
      <sheetName val="0603"/>
      <sheetName val="0604"/>
      <sheetName val="0605"/>
      <sheetName val="0606"/>
      <sheetName val="0608"/>
      <sheetName val="0609"/>
      <sheetName val="0610"/>
      <sheetName val="0612"/>
      <sheetName val="0613"/>
      <sheetName val="0701"/>
      <sheetName val="0702"/>
      <sheetName val="0703"/>
      <sheetName val="0704"/>
      <sheetName val="0801"/>
      <sheetName val="0802"/>
      <sheetName val="0803"/>
      <sheetName val="0901"/>
      <sheetName val="0902"/>
      <sheetName val="0903"/>
      <sheetName val="0904"/>
      <sheetName val="0910"/>
      <sheetName val="1001"/>
      <sheetName val="1101"/>
      <sheetName val="1102"/>
      <sheetName val="1104"/>
      <sheetName val="1105"/>
      <sheetName val="1106"/>
      <sheetName val="1108"/>
      <sheetName val="1109"/>
      <sheetName val="1110"/>
      <sheetName val="1112"/>
      <sheetName val="1114"/>
      <sheetName val="1201"/>
      <sheetName val="1301"/>
      <sheetName val="1302"/>
      <sheetName val="1303"/>
      <sheetName val="17 al 2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as"/>
      <sheetName val="Org"/>
      <sheetName val="Hoja3"/>
    </sheetNames>
    <sheetDataSet>
      <sheetData sheetId="0">
        <row r="4">
          <cell r="A4" t="str">
            <v>5010000</v>
          </cell>
          <cell r="B4" t="str">
            <v>SERVICIOS PERSONALES</v>
          </cell>
        </row>
        <row r="5">
          <cell r="A5" t="str">
            <v>5010100</v>
          </cell>
          <cell r="B5" t="str">
            <v>REMUNERACIONES AL PERSONAL DE CARÁCTER PERMANENTE</v>
          </cell>
        </row>
        <row r="6">
          <cell r="A6" t="str">
            <v>5010103</v>
          </cell>
          <cell r="B6" t="str">
            <v>Sueldo Base</v>
          </cell>
        </row>
        <row r="7">
          <cell r="A7" t="str">
            <v>5010200</v>
          </cell>
          <cell r="B7" t="str">
            <v>REMUNERACIONES AL PERSONAL DE CARÁCTER TRANSITORIO</v>
          </cell>
        </row>
        <row r="8">
          <cell r="A8" t="str">
            <v>5010201</v>
          </cell>
          <cell r="B8" t="str">
            <v>Honorarios</v>
          </cell>
        </row>
        <row r="9">
          <cell r="A9" t="str">
            <v>5010202</v>
          </cell>
          <cell r="B9" t="str">
            <v>Sueldos al Personal Eventual</v>
          </cell>
        </row>
        <row r="10">
          <cell r="A10" t="str">
            <v>5010206</v>
          </cell>
          <cell r="B10" t="str">
            <v>Suplencias e Interinatos</v>
          </cell>
        </row>
        <row r="11">
          <cell r="A11" t="str">
            <v>5010300</v>
          </cell>
          <cell r="B11" t="str">
            <v>REMUNERACIONES ADICIONALES Y ESPECIALES</v>
          </cell>
        </row>
        <row r="12">
          <cell r="A12" t="str">
            <v>5010301</v>
          </cell>
          <cell r="B12" t="str">
            <v>Prima Quinquenal por Años de Servicios Efectivos Prestados</v>
          </cell>
        </row>
        <row r="13">
          <cell r="A13" t="str">
            <v>5010305</v>
          </cell>
          <cell r="B13" t="str">
            <v>Primas de Vacaciones, Sabatina y Dominical</v>
          </cell>
        </row>
        <row r="14">
          <cell r="A14" t="str">
            <v>5010306</v>
          </cell>
          <cell r="B14" t="str">
            <v>Gratificación de Fin de Año</v>
          </cell>
        </row>
        <row r="15">
          <cell r="A15" t="str">
            <v>5010308</v>
          </cell>
          <cell r="B15" t="str">
            <v>Compensaciones Por Servicios Eventuales</v>
          </cell>
        </row>
        <row r="16">
          <cell r="A16" t="str">
            <v>5010316</v>
          </cell>
          <cell r="B16" t="str">
            <v>Liquidaciones por Indemnizaciones y por Sueldos y Salarios Caidos</v>
          </cell>
        </row>
        <row r="17">
          <cell r="A17" t="str">
            <v>5010319</v>
          </cell>
          <cell r="B17" t="str">
            <v>Remuneraciones por Horas Extraordinarias</v>
          </cell>
        </row>
        <row r="18">
          <cell r="A18" t="str">
            <v>5010322</v>
          </cell>
          <cell r="B18" t="str">
            <v>Compensaciones Adicionales por Servicios Especiales</v>
          </cell>
        </row>
        <row r="19">
          <cell r="A19" t="str">
            <v>5010327</v>
          </cell>
          <cell r="B19" t="str">
            <v>Antigüedad</v>
          </cell>
        </row>
        <row r="20">
          <cell r="A20" t="str">
            <v>5010400</v>
          </cell>
          <cell r="B20" t="str">
            <v>EROGACIONES DEL GOBIERNO ESTATAL POR CONCEPTO DE SEGURIDAD SOCIAL Y SEGUROS</v>
          </cell>
        </row>
        <row r="21">
          <cell r="A21" t="str">
            <v>5010404</v>
          </cell>
          <cell r="B21" t="str">
            <v>Cuotas para el Seguro de Vida del Personal Civil</v>
          </cell>
        </row>
        <row r="22">
          <cell r="A22" t="str">
            <v>5010406</v>
          </cell>
          <cell r="B22" t="str">
            <v>Cuotas Para el Seguro de Gastos Médicos del Personal Civil</v>
          </cell>
        </row>
        <row r="23">
          <cell r="A23" t="str">
            <v>5010410</v>
          </cell>
          <cell r="B23" t="str">
            <v>Cuotas al IMSS</v>
          </cell>
        </row>
        <row r="24">
          <cell r="A24" t="str">
            <v>5010500</v>
          </cell>
          <cell r="B24" t="str">
            <v>PAGOS POR OTRAS PRESTACIONES SOCIALES Y ECONOMICAS</v>
          </cell>
        </row>
        <row r="25">
          <cell r="A25" t="str">
            <v>5010504</v>
          </cell>
          <cell r="B25" t="str">
            <v>Indemnizaciones por Accidentes de Trabajo</v>
          </cell>
        </row>
        <row r="26">
          <cell r="A26" t="str">
            <v>5010506</v>
          </cell>
          <cell r="B26" t="str">
            <v>Estimulos al Personal</v>
          </cell>
        </row>
        <row r="27">
          <cell r="A27" t="str">
            <v>5010508</v>
          </cell>
          <cell r="B27" t="str">
            <v>Aportaciones al Sistema de Ahorro para el Retiro</v>
          </cell>
        </row>
        <row r="28">
          <cell r="A28" t="str">
            <v>5010510</v>
          </cell>
          <cell r="B28" t="str">
            <v>Pagas de Defunción</v>
          </cell>
        </row>
        <row r="29">
          <cell r="A29" t="str">
            <v>5010511</v>
          </cell>
          <cell r="B29" t="str">
            <v>Asignaciones Adicionales al Sueldo</v>
          </cell>
        </row>
        <row r="30">
          <cell r="A30" t="str">
            <v>5010512</v>
          </cell>
          <cell r="B30" t="str">
            <v>Otras Prestaciones</v>
          </cell>
        </row>
        <row r="31">
          <cell r="A31" t="str">
            <v>5010515</v>
          </cell>
          <cell r="B31" t="str">
            <v>Despensa</v>
          </cell>
        </row>
        <row r="32">
          <cell r="A32" t="str">
            <v>5010516</v>
          </cell>
          <cell r="B32" t="str">
            <v>Despensa Especial</v>
          </cell>
        </row>
        <row r="33">
          <cell r="A33" t="str">
            <v>5010517</v>
          </cell>
          <cell r="B33" t="str">
            <v>Subsidio ISPT</v>
          </cell>
        </row>
        <row r="34">
          <cell r="A34" t="str">
            <v>5010518</v>
          </cell>
          <cell r="B34" t="str">
            <v>Gastos Médicos a Jubilados</v>
          </cell>
        </row>
        <row r="35">
          <cell r="A35" t="str">
            <v>5010519</v>
          </cell>
          <cell r="B35" t="str">
            <v>Ayuda Protesis Auditiva y Ocular</v>
          </cell>
        </row>
        <row r="36">
          <cell r="A36" t="str">
            <v>5010520</v>
          </cell>
          <cell r="B36" t="str">
            <v>Ayuda Por Nacimiento de Hijo</v>
          </cell>
        </row>
        <row r="37">
          <cell r="A37" t="str">
            <v>5010521</v>
          </cell>
          <cell r="B37" t="str">
            <v>Subsidio Impuesto Predial</v>
          </cell>
        </row>
        <row r="38">
          <cell r="A38" t="str">
            <v>5010522</v>
          </cell>
          <cell r="B38" t="str">
            <v>Ayuda Adquisición de Lentes</v>
          </cell>
        </row>
        <row r="39">
          <cell r="A39" t="str">
            <v>5010523</v>
          </cell>
          <cell r="B39" t="str">
            <v>Ayuda Prótesis Dental</v>
          </cell>
        </row>
        <row r="40">
          <cell r="A40" t="str">
            <v>5010524</v>
          </cell>
          <cell r="B40" t="str">
            <v>Ayuda Prótesis Ortopédica</v>
          </cell>
        </row>
        <row r="41">
          <cell r="A41" t="str">
            <v>5010525</v>
          </cell>
          <cell r="B41" t="str">
            <v>Estímulos al Personal Docente</v>
          </cell>
        </row>
        <row r="42">
          <cell r="A42" t="str">
            <v>5010600</v>
          </cell>
          <cell r="B42" t="str">
            <v xml:space="preserve">IMPUESTO SOBRE NOMINAS </v>
          </cell>
        </row>
        <row r="43">
          <cell r="A43" t="str">
            <v>5010601</v>
          </cell>
          <cell r="B43" t="str">
            <v>Impuesto Sobre Nóminas</v>
          </cell>
        </row>
        <row r="44">
          <cell r="A44" t="str">
            <v>5010700</v>
          </cell>
          <cell r="B44" t="str">
            <v>PAGO DE ESTIMULOS A SERVIDORES PUBLICOS</v>
          </cell>
        </row>
        <row r="45">
          <cell r="A45" t="str">
            <v>5010701</v>
          </cell>
          <cell r="B45" t="str">
            <v>Estímulos Por Productividad y Eficiencia</v>
          </cell>
        </row>
        <row r="46">
          <cell r="A46" t="str">
            <v>5010702</v>
          </cell>
          <cell r="B46" t="str">
            <v>Estímulos al Personal Operativo</v>
          </cell>
        </row>
        <row r="47">
          <cell r="A47" t="str">
            <v>5010800</v>
          </cell>
          <cell r="B47" t="str">
            <v>PREVISIONES PARA SERVICIOS PERSONALES</v>
          </cell>
        </row>
        <row r="48">
          <cell r="A48" t="str">
            <v>5010801</v>
          </cell>
          <cell r="B48" t="str">
            <v>Incrementos a las Percepciones</v>
          </cell>
        </row>
        <row r="49">
          <cell r="A49" t="str">
            <v>5010802</v>
          </cell>
          <cell r="B49" t="str">
            <v>Creación de Plazas</v>
          </cell>
        </row>
        <row r="50">
          <cell r="A50" t="str">
            <v>5010803</v>
          </cell>
          <cell r="B50" t="str">
            <v>Otras Medidas de Carácter Laboral y Económicas</v>
          </cell>
        </row>
        <row r="51">
          <cell r="A51" t="str">
            <v>5010805</v>
          </cell>
          <cell r="B51" t="str">
            <v>Programa de Regularización IMSS</v>
          </cell>
        </row>
        <row r="52">
          <cell r="A52" t="str">
            <v>5020000</v>
          </cell>
          <cell r="B52" t="str">
            <v>SERVICIOS GENERALES</v>
          </cell>
        </row>
        <row r="53">
          <cell r="A53" t="str">
            <v>5020100</v>
          </cell>
          <cell r="B53" t="str">
            <v>SERVICIOS BASICOS</v>
          </cell>
        </row>
        <row r="54">
          <cell r="A54" t="str">
            <v>5020101</v>
          </cell>
          <cell r="B54" t="str">
            <v>Servicio Postal</v>
          </cell>
        </row>
        <row r="55">
          <cell r="A55" t="str">
            <v>5020103</v>
          </cell>
          <cell r="B55" t="str">
            <v>Servicio Telefónico Convencional</v>
          </cell>
        </row>
        <row r="56">
          <cell r="A56" t="str">
            <v>5020104</v>
          </cell>
          <cell r="B56" t="str">
            <v>Servicio de Telefonía Celular</v>
          </cell>
        </row>
        <row r="57">
          <cell r="A57" t="str">
            <v>5020105</v>
          </cell>
          <cell r="B57" t="str">
            <v>Servicio de Radiolocalización</v>
          </cell>
        </row>
        <row r="58">
          <cell r="A58" t="str">
            <v>5020106</v>
          </cell>
          <cell r="B58" t="str">
            <v>Servicio de Energía Eléctrica</v>
          </cell>
        </row>
        <row r="59">
          <cell r="A59" t="str">
            <v>5020107</v>
          </cell>
          <cell r="B59" t="str">
            <v>Servicio de Agua</v>
          </cell>
        </row>
        <row r="60">
          <cell r="A60" t="str">
            <v>5020108</v>
          </cell>
          <cell r="B60" t="str">
            <v>Servicios de Telecomunicaciones</v>
          </cell>
        </row>
        <row r="61">
          <cell r="A61" t="str">
            <v>5020109</v>
          </cell>
          <cell r="B61" t="str">
            <v>Servicio de Conducción de Señales Análogicas y Digitales</v>
          </cell>
        </row>
        <row r="62">
          <cell r="A62" t="str">
            <v>5020111</v>
          </cell>
          <cell r="B62" t="str">
            <v>Contratación de Otros Servicios</v>
          </cell>
        </row>
        <row r="63">
          <cell r="A63" t="str">
            <v>5020112</v>
          </cell>
          <cell r="B63" t="str">
            <v>Espacios de Estacionamiento</v>
          </cell>
        </row>
        <row r="64">
          <cell r="A64" t="str">
            <v>5020200</v>
          </cell>
          <cell r="B64" t="str">
            <v>SERVICIOS DE ARRENDAMIENTO</v>
          </cell>
        </row>
        <row r="65">
          <cell r="A65" t="str">
            <v>5020201</v>
          </cell>
          <cell r="B65" t="str">
            <v>Arrendamiento de Edificos y Locales</v>
          </cell>
        </row>
        <row r="66">
          <cell r="A66" t="str">
            <v>5020202</v>
          </cell>
          <cell r="B66" t="str">
            <v>Arrendamiento de Terrenos</v>
          </cell>
        </row>
        <row r="67">
          <cell r="A67" t="str">
            <v>5020203</v>
          </cell>
          <cell r="B67" t="str">
            <v>Arrendamiento de Maquinaría y Equipo</v>
          </cell>
        </row>
        <row r="68">
          <cell r="A68" t="str">
            <v>5020204</v>
          </cell>
          <cell r="B68" t="str">
            <v>Arrendamiento de Equipo y Bienes Informáticos</v>
          </cell>
        </row>
        <row r="69">
          <cell r="A69" t="str">
            <v>5020205</v>
          </cell>
          <cell r="B69" t="str">
            <v>Arrendamiento de Vehículos Terrestres, Aéreos, Marítimos, Lacustres y Fluviales para la Ejecución de Programas de Seguridad Pública</v>
          </cell>
        </row>
        <row r="70">
          <cell r="A70" t="str">
            <v>5020206</v>
          </cell>
          <cell r="B70" t="str">
            <v>Arrendamiento de Vehículos Terrestres, Aéreos, Marítimos, Lacustres y Fluviales para Servicios Públicos y la Operación de Programas Públicos.</v>
          </cell>
        </row>
        <row r="71">
          <cell r="A71" t="str">
            <v>5020207</v>
          </cell>
          <cell r="B71" t="str">
            <v>Arrendamiento de Vehículos Terrestres, Aéreos, Marítimos, Lacustres y Fluviales para Servicios Administrativos.</v>
          </cell>
        </row>
        <row r="72">
          <cell r="A72" t="str">
            <v>5020208</v>
          </cell>
          <cell r="B72" t="str">
            <v>Arrendamiento de Vehículos Terrestres, Aéreos, Marítimos, Lacustres y Fluviales para Desastres Naturales.</v>
          </cell>
        </row>
        <row r="73">
          <cell r="A73" t="str">
            <v>5020209</v>
          </cell>
          <cell r="B73" t="str">
            <v>Arrendamiento de Vehículos Terrestres, Aéreos, Marítimos, Lacustres y Fluviales para Servidores Públicos.</v>
          </cell>
        </row>
        <row r="74">
          <cell r="A74" t="str">
            <v>5020210</v>
          </cell>
          <cell r="B74" t="str">
            <v>Arrendamiento de Mobiliario</v>
          </cell>
        </row>
        <row r="75">
          <cell r="A75" t="str">
            <v>5020211</v>
          </cell>
          <cell r="B75" t="str">
            <v>Arrendamiento de Sustancias y Productos Químicos</v>
          </cell>
        </row>
        <row r="76">
          <cell r="A76" t="str">
            <v>5020212</v>
          </cell>
          <cell r="B76" t="str">
            <v>Arrendamiento de Equipo de Comunicación</v>
          </cell>
        </row>
        <row r="77">
          <cell r="A77" t="str">
            <v>5020300</v>
          </cell>
          <cell r="B77" t="str">
            <v>SERVICIOS DE ASESORIA, CONSULTORIA, INFORMATICOS, ESTUDIOS E INVESTIGACIONES</v>
          </cell>
        </row>
        <row r="78">
          <cell r="A78" t="str">
            <v>5020304</v>
          </cell>
          <cell r="B78" t="str">
            <v>Otras Asesorías para la Operación de Programas</v>
          </cell>
        </row>
        <row r="79">
          <cell r="A79" t="str">
            <v>5020305</v>
          </cell>
          <cell r="B79" t="str">
            <v>Servicios de Capacitación a Servidores Públicos</v>
          </cell>
        </row>
        <row r="80">
          <cell r="A80" t="str">
            <v>5020306</v>
          </cell>
          <cell r="B80" t="str">
            <v>Servicios de Informática</v>
          </cell>
        </row>
        <row r="81">
          <cell r="A81" t="str">
            <v>5020307</v>
          </cell>
          <cell r="B81" t="str">
            <v>Servicios Estadísticos y Geográficos</v>
          </cell>
        </row>
        <row r="82">
          <cell r="A82" t="str">
            <v>5020308</v>
          </cell>
          <cell r="B82" t="str">
            <v>Estudios e Investigaciones</v>
          </cell>
        </row>
        <row r="83">
          <cell r="A83" t="str">
            <v>5020400</v>
          </cell>
          <cell r="B83" t="str">
            <v>SERVICIO COMERCIAL, BANCARIO, FINANCIERO, SUBCONTRATACIÓN DE SERVICIOS CON TERCEROS Y GASTOS INHERENTES</v>
          </cell>
        </row>
        <row r="84">
          <cell r="A84" t="str">
            <v>5020401</v>
          </cell>
          <cell r="B84" t="str">
            <v>Almacenaje, Embalaje y Envase</v>
          </cell>
        </row>
        <row r="85">
          <cell r="A85" t="str">
            <v>5020402</v>
          </cell>
          <cell r="B85" t="str">
            <v>Fletes y Maniobras</v>
          </cell>
        </row>
        <row r="86">
          <cell r="A86" t="str">
            <v>5020403</v>
          </cell>
          <cell r="B86" t="str">
            <v>Servicios Bancarios y Financieros</v>
          </cell>
        </row>
        <row r="87">
          <cell r="A87" t="str">
            <v>5020404</v>
          </cell>
          <cell r="B87" t="str">
            <v>Seguros de Bienes Patrimoniales</v>
          </cell>
        </row>
        <row r="88">
          <cell r="A88" t="str">
            <v>5020405</v>
          </cell>
          <cell r="B88" t="str">
            <v>Impuestos y Derechos de Imporación</v>
          </cell>
        </row>
        <row r="89">
          <cell r="A89" t="str">
            <v>5020407</v>
          </cell>
          <cell r="B89" t="str">
            <v>Otros Impuestos y Derechos</v>
          </cell>
        </row>
        <row r="90">
          <cell r="A90" t="str">
            <v>5020409</v>
          </cell>
          <cell r="B90" t="str">
            <v>Patentes, Regalías y Otros</v>
          </cell>
        </row>
        <row r="91">
          <cell r="A91" t="str">
            <v>5020410</v>
          </cell>
          <cell r="B91" t="str">
            <v>Diferencias por Variaciones en el Tipo de Cambio y Redondeo</v>
          </cell>
        </row>
        <row r="92">
          <cell r="A92" t="str">
            <v>5020411</v>
          </cell>
          <cell r="B92" t="str">
            <v>Servicios de Vigilancia</v>
          </cell>
        </row>
        <row r="93">
          <cell r="A93" t="str">
            <v>5020412</v>
          </cell>
          <cell r="B93" t="str">
            <v>Gastos Inherentes a la Recaudación</v>
          </cell>
        </row>
        <row r="94">
          <cell r="A94" t="str">
            <v>5020413</v>
          </cell>
          <cell r="B94" t="str">
            <v>Otros Servicios Comerciales</v>
          </cell>
        </row>
        <row r="95">
          <cell r="A95" t="str">
            <v>5020415</v>
          </cell>
          <cell r="B95" t="str">
            <v>Fianzas de Fidelidad</v>
          </cell>
        </row>
        <row r="96">
          <cell r="A96" t="str">
            <v>5020417</v>
          </cell>
          <cell r="B96" t="str">
            <v>Otras Polizas de Seguros</v>
          </cell>
        </row>
        <row r="97">
          <cell r="A97" t="str">
            <v>5020418</v>
          </cell>
          <cell r="B97" t="str">
            <v>Contratación de Servicios Turísticos</v>
          </cell>
        </row>
        <row r="98">
          <cell r="A98" t="str">
            <v>5020500</v>
          </cell>
          <cell r="B98" t="str">
            <v>SERVICIOS DE MANTENIMIENTO Y CONSERVACIÓN</v>
          </cell>
        </row>
        <row r="99">
          <cell r="A99" t="str">
            <v>5020501</v>
          </cell>
          <cell r="B99" t="str">
            <v>Mantenimiento y Conservación de Mobiliario y Equipo de Administración</v>
          </cell>
        </row>
        <row r="100">
          <cell r="A100" t="str">
            <v>5020502</v>
          </cell>
          <cell r="B100" t="str">
            <v>Mantenimiento y Conservación de Bienes Informáticos</v>
          </cell>
        </row>
        <row r="101">
          <cell r="A101" t="str">
            <v>5020503</v>
          </cell>
          <cell r="B101" t="str">
            <v>Mantenimiento y Conservación de Maquinaría y Equipo</v>
          </cell>
        </row>
        <row r="102">
          <cell r="A102" t="str">
            <v>5020504</v>
          </cell>
          <cell r="B102" t="str">
            <v>Mantenimiento y Conservación de Inmuebles</v>
          </cell>
        </row>
        <row r="103">
          <cell r="A103" t="str">
            <v>5020505</v>
          </cell>
          <cell r="B103" t="str">
            <v>Servicios de Lavandería, Limpieza, Higiene y Fumigación</v>
          </cell>
        </row>
        <row r="104">
          <cell r="A104" t="str">
            <v>5020506</v>
          </cell>
          <cell r="B104" t="str">
            <v>Mantto. Y Conserv. De Vehic. Terrest. Aéreos Marit. Lacust y Fluviales.</v>
          </cell>
        </row>
        <row r="105">
          <cell r="A105" t="str">
            <v>5020507</v>
          </cell>
          <cell r="B105" t="str">
            <v>Mantto. Y Conserv. De Equipo de Comunicación</v>
          </cell>
        </row>
        <row r="106">
          <cell r="A106" t="str">
            <v>5020508</v>
          </cell>
          <cell r="B106" t="str">
            <v>Mantto. Y Conserv. De Bienes Artísticos y Culturales</v>
          </cell>
        </row>
        <row r="107">
          <cell r="A107" t="str">
            <v>5020600</v>
          </cell>
          <cell r="B107" t="str">
            <v>SERVICIOS DE IMPRESIÓN, GRABADO, PUBLICACIÓN, DIFUSIÓN E INFORMACIÓN.</v>
          </cell>
        </row>
        <row r="108">
          <cell r="A108" t="str">
            <v>5020601</v>
          </cell>
          <cell r="B108" t="str">
            <v>Imp. De Doctos. Ofic. P/Prest. De Serv. Public. Indentif. Formatos Admvos. Y Fiscales, Formas Valoradas, Certific. Y Titulos</v>
          </cell>
        </row>
        <row r="109">
          <cell r="A109" t="str">
            <v>5020602</v>
          </cell>
          <cell r="B109" t="str">
            <v>Public. Oficiales Para Difusión e Información Interna</v>
          </cell>
        </row>
        <row r="110">
          <cell r="A110" t="str">
            <v>5020603</v>
          </cell>
          <cell r="B110" t="str">
            <v>Public. Ofic. P/ Licit. Public. Y Trámites Admvos. En Cumplim. De Disposic. Jurídicas</v>
          </cell>
        </row>
        <row r="111">
          <cell r="A111" t="str">
            <v>5020604</v>
          </cell>
          <cell r="B111" t="str">
            <v>Otros Gtos. De Public. Difusión e Información</v>
          </cell>
        </row>
        <row r="112">
          <cell r="A112" t="str">
            <v>5020700</v>
          </cell>
          <cell r="B112" t="str">
            <v>SERVICIOS DE COMUNICACIÓN SOCIAL</v>
          </cell>
        </row>
        <row r="113">
          <cell r="A113" t="str">
            <v>5020701</v>
          </cell>
          <cell r="B113" t="str">
            <v>Gastos de Porpaganda Institucional</v>
          </cell>
        </row>
        <row r="114">
          <cell r="A114" t="str">
            <v>5020702</v>
          </cell>
          <cell r="B114" t="str">
            <v>Public. Ofic. P/ Difusión e Información</v>
          </cell>
        </row>
        <row r="115">
          <cell r="A115" t="str">
            <v>5020703</v>
          </cell>
          <cell r="B115" t="str">
            <v>Gtos. De Difusión de Serv. Pub. Y Campañas Instit. De Comunic.</v>
          </cell>
        </row>
        <row r="116">
          <cell r="A116" t="str">
            <v>5020704</v>
          </cell>
          <cell r="B116" t="str">
            <v>Otros Gtos de Comunic. Social</v>
          </cell>
        </row>
        <row r="117">
          <cell r="A117" t="str">
            <v>5020705</v>
          </cell>
          <cell r="B117" t="str">
            <v>Gtos. De Publicidad En Materia Comercial</v>
          </cell>
        </row>
        <row r="118">
          <cell r="A118" t="str">
            <v>5020800</v>
          </cell>
          <cell r="B118" t="str">
            <v>SERVICIOS OFICIALES</v>
          </cell>
        </row>
        <row r="119">
          <cell r="A119" t="str">
            <v>5020801</v>
          </cell>
          <cell r="B119" t="str">
            <v>Gtos. De Ceremonial del Titular del Ejecutivo Estatal</v>
          </cell>
        </row>
        <row r="120">
          <cell r="A120" t="str">
            <v>5020802</v>
          </cell>
          <cell r="B120" t="str">
            <v>Gtos. De Ceremonial de los Titulares De las Depend. Y Entidades</v>
          </cell>
        </row>
        <row r="121">
          <cell r="A121" t="str">
            <v>5020803</v>
          </cell>
          <cell r="B121" t="str">
            <v>Gtos. De Orden Social</v>
          </cell>
        </row>
        <row r="122">
          <cell r="A122" t="str">
            <v>5020804</v>
          </cell>
          <cell r="B122" t="str">
            <v>Congresos, Convenciones Espectáculos y Ferias.</v>
          </cell>
        </row>
        <row r="123">
          <cell r="A123" t="str">
            <v>5020805</v>
          </cell>
          <cell r="B123" t="str">
            <v>Exposiciones</v>
          </cell>
        </row>
        <row r="124">
          <cell r="A124" t="str">
            <v>5020808</v>
          </cell>
          <cell r="B124" t="str">
            <v>Pasajes Nacionales p/Labores en Campo y Supervisión</v>
          </cell>
        </row>
        <row r="125">
          <cell r="A125" t="str">
            <v>5020809</v>
          </cell>
          <cell r="B125" t="str">
            <v>Pasajes Nacionales Asoc. A Los Prog. De Seg. Pub.</v>
          </cell>
        </row>
        <row r="126">
          <cell r="A126" t="str">
            <v>5020810</v>
          </cell>
          <cell r="B126" t="str">
            <v>Pasajes Nacionales Asoc. A Desastres Naturales</v>
          </cell>
        </row>
        <row r="127">
          <cell r="A127" t="str">
            <v>5020811</v>
          </cell>
          <cell r="B127" t="str">
            <v>Pasajes Nacionales p/Serv. Pub. en el Desemp. De Com. Y Func. Oficiales</v>
          </cell>
        </row>
        <row r="128">
          <cell r="A128" t="str">
            <v>5020812</v>
          </cell>
          <cell r="B128" t="str">
            <v xml:space="preserve">Pasajes Internac. Asoc. A los Prog. De Seg. Pub. </v>
          </cell>
        </row>
        <row r="129">
          <cell r="A129" t="str">
            <v>5020813</v>
          </cell>
          <cell r="B129" t="str">
            <v>Pasajes Internac. P/ Serv. Pub. En el Desemp. De Com. Y Func. Oficiales.</v>
          </cell>
        </row>
        <row r="130">
          <cell r="A130" t="str">
            <v>5020814</v>
          </cell>
          <cell r="B130" t="str">
            <v>Viáticos Nacionales p/Labores en Campo y Supervisión</v>
          </cell>
        </row>
        <row r="131">
          <cell r="A131" t="str">
            <v>5020815</v>
          </cell>
          <cell r="B131" t="str">
            <v>Viáticos Nacionales Asoc. A los Prog. De Seg. Pub.</v>
          </cell>
        </row>
        <row r="132">
          <cell r="A132" t="str">
            <v>5020816</v>
          </cell>
          <cell r="B132" t="str">
            <v>Viáticos Nacionales Asoc. A Desastres Naturales</v>
          </cell>
        </row>
        <row r="133">
          <cell r="A133" t="str">
            <v>5020817</v>
          </cell>
          <cell r="B133" t="str">
            <v>Viáticos Nacionales p/Serv. Pub. En el Desemp. De Func. Oficiales</v>
          </cell>
        </row>
        <row r="134">
          <cell r="A134" t="str">
            <v>5020818</v>
          </cell>
          <cell r="B134" t="str">
            <v xml:space="preserve">Viáticos en el Extranjero Asoc. A los Prog. De Seg. Pub. </v>
          </cell>
        </row>
        <row r="135">
          <cell r="A135" t="str">
            <v>5020819</v>
          </cell>
          <cell r="B135" t="str">
            <v>Viáticos en el Extranjero p/Serv. Pub. En el Desemp. De Com. Y Func.Oficiales</v>
          </cell>
        </row>
        <row r="136">
          <cell r="A136" t="str">
            <v>5020821</v>
          </cell>
          <cell r="B136" t="str">
            <v>Gtos. P/Alimentación de Serv. Pub. De Mando.</v>
          </cell>
        </row>
        <row r="137">
          <cell r="A137" t="str">
            <v>5020822</v>
          </cell>
          <cell r="B137" t="str">
            <v>Gtos. P/Operat. Y Trab. De Campo en Areas Rurales</v>
          </cell>
        </row>
        <row r="138">
          <cell r="A138" t="str">
            <v>5020823</v>
          </cell>
          <cell r="B138" t="str">
            <v>Gtos. De Seg. Pública</v>
          </cell>
        </row>
        <row r="139">
          <cell r="A139" t="str">
            <v>5020900</v>
          </cell>
          <cell r="B139" t="str">
            <v>GASTOS POR CONCEPTO DE RESPOSABILIDADES</v>
          </cell>
        </row>
        <row r="140">
          <cell r="A140" t="str">
            <v>5020901</v>
          </cell>
          <cell r="B140" t="str">
            <v>Penas, Multas, Accesorios y Actualizaciones</v>
          </cell>
        </row>
        <row r="141">
          <cell r="A141" t="str">
            <v>5020903</v>
          </cell>
          <cell r="B141" t="str">
            <v>Otros Gastos por Responsabilidades</v>
          </cell>
        </row>
        <row r="142">
          <cell r="A142" t="str">
            <v>5030000</v>
          </cell>
          <cell r="B142" t="str">
            <v>MATERIALES Y SUMINISTROS</v>
          </cell>
        </row>
        <row r="143">
          <cell r="A143" t="str">
            <v>5030100</v>
          </cell>
          <cell r="B143" t="str">
            <v>MATERIALES Y UTILES DE ADMINISTRACIÓN Y ENSEÑANZA</v>
          </cell>
        </row>
        <row r="144">
          <cell r="A144" t="str">
            <v>5030101</v>
          </cell>
          <cell r="B144" t="str">
            <v>Materiales y Utiles de Oficina</v>
          </cell>
        </row>
        <row r="145">
          <cell r="A145" t="str">
            <v>5030102</v>
          </cell>
          <cell r="B145" t="str">
            <v>Material de Limpieza</v>
          </cell>
        </row>
        <row r="146">
          <cell r="A146" t="str">
            <v>5030103</v>
          </cell>
          <cell r="B146" t="str">
            <v>Material Didáctico</v>
          </cell>
        </row>
        <row r="147">
          <cell r="A147" t="str">
            <v>5030104</v>
          </cell>
          <cell r="B147" t="str">
            <v>Material Estadístico y Geográfico</v>
          </cell>
        </row>
        <row r="148">
          <cell r="A148" t="str">
            <v>5030105</v>
          </cell>
          <cell r="B148" t="str">
            <v>Materiales y Utiles de Impresión Y Reproducción</v>
          </cell>
        </row>
        <row r="149">
          <cell r="A149" t="str">
            <v>5030106</v>
          </cell>
          <cell r="B149" t="str">
            <v>Mats. Y Utiles  P/Procesam. De Equipos y Bienes Infromáticos</v>
          </cell>
        </row>
        <row r="150">
          <cell r="A150" t="str">
            <v>5030107</v>
          </cell>
          <cell r="B150" t="str">
            <v>Material Para Información</v>
          </cell>
        </row>
        <row r="151">
          <cell r="A151" t="str">
            <v>5030200</v>
          </cell>
          <cell r="B151" t="str">
            <v>PRODUCTOS ALIMENTICIOS</v>
          </cell>
        </row>
        <row r="152">
          <cell r="A152" t="str">
            <v>5030201</v>
          </cell>
          <cell r="B152" t="str">
            <v>Prod. Alim. P/Efectivos Que Partic. En Prog. De Seg. Pub.</v>
          </cell>
        </row>
        <row r="153">
          <cell r="A153" t="str">
            <v>5030202</v>
          </cell>
          <cell r="B153" t="str">
            <v>Prod. Alim. P/Pers.Deriv. De la Prest. De Serv. Pub.  En unid. De salud, Educ., de Readaptac. Soc.</v>
          </cell>
        </row>
        <row r="154">
          <cell r="A154" t="str">
            <v>5030203</v>
          </cell>
          <cell r="B154" t="str">
            <v>Prod. Alim. Para el Personal que Realiza  Labores en Campo o de Supervisión.</v>
          </cell>
        </row>
        <row r="155">
          <cell r="A155" t="str">
            <v>5030204</v>
          </cell>
          <cell r="B155" t="str">
            <v>Prod. Alim. Para el Personal en las Instalaciones  de las Dependencias  y Entidades.</v>
          </cell>
        </row>
        <row r="156">
          <cell r="A156" t="str">
            <v>5030205</v>
          </cell>
          <cell r="B156" t="str">
            <v>Prod. Alim.  Para la Población en Caso de Desastres Naturales.</v>
          </cell>
        </row>
        <row r="157">
          <cell r="A157" t="str">
            <v>5030206</v>
          </cell>
          <cell r="B157" t="str">
            <v>Prod. Alim. Para el Personal Derivado de Actividades Extrahordinarias.</v>
          </cell>
        </row>
        <row r="158">
          <cell r="A158" t="str">
            <v>5030207</v>
          </cell>
          <cell r="B158" t="str">
            <v>Productos Alimenticios Para Animales.</v>
          </cell>
        </row>
        <row r="159">
          <cell r="A159" t="str">
            <v>5030300</v>
          </cell>
          <cell r="B159" t="str">
            <v>HERRAMIENTAS, REFACCIONES Y ACCESORIOS.</v>
          </cell>
        </row>
        <row r="160">
          <cell r="A160" t="str">
            <v>5030301</v>
          </cell>
          <cell r="B160" t="str">
            <v>Refacciones,  Accesorios y Herramientas.</v>
          </cell>
        </row>
        <row r="161">
          <cell r="A161" t="str">
            <v>5030302</v>
          </cell>
          <cell r="B161" t="str">
            <v>Refacciones  y Accesorios Para Equipo de Cómputo.</v>
          </cell>
        </row>
        <row r="162">
          <cell r="A162" t="str">
            <v>5030303</v>
          </cell>
          <cell r="B162" t="str">
            <v>Utensilios Para el Servicio de Alimentación.</v>
          </cell>
        </row>
        <row r="163">
          <cell r="A163" t="str">
            <v>5030304</v>
          </cell>
          <cell r="B163" t="str">
            <v>Materiales y Accesorios p/ Mtto.  Y Conserv. De Eq. De Comunic.</v>
          </cell>
        </row>
        <row r="164">
          <cell r="A164" t="str">
            <v>5030400</v>
          </cell>
          <cell r="B164" t="str">
            <v>MATERIALES Y ARTICULOS  DE CONSTRUCCIÓN.</v>
          </cell>
        </row>
        <row r="165">
          <cell r="A165" t="str">
            <v>5030401</v>
          </cell>
          <cell r="B165" t="str">
            <v>Materiales de Construcción.</v>
          </cell>
        </row>
        <row r="166">
          <cell r="A166" t="str">
            <v>5030402</v>
          </cell>
          <cell r="B166" t="str">
            <v>Estructuras y Manufacturas.</v>
          </cell>
        </row>
        <row r="167">
          <cell r="A167" t="str">
            <v>5030403</v>
          </cell>
          <cell r="B167" t="str">
            <v>Materiales Complementarios.</v>
          </cell>
        </row>
        <row r="168">
          <cell r="A168" t="str">
            <v>5030404</v>
          </cell>
          <cell r="B168" t="str">
            <v>Material Eléctrico y Electrónico.</v>
          </cell>
        </row>
        <row r="169">
          <cell r="A169" t="str">
            <v>5030405</v>
          </cell>
          <cell r="B169" t="str">
            <v>Mat p/Const. De Escenograf. Y Adec. De Escenarios.</v>
          </cell>
        </row>
        <row r="170">
          <cell r="A170" t="str">
            <v>5030500</v>
          </cell>
          <cell r="B170" t="str">
            <v>MATERIAS PRIMAS DE PRODUCCIÓN, PRODUCTOS QUIMICOS, FARMACÉUTICOS Y DE LABORATORIO.</v>
          </cell>
        </row>
        <row r="171">
          <cell r="A171" t="str">
            <v>5030501</v>
          </cell>
          <cell r="B171" t="str">
            <v>Materias Primas de Producción.</v>
          </cell>
        </row>
        <row r="172">
          <cell r="A172" t="str">
            <v>5030502</v>
          </cell>
          <cell r="B172" t="str">
            <v>Sustancias Químicas</v>
          </cell>
        </row>
        <row r="173">
          <cell r="A173" t="str">
            <v>5030503</v>
          </cell>
          <cell r="B173" t="str">
            <v>Plaguicidas, Abonos,  y Fertilizantes.</v>
          </cell>
        </row>
        <row r="174">
          <cell r="A174" t="str">
            <v>5030504</v>
          </cell>
          <cell r="B174" t="str">
            <v>Medicinas y Productos Farmacéuticos.</v>
          </cell>
        </row>
        <row r="175">
          <cell r="A175" t="str">
            <v>5030505</v>
          </cell>
          <cell r="B175" t="str">
            <v>Materiales, Accesorios y Suministros Médicos.</v>
          </cell>
        </row>
        <row r="176">
          <cell r="A176" t="str">
            <v>5030506</v>
          </cell>
          <cell r="B176" t="str">
            <v>Materiales, Accesorios y Suministros de Laboratorio.</v>
          </cell>
        </row>
        <row r="177">
          <cell r="A177" t="str">
            <v>5030509</v>
          </cell>
          <cell r="B177" t="str">
            <v>Materiales, Accesorios y Suministros Para Manejo de Alimentos</v>
          </cell>
        </row>
        <row r="178">
          <cell r="A178" t="str">
            <v>5030600</v>
          </cell>
          <cell r="B178" t="str">
            <v>COMBUSTIBLES, LUBRICANTES Y ADITIVOS.</v>
          </cell>
        </row>
        <row r="179">
          <cell r="A179" t="str">
            <v>5030601</v>
          </cell>
          <cell r="B179" t="str">
            <v>Comb., lubric,  y Aditivos para Veh. Terrestres,Aéreos, Maritimos, Lacustres y Fluviales  Dest. a la Ejecución  de Programas de Seg. Pública.</v>
          </cell>
        </row>
        <row r="180">
          <cell r="A180" t="str">
            <v>5030602</v>
          </cell>
          <cell r="B180" t="str">
            <v>Comb., Lubric,  y Aditivos Para Veh. Terrestres,Aéreos, Marítimos, Lacustres y Fluviales  Dest.  A serv. Pub. Y la Operación de Prog. Pub.</v>
          </cell>
        </row>
        <row r="181">
          <cell r="A181" t="str">
            <v>5030603</v>
          </cell>
          <cell r="B181" t="str">
            <v>Comb., Lubric,  y Aditivos Para Veh. Terrestres,Aéreos, Marítimos, Lacustres y Fluviales  Dest.  A Serv. Admvos.</v>
          </cell>
        </row>
        <row r="182">
          <cell r="A182" t="str">
            <v>5030605</v>
          </cell>
          <cell r="B182" t="str">
            <v>Comb. , Lubric.  Y Aditivos  Para Maquinaria, Equipo de Producc.  Y Serv. Admvos.</v>
          </cell>
        </row>
        <row r="183">
          <cell r="A183" t="str">
            <v>5030700</v>
          </cell>
          <cell r="B183" t="str">
            <v>VESTUARIO,BLANCOS, PRENDAS DE PROTECCIÓN  PERSONAL  Y ARTICULOS DEPORTIVOS.</v>
          </cell>
        </row>
        <row r="184">
          <cell r="A184" t="str">
            <v>5030701</v>
          </cell>
          <cell r="B184" t="str">
            <v>Vestuario, Uniformes y Blancos.</v>
          </cell>
        </row>
        <row r="185">
          <cell r="A185" t="str">
            <v>5030702</v>
          </cell>
          <cell r="B185" t="str">
            <v>Prendas de Protección Personal.</v>
          </cell>
        </row>
        <row r="186">
          <cell r="A186" t="str">
            <v>5030703</v>
          </cell>
          <cell r="B186" t="str">
            <v>Articulos Deportivos.</v>
          </cell>
        </row>
        <row r="187">
          <cell r="A187" t="str">
            <v>5030800</v>
          </cell>
          <cell r="B187" t="str">
            <v>MATERIALES, SUMINISTROS  Y PRENDAS DE PROTECCIÓN  PARA SEGURIDAD PÚBLICA.</v>
          </cell>
        </row>
        <row r="188">
          <cell r="A188" t="str">
            <v>5030801</v>
          </cell>
          <cell r="B188" t="str">
            <v>Sustancias y Materiales Explosivos.</v>
          </cell>
        </row>
        <row r="189">
          <cell r="A189" t="str">
            <v>5030802</v>
          </cell>
          <cell r="B189" t="str">
            <v>Materiales de Seguridad Pública.</v>
          </cell>
        </row>
        <row r="190">
          <cell r="A190" t="str">
            <v>5030803</v>
          </cell>
          <cell r="B190" t="str">
            <v xml:space="preserve">Prendas de Protección  Para Seguridad Pública </v>
          </cell>
        </row>
        <row r="191">
          <cell r="A191" t="str">
            <v>5030900</v>
          </cell>
          <cell r="B191" t="str">
            <v>MERCANCÍAS DIVERSAS</v>
          </cell>
        </row>
        <row r="192">
          <cell r="A192" t="str">
            <v>5030901</v>
          </cell>
          <cell r="B192" t="str">
            <v>Mercancías  Para su Comercialización  en Tiendas del Sector Público.</v>
          </cell>
        </row>
        <row r="193">
          <cell r="A193" t="str">
            <v>5030902</v>
          </cell>
          <cell r="B193" t="str">
            <v>Mercancìas  Para su Distribución a la Población.</v>
          </cell>
        </row>
        <row r="194">
          <cell r="A194" t="str">
            <v>5031000</v>
          </cell>
          <cell r="B194" t="str">
            <v>FORMAS VALORADAS</v>
          </cell>
        </row>
        <row r="195">
          <cell r="A195" t="str">
            <v>5031001</v>
          </cell>
          <cell r="B195" t="str">
            <v>Placas y Engomados</v>
          </cell>
        </row>
        <row r="196">
          <cell r="A196" t="str">
            <v>5031002</v>
          </cell>
          <cell r="B196" t="str">
            <v>Calcomanías y Hologramas</v>
          </cell>
        </row>
        <row r="197">
          <cell r="A197" t="str">
            <v>5040000</v>
          </cell>
          <cell r="B197" t="str">
            <v>BIENES MUEBLES E INMUEBLES</v>
          </cell>
        </row>
        <row r="198">
          <cell r="A198" t="str">
            <v>5040100</v>
          </cell>
          <cell r="B198" t="str">
            <v>MOBILIARIO Y EQUIPO DE ADMINISTRACIÓN.</v>
          </cell>
        </row>
        <row r="199">
          <cell r="A199" t="str">
            <v>5040101</v>
          </cell>
          <cell r="B199" t="str">
            <v>Mobiliario.</v>
          </cell>
        </row>
        <row r="200">
          <cell r="A200" t="str">
            <v>5040102</v>
          </cell>
          <cell r="B200" t="str">
            <v>Equipo de Administración.</v>
          </cell>
        </row>
        <row r="201">
          <cell r="A201" t="str">
            <v>5040103</v>
          </cell>
          <cell r="B201" t="str">
            <v>Equipo Educacional y Recreativo.</v>
          </cell>
        </row>
        <row r="202">
          <cell r="A202" t="str">
            <v>5040104</v>
          </cell>
          <cell r="B202" t="str">
            <v>Bienes Artísticos y Culturales.</v>
          </cell>
        </row>
        <row r="203">
          <cell r="A203" t="str">
            <v>5040105</v>
          </cell>
          <cell r="B203" t="str">
            <v>Adjudicaciones, Expropiaciones, e Indemnizaciones  de Bienes  Muebles.</v>
          </cell>
        </row>
        <row r="204">
          <cell r="A204" t="str">
            <v>5040109</v>
          </cell>
          <cell r="B204" t="str">
            <v>Instrumentos Musicales</v>
          </cell>
        </row>
        <row r="205">
          <cell r="A205" t="str">
            <v>5040200</v>
          </cell>
          <cell r="B205" t="str">
            <v>MAQUINARIA Y EQUIPO AGROPECUARIO, INDUSTRIAL,  DE COMUNICACIONES  Y DE USO INFORMÁTICO.</v>
          </cell>
        </row>
        <row r="206">
          <cell r="A206" t="str">
            <v>5040201</v>
          </cell>
          <cell r="B206" t="str">
            <v>Maquinaria y Equipo Agropecuario.</v>
          </cell>
        </row>
        <row r="207">
          <cell r="A207" t="str">
            <v>5040202</v>
          </cell>
          <cell r="B207" t="str">
            <v>Maquinaria y Equipo Industrial.</v>
          </cell>
        </row>
        <row r="208">
          <cell r="A208" t="str">
            <v>5040203</v>
          </cell>
          <cell r="B208" t="str">
            <v>Maquinaria y Equipo  de Construcción.</v>
          </cell>
        </row>
        <row r="209">
          <cell r="A209" t="str">
            <v>5040204</v>
          </cell>
          <cell r="B209" t="str">
            <v>Equipos y Aparatos de Comunicaciones  y Telecomunicaciones.</v>
          </cell>
        </row>
        <row r="210">
          <cell r="A210" t="str">
            <v>5040205</v>
          </cell>
          <cell r="B210" t="str">
            <v>Maquinaria y Equipo Eléctrico y Electrónico.</v>
          </cell>
        </row>
        <row r="211">
          <cell r="A211" t="str">
            <v>5040206</v>
          </cell>
          <cell r="B211" t="str">
            <v>Bienes Informáticos.</v>
          </cell>
        </row>
        <row r="212">
          <cell r="A212" t="str">
            <v>5040300</v>
          </cell>
          <cell r="B212" t="str">
            <v>VEHICULOS  Y EQUIPO DE TRANSPORTE.</v>
          </cell>
        </row>
        <row r="213">
          <cell r="A213" t="str">
            <v>5040306</v>
          </cell>
          <cell r="B213" t="str">
            <v>Vehículos, Equipo Terrestre</v>
          </cell>
        </row>
        <row r="214">
          <cell r="A214" t="str">
            <v>5040307</v>
          </cell>
          <cell r="B214" t="str">
            <v>Vehículos, Equipo Transporte Aéreo</v>
          </cell>
        </row>
        <row r="215">
          <cell r="A215" t="str">
            <v>5040308</v>
          </cell>
          <cell r="B215" t="str">
            <v>Vehículos, Equipo Lacustre y Marítimo</v>
          </cell>
        </row>
        <row r="216">
          <cell r="A216" t="str">
            <v>5040400</v>
          </cell>
          <cell r="B216" t="str">
            <v>EQUIPO INSTRUMENTAL MEDICO Y DE LABORATORIO.</v>
          </cell>
        </row>
        <row r="217">
          <cell r="A217" t="str">
            <v>5040401</v>
          </cell>
          <cell r="B217" t="str">
            <v>Equipo Médico y de Laboratorio.</v>
          </cell>
        </row>
        <row r="218">
          <cell r="A218" t="str">
            <v>5040403</v>
          </cell>
          <cell r="B218" t="str">
            <v>Equipo de Rehabilitación</v>
          </cell>
        </row>
        <row r="219">
          <cell r="A219" t="str">
            <v>5040500</v>
          </cell>
          <cell r="B219" t="str">
            <v>HERRAMIENTAS Y REFACCIONES</v>
          </cell>
        </row>
        <row r="220">
          <cell r="A220" t="str">
            <v>5040501</v>
          </cell>
          <cell r="B220" t="str">
            <v>Herramientas y Máquinas Herramienta.</v>
          </cell>
        </row>
        <row r="221">
          <cell r="A221" t="str">
            <v>5040600</v>
          </cell>
          <cell r="B221" t="str">
            <v>ANIMALES DE TRABAJO Y REPRODUCCIÓN.</v>
          </cell>
        </row>
        <row r="222">
          <cell r="A222" t="str">
            <v>5040601</v>
          </cell>
          <cell r="B222" t="str">
            <v>Animales de Trabajo.</v>
          </cell>
        </row>
        <row r="223">
          <cell r="A223" t="str">
            <v>5040602</v>
          </cell>
          <cell r="B223" t="str">
            <v>Animales de Reproducción</v>
          </cell>
        </row>
        <row r="224">
          <cell r="A224" t="str">
            <v>5040700</v>
          </cell>
          <cell r="B224" t="str">
            <v>BIENES INMUEBLES.</v>
          </cell>
        </row>
        <row r="225">
          <cell r="A225" t="str">
            <v>5040701</v>
          </cell>
          <cell r="B225" t="str">
            <v>Edificios y Locales.</v>
          </cell>
        </row>
        <row r="226">
          <cell r="A226" t="str">
            <v>5040702</v>
          </cell>
          <cell r="B226" t="str">
            <v>Terrenos.</v>
          </cell>
        </row>
        <row r="227">
          <cell r="A227" t="str">
            <v>5040703</v>
          </cell>
          <cell r="B227" t="str">
            <v>Adjudicaciones, Expropiaciones, e Indemnizaciones  de Bienes  Inmuebles.</v>
          </cell>
        </row>
        <row r="228">
          <cell r="A228" t="str">
            <v>5040800</v>
          </cell>
          <cell r="B228" t="str">
            <v>MAQUINARIA Y EQUIPO DE DEFENSA  Y SEGURIDAD PUBLICA.</v>
          </cell>
        </row>
        <row r="229">
          <cell r="A229" t="str">
            <v>5040802</v>
          </cell>
          <cell r="B229" t="str">
            <v>Equipo de Seguridad Pública.</v>
          </cell>
        </row>
        <row r="230">
          <cell r="A230" t="str">
            <v>5050000</v>
          </cell>
          <cell r="B230" t="str">
            <v>INVERSIÓN FINANCIERA, PROVISIONES ECNÓMICAS, AYUDAS , OTRAS EROGACIONES , Y PENSIONES JUBILACIONES Y OTRAS.</v>
          </cell>
        </row>
        <row r="231">
          <cell r="A231" t="str">
            <v>5050200</v>
          </cell>
          <cell r="B231" t="str">
            <v>Adquisición de Valores</v>
          </cell>
        </row>
        <row r="232">
          <cell r="A232" t="str">
            <v>5050202</v>
          </cell>
          <cell r="B232" t="str">
            <v>Adquisición de Acciones</v>
          </cell>
        </row>
        <row r="233">
          <cell r="A233" t="str">
            <v>5050400</v>
          </cell>
          <cell r="B233" t="str">
            <v>PROVISIONES PARA EROGACIONES ESPECIALES.</v>
          </cell>
        </row>
        <row r="234">
          <cell r="A234" t="str">
            <v>5050401</v>
          </cell>
          <cell r="B234" t="str">
            <v>Reinversión para Equipamiento  y Desarrollo Institucional</v>
          </cell>
        </row>
        <row r="235">
          <cell r="A235" t="str">
            <v>5050402</v>
          </cell>
          <cell r="B235" t="str">
            <v>5% al millar</v>
          </cell>
        </row>
        <row r="236">
          <cell r="A236" t="str">
            <v>5050403</v>
          </cell>
          <cell r="B236" t="str">
            <v>Programas Turísticos( tranvía, souvenirs, etc.)</v>
          </cell>
        </row>
        <row r="237">
          <cell r="A237" t="str">
            <v>5050404</v>
          </cell>
          <cell r="B237" t="str">
            <v xml:space="preserve">Proyecto de Modernización Informática </v>
          </cell>
        </row>
        <row r="238">
          <cell r="A238" t="str">
            <v>5050405</v>
          </cell>
          <cell r="B238" t="str">
            <v>Otros Programas</v>
          </cell>
        </row>
        <row r="239">
          <cell r="A239" t="str">
            <v>5050406</v>
          </cell>
          <cell r="B239" t="str">
            <v>Parque Mundo Cimacuático</v>
          </cell>
        </row>
        <row r="240">
          <cell r="A240" t="str">
            <v>5050407</v>
          </cell>
          <cell r="B240" t="str">
            <v>Programs de Desarrollo Agropecuario</v>
          </cell>
        </row>
        <row r="241">
          <cell r="A241" t="str">
            <v>5050500</v>
          </cell>
          <cell r="B241" t="str">
            <v>EROGACIONES  PARA APOYAR A LOS SECTORES  SOCIAL Y PRIVADO EN ACTIVIDADES CULTURALES, DEPORTIVAS Y DE AYUDA EXTRAORDINARIA.</v>
          </cell>
        </row>
        <row r="242">
          <cell r="A242" t="str">
            <v>5050502</v>
          </cell>
          <cell r="B242" t="str">
            <v>Gastos Por Servicio de Traslado de Personas</v>
          </cell>
        </row>
        <row r="243">
          <cell r="A243" t="str">
            <v>5050505</v>
          </cell>
          <cell r="B243" t="str">
            <v>Donativos a Instituciones Sin Fines de Lucro</v>
          </cell>
        </row>
        <row r="244">
          <cell r="A244" t="str">
            <v>5050510</v>
          </cell>
          <cell r="B244" t="str">
            <v>Premios, Estímulos, Recompensas,Becas y Seguros  a Deportistas.</v>
          </cell>
        </row>
        <row r="245">
          <cell r="A245" t="str">
            <v>5050513</v>
          </cell>
          <cell r="B245" t="str">
            <v>Obras de Carácter Social.</v>
          </cell>
        </row>
        <row r="246">
          <cell r="A246" t="str">
            <v>5050514</v>
          </cell>
          <cell r="B246" t="str">
            <v>Apoyo a Instituciones  y Agrupaciones Diversas.</v>
          </cell>
        </row>
        <row r="247">
          <cell r="A247" t="str">
            <v>5050515</v>
          </cell>
          <cell r="B247" t="str">
            <v>Programas de Asistencia Social.</v>
          </cell>
        </row>
        <row r="248">
          <cell r="A248" t="str">
            <v>5050600</v>
          </cell>
          <cell r="B248" t="str">
            <v>OTRAS EROGACIONES</v>
          </cell>
        </row>
        <row r="249">
          <cell r="A249" t="str">
            <v>5050605</v>
          </cell>
          <cell r="B249" t="str">
            <v>Liquidaciones</v>
          </cell>
        </row>
        <row r="250">
          <cell r="A250" t="str">
            <v>5050606</v>
          </cell>
          <cell r="B250" t="str">
            <v>Devoluciones</v>
          </cell>
        </row>
        <row r="251">
          <cell r="A251" t="str">
            <v>5050700</v>
          </cell>
          <cell r="B251" t="str">
            <v>PAGO DE PENSIONES Y JUBILACIONES</v>
          </cell>
        </row>
        <row r="252">
          <cell r="A252" t="str">
            <v>5050705</v>
          </cell>
          <cell r="B252" t="str">
            <v>Jubilaciones</v>
          </cell>
        </row>
        <row r="253">
          <cell r="A253" t="str">
            <v>5050706</v>
          </cell>
          <cell r="B253" t="str">
            <v>Pensiones</v>
          </cell>
        </row>
        <row r="254">
          <cell r="A254" t="str">
            <v>5051000</v>
          </cell>
          <cell r="B254" t="str">
            <v>CUENTAS PUENTE</v>
          </cell>
        </row>
        <row r="255">
          <cell r="A255" t="str">
            <v>5051001</v>
          </cell>
          <cell r="B255" t="str">
            <v>Cuenta Puente Electricidad</v>
          </cell>
        </row>
        <row r="256">
          <cell r="A256" t="str">
            <v>5051002</v>
          </cell>
          <cell r="B256" t="str">
            <v>Cuenta Puente Agua Potable</v>
          </cell>
        </row>
        <row r="257">
          <cell r="A257" t="str">
            <v>5051003</v>
          </cell>
          <cell r="B257" t="str">
            <v>Cuenta Puente Teléfonos</v>
          </cell>
        </row>
        <row r="258">
          <cell r="A258" t="str">
            <v>5051006</v>
          </cell>
          <cell r="B258" t="str">
            <v>Cuenta Puente Combustible y Lubricantes</v>
          </cell>
        </row>
        <row r="259">
          <cell r="A259" t="str">
            <v>5060000</v>
          </cell>
          <cell r="B259" t="str">
            <v>OBRAS Y ACCIONES</v>
          </cell>
        </row>
        <row r="260">
          <cell r="A260" t="str">
            <v>5060300</v>
          </cell>
          <cell r="B260" t="str">
            <v>OTROS FONDOS PARA OBRAS Y ACCIONES</v>
          </cell>
        </row>
        <row r="261">
          <cell r="A261" t="str">
            <v>5060301</v>
          </cell>
          <cell r="B261" t="str">
            <v>GEQ. Programa  de Obras y Acciones Estatal</v>
          </cell>
        </row>
        <row r="262">
          <cell r="A262" t="str">
            <v>5060302</v>
          </cell>
          <cell r="B262" t="str">
            <v>FISE-Fondo de Aportaciones Para la Infraestructura Social Estatal.</v>
          </cell>
        </row>
        <row r="263">
          <cell r="A263" t="str">
            <v>5060303</v>
          </cell>
          <cell r="B263" t="str">
            <v>FASP-Fondo de Aportaciones Para Seguridad Pública.</v>
          </cell>
        </row>
        <row r="264">
          <cell r="A264" t="str">
            <v>5060304</v>
          </cell>
          <cell r="B264" t="str">
            <v>PAFEF-Aportaciones Federales  para Entidades Federativas.</v>
          </cell>
        </row>
        <row r="265">
          <cell r="A265" t="str">
            <v>5060305</v>
          </cell>
          <cell r="B265" t="str">
            <v>FIES-Fideicomiso para la Infraestructura en los Estados</v>
          </cell>
        </row>
        <row r="266">
          <cell r="A266" t="str">
            <v>5060306</v>
          </cell>
          <cell r="B266" t="str">
            <v>Ramo  20 Desarrollo Social.</v>
          </cell>
        </row>
        <row r="267">
          <cell r="A267" t="str">
            <v>5060307</v>
          </cell>
          <cell r="B267" t="str">
            <v>ISN Privado - Impuesto Sobre Nómina Sector Privado.</v>
          </cell>
        </row>
        <row r="268">
          <cell r="A268" t="str">
            <v>5060308</v>
          </cell>
          <cell r="B268" t="str">
            <v>ISN Público - Impuesto Sobre Nómina Sector Público.</v>
          </cell>
        </row>
        <row r="269">
          <cell r="A269" t="str">
            <v>5060309</v>
          </cell>
          <cell r="B269" t="str">
            <v>FEIEF - Fondo de Estabilización de los Ingresos de las Entidades Federativas</v>
          </cell>
        </row>
        <row r="270">
          <cell r="A270" t="str">
            <v>5060400</v>
          </cell>
          <cell r="B270" t="str">
            <v>FAM  FONDO DE APORTACIONES MULTIPLES</v>
          </cell>
        </row>
        <row r="271">
          <cell r="A271" t="str">
            <v>5060401</v>
          </cell>
          <cell r="B271" t="str">
            <v>FAM  Asistencia Social</v>
          </cell>
        </row>
        <row r="272">
          <cell r="A272" t="str">
            <v>5060402</v>
          </cell>
          <cell r="B272" t="str">
            <v>FAM  Básica</v>
          </cell>
        </row>
        <row r="273">
          <cell r="A273" t="str">
            <v>5060403</v>
          </cell>
          <cell r="B273" t="str">
            <v>FAM  Superior</v>
          </cell>
        </row>
        <row r="274">
          <cell r="A274" t="str">
            <v>5060500</v>
          </cell>
          <cell r="B274" t="str">
            <v>CONVENIOS</v>
          </cell>
        </row>
        <row r="275">
          <cell r="A275" t="str">
            <v>5060501</v>
          </cell>
          <cell r="B275" t="str">
            <v>Convenios - Alianza</v>
          </cell>
        </row>
        <row r="276">
          <cell r="A276" t="str">
            <v>5060502</v>
          </cell>
          <cell r="B276" t="str">
            <v>Convenios - CAPCEQ Peso x Peso</v>
          </cell>
        </row>
        <row r="277">
          <cell r="A277" t="str">
            <v>5060503</v>
          </cell>
          <cell r="B277" t="str">
            <v>Convenios - Turismo</v>
          </cell>
        </row>
        <row r="278">
          <cell r="A278" t="str">
            <v>5060504</v>
          </cell>
          <cell r="B278" t="str">
            <v>Convenios -  CONALEP Peso x Peso</v>
          </cell>
        </row>
        <row r="279">
          <cell r="A279" t="str">
            <v>5060505</v>
          </cell>
          <cell r="B279" t="str">
            <v>Convenios -  PIASRE</v>
          </cell>
        </row>
        <row r="280">
          <cell r="A280" t="str">
            <v>5060506</v>
          </cell>
          <cell r="B280" t="str">
            <v>Convenios -  SAGARPA</v>
          </cell>
        </row>
        <row r="281">
          <cell r="A281" t="str">
            <v>5060507</v>
          </cell>
          <cell r="B281" t="str">
            <v>Convenios -  SCT</v>
          </cell>
        </row>
        <row r="282">
          <cell r="A282" t="str">
            <v>5060508</v>
          </cell>
          <cell r="B282" t="str">
            <v>Convenios -  PROBECAT</v>
          </cell>
        </row>
        <row r="283">
          <cell r="A283" t="str">
            <v>5060509</v>
          </cell>
          <cell r="B283" t="str">
            <v>Convenios -  COBAQ  Peso x Peso</v>
          </cell>
        </row>
        <row r="284">
          <cell r="A284" t="str">
            <v>5060510</v>
          </cell>
          <cell r="B284" t="str">
            <v>Convenios -   CONAFOR</v>
          </cell>
        </row>
        <row r="285">
          <cell r="A285" t="str">
            <v>5060511</v>
          </cell>
          <cell r="B285" t="str">
            <v>Convenios - PROMIN</v>
          </cell>
        </row>
        <row r="286">
          <cell r="A286" t="str">
            <v>5060512</v>
          </cell>
          <cell r="B286" t="str">
            <v>Convenios - FOPREDEN</v>
          </cell>
        </row>
        <row r="287">
          <cell r="A287" t="str">
            <v>5060513</v>
          </cell>
          <cell r="B287" t="str">
            <v>Convenios - APAZU</v>
          </cell>
        </row>
        <row r="288">
          <cell r="A288" t="str">
            <v>5060514</v>
          </cell>
          <cell r="B288" t="str">
            <v>Convenios - Sria. De Economía</v>
          </cell>
        </row>
        <row r="289">
          <cell r="A289" t="str">
            <v>5060515</v>
          </cell>
          <cell r="B289" t="str">
            <v>Convenios - FAPRACC</v>
          </cell>
        </row>
        <row r="290">
          <cell r="A290" t="str">
            <v>5060516</v>
          </cell>
          <cell r="B290" t="str">
            <v>Convenios - Entidades Paraestatales</v>
          </cell>
        </row>
        <row r="291">
          <cell r="A291" t="str">
            <v>5060517</v>
          </cell>
          <cell r="B291" t="str">
            <v>Convenios . IVEQRO Vivienda Rural</v>
          </cell>
        </row>
        <row r="292">
          <cell r="A292" t="str">
            <v>5060518</v>
          </cell>
          <cell r="B292" t="str">
            <v>Convenios - Protección Civil</v>
          </cell>
        </row>
        <row r="293">
          <cell r="A293" t="str">
            <v>5060519</v>
          </cell>
          <cell r="B293" t="str">
            <v>Convenios - Comité Técnico de Aguas Subterraneas (COTAS)</v>
          </cell>
        </row>
        <row r="294">
          <cell r="A294" t="str">
            <v>5060520</v>
          </cell>
          <cell r="B294" t="str">
            <v>Convenios - CANADEPI</v>
          </cell>
        </row>
        <row r="295">
          <cell r="A295" t="str">
            <v>5060521</v>
          </cell>
          <cell r="B295" t="str">
            <v>Convenios - Ramo 23</v>
          </cell>
        </row>
        <row r="296">
          <cell r="A296" t="str">
            <v>5060522</v>
          </cell>
          <cell r="B296" t="str">
            <v>Convenios - CONADE</v>
          </cell>
        </row>
        <row r="297">
          <cell r="A297" t="str">
            <v>5060523</v>
          </cell>
          <cell r="B297" t="str">
            <v>SECTUR - CONADEPI</v>
          </cell>
        </row>
        <row r="298">
          <cell r="A298" t="str">
            <v>5060524</v>
          </cell>
          <cell r="B298" t="str">
            <v>Convenios - FUNDES</v>
          </cell>
        </row>
        <row r="299">
          <cell r="A299" t="str">
            <v>5070000</v>
          </cell>
          <cell r="B299" t="str">
            <v>SUBSIDIOS Y TRANSFERENCIAS</v>
          </cell>
        </row>
        <row r="300">
          <cell r="A300" t="str">
            <v>5070100</v>
          </cell>
          <cell r="B300" t="str">
            <v xml:space="preserve">SUBSIDIOS </v>
          </cell>
        </row>
        <row r="301">
          <cell r="A301" t="str">
            <v>5070110</v>
          </cell>
          <cell r="B301" t="str">
            <v>BECAS  Hijos de Trabajadores.</v>
          </cell>
        </row>
        <row r="302">
          <cell r="A302" t="str">
            <v>5070111</v>
          </cell>
          <cell r="B302" t="str">
            <v>BECAS Estudiantes.</v>
          </cell>
        </row>
        <row r="303">
          <cell r="A303" t="str">
            <v>5070112</v>
          </cell>
          <cell r="B303" t="str">
            <v>BECAS Académicas.</v>
          </cell>
        </row>
        <row r="304">
          <cell r="A304" t="str">
            <v>5070113</v>
          </cell>
          <cell r="B304" t="str">
            <v>BECAS Deportivas</v>
          </cell>
        </row>
        <row r="305">
          <cell r="A305" t="str">
            <v>5070114</v>
          </cell>
          <cell r="B305" t="str">
            <v>BECAS Artísticas.</v>
          </cell>
        </row>
        <row r="306">
          <cell r="A306" t="str">
            <v>5070115</v>
          </cell>
          <cell r="B306" t="str">
            <v>BECAS Especiales.</v>
          </cell>
        </row>
        <row r="307">
          <cell r="A307" t="str">
            <v>5070116</v>
          </cell>
          <cell r="B307" t="str">
            <v>BECAS Minusválidos.</v>
          </cell>
        </row>
        <row r="308">
          <cell r="A308" t="str">
            <v>5070117</v>
          </cell>
          <cell r="B308" t="str">
            <v>PRONABES.</v>
          </cell>
        </row>
        <row r="309">
          <cell r="A309" t="str">
            <v>5070400</v>
          </cell>
          <cell r="B309" t="str">
            <v>TRANSFERENCIAS  A ENTIDADES  Y PROGRAMAS.</v>
          </cell>
        </row>
        <row r="310">
          <cell r="A310" t="str">
            <v>5070401</v>
          </cell>
          <cell r="B310" t="str">
            <v>CONCYTEQ - Cons. De Ciencia y Tecnologia Del Edo. De Qro.</v>
          </cell>
        </row>
        <row r="311">
          <cell r="A311" t="str">
            <v>5070402</v>
          </cell>
          <cell r="B311" t="str">
            <v>INEA - Inst. Nal. Para  la Educ. de los Adultos.</v>
          </cell>
        </row>
        <row r="312">
          <cell r="A312" t="str">
            <v>5070403</v>
          </cell>
          <cell r="B312" t="str">
            <v>CONAFE - Consejo Nal. De Fomento Educativo.</v>
          </cell>
        </row>
        <row r="313">
          <cell r="A313" t="str">
            <v>5070404</v>
          </cell>
          <cell r="B313" t="str">
            <v>ENEQ - Escuela Normal del Estado.</v>
          </cell>
        </row>
        <row r="314">
          <cell r="A314" t="str">
            <v>5070405</v>
          </cell>
          <cell r="B314" t="str">
            <v>IAO -Instituto de Artes y Oficios.</v>
          </cell>
        </row>
        <row r="315">
          <cell r="A315" t="str">
            <v>5070406</v>
          </cell>
          <cell r="B315" t="str">
            <v>COBAQ - Colegio de Bachilleres de Querétaro.</v>
          </cell>
        </row>
        <row r="316">
          <cell r="A316" t="str">
            <v>5070407</v>
          </cell>
          <cell r="B316" t="str">
            <v>U.A.Q. - Universidad Autónoma de Querétaro.</v>
          </cell>
        </row>
        <row r="317">
          <cell r="A317" t="str">
            <v>5070408</v>
          </cell>
          <cell r="B317" t="str">
            <v>CECYTEQ - Colegio de Est. Cient. Y Tecnol. Del Edo. De Qro.</v>
          </cell>
        </row>
        <row r="318">
          <cell r="A318" t="str">
            <v>5070409</v>
          </cell>
          <cell r="B318" t="str">
            <v>U.T. E. Q. - Universidad Tecnólogica de Querétaro.</v>
          </cell>
        </row>
        <row r="319">
          <cell r="A319" t="str">
            <v>5070410</v>
          </cell>
          <cell r="B319" t="str">
            <v>ITSJR - Inst. Tecnólogico de San Juan del Rio.</v>
          </cell>
        </row>
        <row r="320">
          <cell r="A320" t="str">
            <v>5070411</v>
          </cell>
          <cell r="B320" t="str">
            <v>ITQ - Instituto Tecnólogico de Querétaro.</v>
          </cell>
        </row>
        <row r="321">
          <cell r="A321" t="str">
            <v>5070412</v>
          </cell>
          <cell r="B321" t="str">
            <v>UTSJR - Universidad Tecnólogica de S J R</v>
          </cell>
        </row>
        <row r="322">
          <cell r="A322" t="str">
            <v>5070413</v>
          </cell>
          <cell r="B322" t="str">
            <v>USEBEQ - Unid. De Serv. P/la Educ. Básica  en el Edo. De Qro.</v>
          </cell>
        </row>
        <row r="323">
          <cell r="A323" t="str">
            <v>5070414</v>
          </cell>
          <cell r="B323" t="str">
            <v>ICATEQ - Inst. de Capac. P/ el Trabajo  del Edo. De Qro.</v>
          </cell>
        </row>
        <row r="324">
          <cell r="A324" t="str">
            <v>5070415</v>
          </cell>
          <cell r="B324" t="str">
            <v>P.I.A.R.E. - Programas Compensatorios.</v>
          </cell>
        </row>
        <row r="325">
          <cell r="A325" t="str">
            <v>5070416</v>
          </cell>
          <cell r="B325" t="str">
            <v>PNAP - Prog. Nal. De Actualización  Permanente.</v>
          </cell>
        </row>
        <row r="326">
          <cell r="A326" t="str">
            <v>5070417</v>
          </cell>
          <cell r="B326" t="str">
            <v>CAM - Centro de Actualización  del Magisterio.</v>
          </cell>
        </row>
        <row r="327">
          <cell r="A327" t="str">
            <v>5070418</v>
          </cell>
          <cell r="B327" t="str">
            <v>CONACYT- Cons. Nal. De Ciencia y  Tecnólogia.</v>
          </cell>
        </row>
        <row r="328">
          <cell r="A328" t="str">
            <v>5070419</v>
          </cell>
          <cell r="B328" t="str">
            <v>SIHGO - Sistema Hidalgo.</v>
          </cell>
        </row>
        <row r="329">
          <cell r="A329" t="str">
            <v>5070420</v>
          </cell>
          <cell r="B329" t="str">
            <v>PEAD - Prog. Estatal de Actualizac. Docente.</v>
          </cell>
        </row>
        <row r="330">
          <cell r="A330" t="str">
            <v>5070421</v>
          </cell>
          <cell r="B330" t="str">
            <v>Museo de la Matemática.</v>
          </cell>
        </row>
        <row r="331">
          <cell r="A331" t="str">
            <v>5070422</v>
          </cell>
          <cell r="B331" t="str">
            <v>CAPCEQ - Com. Adm. Del Prog. De Const. De Esc. Del Edo.  De Qro.</v>
          </cell>
        </row>
        <row r="332">
          <cell r="A332" t="str">
            <v>5070423</v>
          </cell>
          <cell r="B332" t="str">
            <v>PEST - Prog. De Educ. Superior  Tecnológica</v>
          </cell>
        </row>
        <row r="333">
          <cell r="A333" t="str">
            <v>5070424</v>
          </cell>
          <cell r="B333" t="str">
            <v>CONALEP - Col. Nal. De Educ. Profesional Técnica.</v>
          </cell>
        </row>
        <row r="334">
          <cell r="A334" t="str">
            <v>5070426</v>
          </cell>
          <cell r="B334" t="str">
            <v>Instituto Queretano de la Cultura y las Artes</v>
          </cell>
        </row>
        <row r="335">
          <cell r="A335" t="str">
            <v>5070427</v>
          </cell>
          <cell r="B335" t="str">
            <v>Banda de Músical del  Estado.</v>
          </cell>
        </row>
        <row r="336">
          <cell r="A336" t="str">
            <v>5070428</v>
          </cell>
          <cell r="B336" t="str">
            <v>Fideicomiso de Administración  e  Inversión OFQ</v>
          </cell>
        </row>
        <row r="337">
          <cell r="A337" t="str">
            <v>5070429</v>
          </cell>
          <cell r="B337" t="str">
            <v>IQJ - Instituto Queretano de la Juventud</v>
          </cell>
        </row>
        <row r="338">
          <cell r="A338" t="str">
            <v>5070430</v>
          </cell>
          <cell r="B338" t="str">
            <v>SECCE - Sistema Estatal de Comunicación  Cultural y Educativa.</v>
          </cell>
        </row>
        <row r="339">
          <cell r="A339" t="str">
            <v>5070431</v>
          </cell>
          <cell r="B339" t="str">
            <v>FIMINSSE</v>
          </cell>
        </row>
        <row r="340">
          <cell r="A340" t="str">
            <v>5070432</v>
          </cell>
          <cell r="B340" t="str">
            <v>SDIF - Sistema de Desarrollo Integral de la Familia.</v>
          </cell>
        </row>
        <row r="341">
          <cell r="A341" t="str">
            <v>5070433</v>
          </cell>
          <cell r="B341" t="str">
            <v>Colegio de Policía.</v>
          </cell>
        </row>
        <row r="342">
          <cell r="A342" t="str">
            <v>5070434</v>
          </cell>
          <cell r="B342" t="str">
            <v>QRONOS.</v>
          </cell>
        </row>
        <row r="343">
          <cell r="A343" t="str">
            <v>5070435</v>
          </cell>
          <cell r="B343" t="str">
            <v>Patronato de las Fiestas de Santiago de Querétaro.</v>
          </cell>
        </row>
        <row r="344">
          <cell r="A344" t="str">
            <v>5070436</v>
          </cell>
          <cell r="B344" t="str">
            <v>SESEQ</v>
          </cell>
        </row>
        <row r="345">
          <cell r="A345" t="str">
            <v>5070437</v>
          </cell>
          <cell r="B345" t="str">
            <v>Instituto de la Vivienda del Esado de Querétaro</v>
          </cell>
        </row>
        <row r="346">
          <cell r="A346" t="str">
            <v>5070438</v>
          </cell>
          <cell r="B346" t="str">
            <v>Comisión Estatal de Caminos</v>
          </cell>
        </row>
        <row r="347">
          <cell r="A347" t="str">
            <v>5070439</v>
          </cell>
          <cell r="B347" t="str">
            <v>FIPROTUR - Fideicomiso de Promoción al Turismo</v>
          </cell>
        </row>
        <row r="348">
          <cell r="A348" t="str">
            <v>5070440</v>
          </cell>
          <cell r="B348" t="str">
            <v>FIDEICOMISO 1350</v>
          </cell>
        </row>
        <row r="349">
          <cell r="A349" t="str">
            <v>5070441</v>
          </cell>
          <cell r="B349" t="str">
            <v>UPN - Universidad Pedagógica Nacional</v>
          </cell>
        </row>
        <row r="350">
          <cell r="A350" t="str">
            <v>5070442</v>
          </cell>
          <cell r="B350" t="str">
            <v>ENS - Escuela Normal Superior</v>
          </cell>
        </row>
        <row r="351">
          <cell r="A351" t="str">
            <v>5070443</v>
          </cell>
          <cell r="B351" t="str">
            <v>FOMIX - Fondo Mixto CONACYT</v>
          </cell>
        </row>
        <row r="352">
          <cell r="A352" t="str">
            <v>5070444</v>
          </cell>
          <cell r="B352" t="str">
            <v>CEA -  Comisión Estatal de Aguas</v>
          </cell>
        </row>
        <row r="353">
          <cell r="A353" t="str">
            <v>5070445</v>
          </cell>
          <cell r="B353" t="str">
            <v>CQA - Casa Queretana de las Artesanías</v>
          </cell>
        </row>
        <row r="354">
          <cell r="A354" t="str">
            <v>5070446</v>
          </cell>
          <cell r="B354" t="str">
            <v>UPQ - Universidad Politécnica de Querétaro</v>
          </cell>
        </row>
        <row r="355">
          <cell r="A355" t="str">
            <v>5070447</v>
          </cell>
          <cell r="B355" t="str">
            <v>COFESIAQ - Com. P/ Fom. Econ. De las Emp. Sect. Ind. Aeroesp., Com. Y Serv. Edo. Qro.</v>
          </cell>
        </row>
        <row r="356">
          <cell r="A356" t="str">
            <v>5070450</v>
          </cell>
          <cell r="B356" t="str">
            <v>Proyectos Especiales</v>
          </cell>
        </row>
        <row r="357">
          <cell r="A357" t="str">
            <v>5070451</v>
          </cell>
          <cell r="B357" t="str">
            <v>Otras Transferencias a Entidades y Programas</v>
          </cell>
        </row>
        <row r="358">
          <cell r="A358" t="str">
            <v>5070452</v>
          </cell>
          <cell r="B358" t="str">
            <v>FIPROJUSAA - Fideicomiso para la Proc. De Justicia</v>
          </cell>
        </row>
        <row r="359">
          <cell r="A359" t="str">
            <v>5070499</v>
          </cell>
          <cell r="B359" t="str">
            <v>ENEQ (Proceso de Compra)</v>
          </cell>
        </row>
        <row r="360">
          <cell r="A360" t="str">
            <v>5070600</v>
          </cell>
          <cell r="B360" t="str">
            <v>PODERES Y ORGANISMOS AUTÓNOMOS.</v>
          </cell>
        </row>
        <row r="361">
          <cell r="A361" t="str">
            <v>5070601</v>
          </cell>
          <cell r="B361" t="str">
            <v>H.Legislatura del Estado.</v>
          </cell>
        </row>
        <row r="362">
          <cell r="A362" t="str">
            <v>5070602</v>
          </cell>
          <cell r="B362" t="str">
            <v>Entidad Superior de Fiscalización</v>
          </cell>
        </row>
        <row r="363">
          <cell r="A363" t="str">
            <v>5070603</v>
          </cell>
          <cell r="B363" t="str">
            <v>Comisión de Información Gubernamental.</v>
          </cell>
        </row>
        <row r="364">
          <cell r="A364" t="str">
            <v>5070604</v>
          </cell>
          <cell r="B364" t="str">
            <v>Tribunal Superior de Justicia.</v>
          </cell>
        </row>
        <row r="365">
          <cell r="A365" t="str">
            <v>5070605</v>
          </cell>
          <cell r="B365" t="str">
            <v>Inst. Electoral del Edo. De Qro.</v>
          </cell>
        </row>
        <row r="366">
          <cell r="A366" t="str">
            <v>5070606</v>
          </cell>
          <cell r="B366" t="str">
            <v>Comisión Estatal  de Derechos Humanos.</v>
          </cell>
        </row>
        <row r="367">
          <cell r="A367" t="str">
            <v>5070607</v>
          </cell>
          <cell r="B367" t="str">
            <v>Tribunal de lo Cotencioso Administrativo.</v>
          </cell>
        </row>
        <row r="368">
          <cell r="A368" t="str">
            <v>5070700</v>
          </cell>
          <cell r="B368" t="str">
            <v>TRANSFERENCIAS MUNICIPALES.</v>
          </cell>
        </row>
        <row r="369">
          <cell r="A369" t="str">
            <v>5070701</v>
          </cell>
          <cell r="B369" t="str">
            <v>Apoyo a Municipios.</v>
          </cell>
        </row>
        <row r="370">
          <cell r="A370" t="str">
            <v>5070800</v>
          </cell>
          <cell r="B370" t="str">
            <v>OTRAS APORTACIONES Y TRANSFERENCIAS.</v>
          </cell>
        </row>
        <row r="371">
          <cell r="A371" t="str">
            <v>5070802</v>
          </cell>
          <cell r="B371" t="str">
            <v>Inmuebles Oficiales</v>
          </cell>
        </row>
        <row r="372">
          <cell r="A372" t="str">
            <v>5070803</v>
          </cell>
          <cell r="B372" t="str">
            <v>Sindicato de Gobierno</v>
          </cell>
        </row>
        <row r="373">
          <cell r="A373" t="str">
            <v>5070804</v>
          </cell>
          <cell r="B373" t="str">
            <v>Bomberos</v>
          </cell>
        </row>
        <row r="374">
          <cell r="A374" t="str">
            <v>5070805</v>
          </cell>
          <cell r="B374" t="str">
            <v>IMSS Cuota Patronal (Programas Federales)</v>
          </cell>
        </row>
        <row r="375">
          <cell r="A375" t="str">
            <v>5080000</v>
          </cell>
          <cell r="B375" t="str">
            <v>DEUDA PUBLICA,PASIVO CIRCULANTE Y OTROS.</v>
          </cell>
        </row>
        <row r="376">
          <cell r="A376" t="str">
            <v>5080100</v>
          </cell>
          <cell r="B376" t="str">
            <v>AMORTIZACIÓN DE LA DEUDA PUBLICA.</v>
          </cell>
        </row>
        <row r="377">
          <cell r="A377" t="str">
            <v>5080111</v>
          </cell>
          <cell r="B377" t="str">
            <v>Amortización Santander</v>
          </cell>
        </row>
        <row r="378">
          <cell r="A378" t="str">
            <v>5080112</v>
          </cell>
          <cell r="B378" t="str">
            <v>Amortización Banobras</v>
          </cell>
        </row>
        <row r="379">
          <cell r="A379" t="str">
            <v>5080113</v>
          </cell>
          <cell r="B379" t="str">
            <v>Amortización DEXIA</v>
          </cell>
        </row>
        <row r="380">
          <cell r="A380" t="str">
            <v>5080200</v>
          </cell>
          <cell r="B380" t="str">
            <v>INTERESES DE LA DEUDA PUBLICA.</v>
          </cell>
        </row>
        <row r="381">
          <cell r="A381" t="str">
            <v>5080211</v>
          </cell>
          <cell r="B381" t="str">
            <v>Intereses Santander- Serfin</v>
          </cell>
        </row>
        <row r="382">
          <cell r="A382" t="str">
            <v>5080212</v>
          </cell>
          <cell r="B382" t="str">
            <v>Intereses Banobras</v>
          </cell>
        </row>
        <row r="383">
          <cell r="A383" t="str">
            <v>5080213</v>
          </cell>
          <cell r="B383" t="str">
            <v>Intereses DEXIA</v>
          </cell>
        </row>
        <row r="384">
          <cell r="A384" t="str">
            <v>5090000</v>
          </cell>
          <cell r="B384" t="str">
            <v>PARTICIPACIONES DE INGRESOS, APORTACIONES FEDERALES Y GASTO REASIGNADO.</v>
          </cell>
        </row>
        <row r="385">
          <cell r="A385" t="str">
            <v>5090100</v>
          </cell>
          <cell r="B385" t="str">
            <v>TRANSFERENCIAS MUNICIPALES.</v>
          </cell>
        </row>
        <row r="386">
          <cell r="A386" t="str">
            <v>5090101</v>
          </cell>
          <cell r="B386" t="str">
            <v>Fondo General de Participaciones</v>
          </cell>
        </row>
        <row r="387">
          <cell r="A387" t="str">
            <v>5090102</v>
          </cell>
          <cell r="B387" t="str">
            <v>Fondo de Fomento Municipal.</v>
          </cell>
        </row>
        <row r="388">
          <cell r="A388" t="str">
            <v>5090103</v>
          </cell>
          <cell r="B388" t="str">
            <v>Impuesto sobre Tenencia Federal</v>
          </cell>
        </row>
        <row r="389">
          <cell r="A389" t="str">
            <v>5090104</v>
          </cell>
          <cell r="B389" t="str">
            <v>Fondo I.E.P.S.</v>
          </cell>
        </row>
        <row r="390">
          <cell r="A390" t="str">
            <v>5090105</v>
          </cell>
          <cell r="B390" t="str">
            <v>I.S.A.N. Impuesto Sobre Automoviles Nuevos.</v>
          </cell>
        </row>
        <row r="391">
          <cell r="A391" t="str">
            <v>5090106</v>
          </cell>
          <cell r="B391" t="str">
            <v>Fondo de Infraestructura Social Municipal.</v>
          </cell>
        </row>
        <row r="392">
          <cell r="A392" t="str">
            <v>5090107</v>
          </cell>
          <cell r="B392" t="str">
            <v>Fondo de Fortalecimiento Mpal.</v>
          </cell>
        </row>
        <row r="393">
          <cell r="A393" t="str">
            <v>5090200</v>
          </cell>
          <cell r="B393" t="str">
            <v>APORTACIONES  CULTURALES, EDUCATIVAS Y DE SALUD</v>
          </cell>
        </row>
        <row r="394">
          <cell r="A394" t="str">
            <v>5090201</v>
          </cell>
          <cell r="B394" t="str">
            <v>USEBEQ - Unid. De Serv. P/la Educ. Básica  en el Edo. De Qro.</v>
          </cell>
        </row>
        <row r="395">
          <cell r="A395" t="str">
            <v>5090202</v>
          </cell>
          <cell r="B395" t="str">
            <v>INEA - Inst. Nal. Para  la Educ. de los Adultos.</v>
          </cell>
        </row>
        <row r="396">
          <cell r="A396" t="str">
            <v>5090203</v>
          </cell>
          <cell r="B396" t="str">
            <v>CONALEP-Col. Nal. De Educ. Profesional Técnica.</v>
          </cell>
        </row>
        <row r="397">
          <cell r="A397" t="str">
            <v>5090204</v>
          </cell>
          <cell r="B397" t="str">
            <v>U.A.Q. - Universidad Autónoma de Querétaro.</v>
          </cell>
        </row>
        <row r="398">
          <cell r="A398" t="str">
            <v>5090205</v>
          </cell>
          <cell r="B398" t="str">
            <v>Normal Superior</v>
          </cell>
        </row>
        <row r="399">
          <cell r="A399" t="str">
            <v>5090206</v>
          </cell>
          <cell r="B399" t="str">
            <v>IQJ - Instituto Queretano de la juventud</v>
          </cell>
        </row>
        <row r="400">
          <cell r="A400" t="str">
            <v>5090207</v>
          </cell>
          <cell r="B400" t="str">
            <v>CONADE-INDEREQ</v>
          </cell>
        </row>
        <row r="401">
          <cell r="A401" t="str">
            <v>5090208</v>
          </cell>
          <cell r="B401" t="str">
            <v>SESEQ - Servicios de Salud del Edo. De Qro.</v>
          </cell>
        </row>
        <row r="402">
          <cell r="A402" t="str">
            <v>5090209</v>
          </cell>
          <cell r="B402" t="str">
            <v>UPN - Universidad Politécnica de Querétaro</v>
          </cell>
        </row>
        <row r="403">
          <cell r="A403" t="str">
            <v>5090210</v>
          </cell>
          <cell r="B403" t="str">
            <v>PROGEN - Secretaría de Educación</v>
          </cell>
        </row>
        <row r="404">
          <cell r="A404" t="str">
            <v>5090211</v>
          </cell>
          <cell r="B404" t="str">
            <v>PROFEN 1.0 - Escuela Normal del Estado de Querétaro</v>
          </cell>
        </row>
        <row r="405">
          <cell r="A405" t="str">
            <v>5090212</v>
          </cell>
          <cell r="B405" t="str">
            <v>PROFEN 2.0 - Escuela Normal Superior</v>
          </cell>
        </row>
        <row r="406">
          <cell r="A406" t="str">
            <v>5090500</v>
          </cell>
          <cell r="B406" t="str">
            <v>OTROS CONCEPTOS</v>
          </cell>
        </row>
        <row r="407">
          <cell r="A407" t="str">
            <v>5090501</v>
          </cell>
          <cell r="B407" t="str">
            <v>PROFIS - Entidad Superior de Fiscalización</v>
          </cell>
        </row>
        <row r="408">
          <cell r="A408" t="str">
            <v>5090502</v>
          </cell>
          <cell r="B408" t="str">
            <v>INDESOL - Inst. Queretano de la Mujer</v>
          </cell>
        </row>
        <row r="409">
          <cell r="A409" t="str">
            <v>5090503</v>
          </cell>
          <cell r="B409" t="str">
            <v>CDI -Inst. Queretano de la Mujer</v>
          </cell>
        </row>
      </sheetData>
      <sheetData sheetId="1">
        <row r="4">
          <cell r="A4" t="str">
            <v>A001</v>
          </cell>
          <cell r="B4" t="str">
            <v>Oficina del Despacho del C. Gobernador</v>
          </cell>
          <cell r="C4" t="str">
            <v>A000</v>
          </cell>
          <cell r="D4" t="str">
            <v>DESP.DEL C. GOBERNADOR</v>
          </cell>
          <cell r="E4" t="str">
            <v>1BGU</v>
          </cell>
          <cell r="F4" t="str">
            <v>GUBERNATURA</v>
          </cell>
          <cell r="G4" t="str">
            <v>1BGU</v>
          </cell>
          <cell r="H4" t="str">
            <v>GUBERNATURA</v>
          </cell>
          <cell r="I4" t="str">
            <v>SBGU</v>
          </cell>
          <cell r="J4" t="str">
            <v>SECTOR GUBERNATURA</v>
          </cell>
          <cell r="K4" t="str">
            <v>260402</v>
          </cell>
          <cell r="L4" t="str">
            <v>26</v>
          </cell>
          <cell r="M4" t="str">
            <v>04</v>
          </cell>
          <cell r="N4" t="str">
            <v>02</v>
          </cell>
        </row>
        <row r="5">
          <cell r="A5" t="str">
            <v>A300</v>
          </cell>
          <cell r="B5" t="str">
            <v>Vocalía Ejecutiva</v>
          </cell>
          <cell r="C5" t="str">
            <v>A300</v>
          </cell>
          <cell r="D5" t="str">
            <v>VOCALIA EJECUTIVA</v>
          </cell>
          <cell r="E5" t="str">
            <v>3BCA</v>
          </cell>
          <cell r="F5" t="str">
            <v>COMISION ESTATAL DEL AGUA</v>
          </cell>
          <cell r="G5" t="str">
            <v>3BGU</v>
          </cell>
          <cell r="H5" t="str">
            <v>ENT. PARAEST. SECT. GUBERNATURA</v>
          </cell>
          <cell r="I5" t="str">
            <v>SBGU</v>
          </cell>
          <cell r="J5" t="str">
            <v>SECTOR GUBERNATURA</v>
          </cell>
          <cell r="K5" t="str">
            <v>210302</v>
          </cell>
          <cell r="L5" t="str">
            <v>21</v>
          </cell>
          <cell r="M5" t="str">
            <v>03</v>
          </cell>
          <cell r="N5" t="str">
            <v>02</v>
          </cell>
        </row>
        <row r="6">
          <cell r="A6" t="str">
            <v>B001</v>
          </cell>
          <cell r="B6" t="str">
            <v>Ofic. Del C. Secretario Part.</v>
          </cell>
          <cell r="C6" t="str">
            <v>B000</v>
          </cell>
          <cell r="D6" t="str">
            <v>SECRETARIA PARTICULAR</v>
          </cell>
          <cell r="E6" t="str">
            <v>1JPA</v>
          </cell>
          <cell r="F6" t="str">
            <v>SRIA. PARTICULAR</v>
          </cell>
          <cell r="G6" t="str">
            <v>1JPA</v>
          </cell>
          <cell r="H6" t="str">
            <v>SRIA. PARTICULAR</v>
          </cell>
          <cell r="I6" t="str">
            <v>SJPA</v>
          </cell>
          <cell r="J6" t="str">
            <v>SECTOR SECRETARIA PARTICULAR</v>
          </cell>
          <cell r="K6" t="str">
            <v>260402</v>
          </cell>
          <cell r="L6" t="str">
            <v>26</v>
          </cell>
          <cell r="M6" t="str">
            <v>04</v>
          </cell>
          <cell r="N6" t="str">
            <v>02</v>
          </cell>
        </row>
        <row r="7">
          <cell r="A7" t="str">
            <v>C001</v>
          </cell>
          <cell r="B7" t="str">
            <v>Ofna. del C. Coord. De Com. Soc.</v>
          </cell>
          <cell r="C7" t="str">
            <v>C000</v>
          </cell>
          <cell r="D7" t="str">
            <v>OFNA. DEL C. COORD. DE COM. SOC.</v>
          </cell>
          <cell r="E7" t="str">
            <v>1CCS</v>
          </cell>
          <cell r="F7" t="str">
            <v>COORD. DE COMUNICACION SOCIAL</v>
          </cell>
          <cell r="G7" t="str">
            <v>1CCS</v>
          </cell>
          <cell r="H7" t="str">
            <v>COORD. DE COMUNICACION SOCIAL</v>
          </cell>
          <cell r="I7" t="str">
            <v>SCCS</v>
          </cell>
          <cell r="J7" t="str">
            <v>AREA COMUNICACION SOCIAL</v>
          </cell>
          <cell r="K7" t="str">
            <v>260601</v>
          </cell>
          <cell r="L7" t="str">
            <v>26</v>
          </cell>
          <cell r="M7" t="str">
            <v>06</v>
          </cell>
          <cell r="N7" t="str">
            <v>01</v>
          </cell>
        </row>
        <row r="8">
          <cell r="A8" t="str">
            <v>C006</v>
          </cell>
          <cell r="B8" t="str">
            <v>Unidad de Apoyo Admvo. Com. Soc.</v>
          </cell>
          <cell r="C8" t="str">
            <v>C000</v>
          </cell>
          <cell r="D8" t="str">
            <v>OFNA. DEL C. COORD. DE COM. SOC.</v>
          </cell>
          <cell r="E8" t="str">
            <v>1CCS</v>
          </cell>
          <cell r="F8" t="str">
            <v>COORD. DE COMUNICACION SOCIAL</v>
          </cell>
          <cell r="G8" t="str">
            <v>1CCS</v>
          </cell>
          <cell r="H8" t="str">
            <v>COORD. DE COMUNICACION SOCIAL</v>
          </cell>
          <cell r="I8" t="str">
            <v>SCCS</v>
          </cell>
          <cell r="J8" t="str">
            <v>AREA COMUNICACION SOCIAL</v>
          </cell>
          <cell r="K8" t="str">
            <v>260402</v>
          </cell>
          <cell r="L8" t="str">
            <v>26</v>
          </cell>
          <cell r="M8" t="str">
            <v>04</v>
          </cell>
          <cell r="N8" t="str">
            <v>02</v>
          </cell>
        </row>
        <row r="9">
          <cell r="A9" t="str">
            <v>C301</v>
          </cell>
          <cell r="B9" t="str">
            <v>Ofna. del C. Dir. Del SECCE</v>
          </cell>
          <cell r="C9" t="str">
            <v>C300</v>
          </cell>
          <cell r="D9" t="str">
            <v>DIR. GRAL. SECCE</v>
          </cell>
          <cell r="E9" t="str">
            <v>3CRQ</v>
          </cell>
          <cell r="F9" t="str">
            <v>SIST. EST. COM. CULT Y EDUC.</v>
          </cell>
          <cell r="G9" t="str">
            <v>3CCS</v>
          </cell>
          <cell r="H9" t="str">
            <v>ENT PARAEST. SECTOR COM. SOC.</v>
          </cell>
          <cell r="I9" t="str">
            <v>SCCS</v>
          </cell>
          <cell r="J9" t="str">
            <v>AREA COMUNICACION SOCIAL</v>
          </cell>
          <cell r="K9" t="str">
            <v>260601</v>
          </cell>
          <cell r="L9" t="str">
            <v>26</v>
          </cell>
          <cell r="M9" t="str">
            <v>06</v>
          </cell>
          <cell r="N9" t="str">
            <v>01</v>
          </cell>
        </row>
        <row r="10">
          <cell r="A10" t="str">
            <v>E001</v>
          </cell>
          <cell r="B10" t="str">
            <v>Ofna. del C. Srio. De Gobierno</v>
          </cell>
          <cell r="C10" t="str">
            <v>E000</v>
          </cell>
          <cell r="D10" t="str">
            <v>OFNA. DEL C. SRIO. DE GOBIERNO</v>
          </cell>
          <cell r="E10" t="str">
            <v>1GOB</v>
          </cell>
          <cell r="F10" t="str">
            <v>SRIA. DE GOBIERNO</v>
          </cell>
          <cell r="G10" t="str">
            <v>1GOB</v>
          </cell>
          <cell r="H10" t="str">
            <v>SRIA. DE GOBIERNO</v>
          </cell>
          <cell r="I10" t="str">
            <v>SGOB</v>
          </cell>
          <cell r="J10" t="str">
            <v>SECTOR GOBIERNO</v>
          </cell>
          <cell r="K10" t="str">
            <v>240401</v>
          </cell>
          <cell r="L10" t="str">
            <v>24</v>
          </cell>
          <cell r="M10" t="str">
            <v>04</v>
          </cell>
          <cell r="N10" t="str">
            <v>01</v>
          </cell>
        </row>
        <row r="11">
          <cell r="A11" t="str">
            <v>E004</v>
          </cell>
          <cell r="B11" t="str">
            <v>Organo Interno de Control Sria. Gob.</v>
          </cell>
          <cell r="C11" t="str">
            <v>E000</v>
          </cell>
          <cell r="D11" t="str">
            <v>OFNA. DEL C. SRIO. DE GOBIERNO</v>
          </cell>
          <cell r="E11" t="str">
            <v>1GOB</v>
          </cell>
          <cell r="F11" t="str">
            <v>SRIA. DE GOBIERNO</v>
          </cell>
          <cell r="G11" t="str">
            <v>1GOB</v>
          </cell>
          <cell r="H11" t="str">
            <v>SRIA. DE GOBIERNO</v>
          </cell>
          <cell r="I11" t="str">
            <v>SGOB</v>
          </cell>
          <cell r="J11" t="str">
            <v>SECTOR GOBIERNO</v>
          </cell>
          <cell r="K11" t="str">
            <v>260301</v>
          </cell>
          <cell r="L11" t="str">
            <v>26</v>
          </cell>
          <cell r="M11" t="str">
            <v>03</v>
          </cell>
          <cell r="N11" t="str">
            <v>01</v>
          </cell>
        </row>
        <row r="12">
          <cell r="A12" t="str">
            <v>E005</v>
          </cell>
          <cell r="B12" t="str">
            <v>Coord. De Política Social</v>
          </cell>
          <cell r="C12" t="str">
            <v>E000</v>
          </cell>
          <cell r="D12" t="str">
            <v>OFNA. DEL C. SRIO. DE GOBIERNO</v>
          </cell>
          <cell r="E12" t="str">
            <v>1GOB</v>
          </cell>
          <cell r="F12" t="str">
            <v>SRIA. DE GOBIERNO</v>
          </cell>
          <cell r="G12" t="str">
            <v>1GOB</v>
          </cell>
          <cell r="H12" t="str">
            <v>SRIA. DE GOBIERNO</v>
          </cell>
          <cell r="I12" t="str">
            <v>SGOB</v>
          </cell>
          <cell r="J12" t="str">
            <v>SECTOR GOBIERNO</v>
          </cell>
          <cell r="K12" t="str">
            <v>260603</v>
          </cell>
          <cell r="L12" t="str">
            <v>26</v>
          </cell>
          <cell r="M12" t="str">
            <v>06</v>
          </cell>
          <cell r="N12" t="str">
            <v>03</v>
          </cell>
        </row>
        <row r="13">
          <cell r="A13" t="str">
            <v>E021</v>
          </cell>
          <cell r="B13" t="str">
            <v>Ofna. del C. Coord. De Control Admvo.</v>
          </cell>
          <cell r="C13" t="str">
            <v>E020</v>
          </cell>
          <cell r="D13" t="str">
            <v>COORD. DE CONTROL ADMVO.</v>
          </cell>
          <cell r="E13" t="str">
            <v>1GOB</v>
          </cell>
          <cell r="F13" t="str">
            <v>SRIA. DE GOBIERNO</v>
          </cell>
          <cell r="G13" t="str">
            <v>1GOB</v>
          </cell>
          <cell r="H13" t="str">
            <v>SRIA. DE GOBIERNO</v>
          </cell>
          <cell r="I13" t="str">
            <v>SGOB</v>
          </cell>
          <cell r="J13" t="str">
            <v>SECTOR GOBIERNO</v>
          </cell>
          <cell r="K13" t="str">
            <v>260402</v>
          </cell>
          <cell r="L13" t="str">
            <v>26</v>
          </cell>
          <cell r="M13" t="str">
            <v>04</v>
          </cell>
          <cell r="N13" t="str">
            <v>02</v>
          </cell>
        </row>
        <row r="14">
          <cell r="A14" t="str">
            <v>E041</v>
          </cell>
          <cell r="B14" t="str">
            <v>Ofna. del C. Subsrio. De Gobierno</v>
          </cell>
          <cell r="C14" t="str">
            <v>E040</v>
          </cell>
          <cell r="D14" t="str">
            <v>OFNA. DEL C. SUBSRIO. DE GOB.</v>
          </cell>
          <cell r="E14" t="str">
            <v>1GSG</v>
          </cell>
          <cell r="F14" t="str">
            <v>SUBSRIA. DE GOBIERNO</v>
          </cell>
          <cell r="G14" t="str">
            <v>1GOB</v>
          </cell>
          <cell r="H14" t="str">
            <v>SRIA. DE GOBIERNO</v>
          </cell>
          <cell r="I14" t="str">
            <v>SGOB</v>
          </cell>
          <cell r="J14" t="str">
            <v>SECTOR GOBIERNO</v>
          </cell>
          <cell r="K14" t="str">
            <v>240401</v>
          </cell>
          <cell r="L14" t="str">
            <v>24</v>
          </cell>
          <cell r="M14" t="str">
            <v>04</v>
          </cell>
          <cell r="N14" t="str">
            <v>01</v>
          </cell>
        </row>
        <row r="15">
          <cell r="A15" t="str">
            <v>E042</v>
          </cell>
          <cell r="B15" t="str">
            <v>Coord. P/ Prot. Y Prom. De los Der. Humanos</v>
          </cell>
          <cell r="C15" t="str">
            <v>E040</v>
          </cell>
          <cell r="D15" t="str">
            <v>OFNA. DEL C. SUBSRIO. DE GOB.</v>
          </cell>
          <cell r="E15" t="str">
            <v>1GSG</v>
          </cell>
          <cell r="F15" t="str">
            <v>SUBSRIA. DE GOBIERNO</v>
          </cell>
          <cell r="G15" t="str">
            <v>1GOB</v>
          </cell>
          <cell r="H15" t="str">
            <v>SRIA. DE GOBIERNO</v>
          </cell>
          <cell r="I15" t="str">
            <v>SGOB</v>
          </cell>
          <cell r="J15" t="str">
            <v>SECTOR GOBIERNO</v>
          </cell>
          <cell r="K15" t="str">
            <v>240403</v>
          </cell>
          <cell r="L15" t="str">
            <v>24</v>
          </cell>
          <cell r="M15" t="str">
            <v>04</v>
          </cell>
          <cell r="N15" t="str">
            <v>03</v>
          </cell>
        </row>
        <row r="16">
          <cell r="A16" t="str">
            <v>E061</v>
          </cell>
          <cell r="B16" t="str">
            <v>Ofna. del C. Dir. De Prev. Y Readap. Soc.</v>
          </cell>
          <cell r="C16" t="str">
            <v>E060</v>
          </cell>
          <cell r="D16" t="str">
            <v>DIR. GRAL. DE PREV. Y READAP. SOCIAL</v>
          </cell>
          <cell r="E16" t="str">
            <v>1GSG</v>
          </cell>
          <cell r="F16" t="str">
            <v>SUBSRIA. DE GOBIERNO</v>
          </cell>
          <cell r="G16" t="str">
            <v>1GOB</v>
          </cell>
          <cell r="H16" t="str">
            <v>SRIA. DE GOBIERNO</v>
          </cell>
          <cell r="I16" t="str">
            <v>SGOB</v>
          </cell>
          <cell r="J16" t="str">
            <v>SECTOR GOBIERNO</v>
          </cell>
          <cell r="K16" t="str">
            <v>240404</v>
          </cell>
          <cell r="L16" t="str">
            <v>24</v>
          </cell>
          <cell r="M16" t="str">
            <v>04</v>
          </cell>
          <cell r="N16" t="str">
            <v>04</v>
          </cell>
        </row>
        <row r="17">
          <cell r="A17" t="str">
            <v>E063</v>
          </cell>
          <cell r="B17" t="str">
            <v>Subdir Admva de Prev. Y Readapt. Soc.</v>
          </cell>
          <cell r="C17" t="str">
            <v>E060</v>
          </cell>
          <cell r="D17" t="str">
            <v>DIR. GRAL. DE PREV. Y READAP. SOCIAL</v>
          </cell>
          <cell r="E17" t="str">
            <v>1GSG</v>
          </cell>
          <cell r="F17" t="str">
            <v>SUBSRIA. DE GOBIERNO</v>
          </cell>
          <cell r="G17" t="str">
            <v>1GOB</v>
          </cell>
          <cell r="H17" t="str">
            <v>SRIA. DE GOBIERNO</v>
          </cell>
          <cell r="I17" t="str">
            <v>SGOB</v>
          </cell>
          <cell r="J17" t="str">
            <v>SECTOR GOBIERNO</v>
          </cell>
          <cell r="K17" t="str">
            <v>260402</v>
          </cell>
          <cell r="L17" t="str">
            <v>26</v>
          </cell>
          <cell r="M17" t="str">
            <v>04</v>
          </cell>
          <cell r="N17" t="str">
            <v>02</v>
          </cell>
        </row>
        <row r="18">
          <cell r="A18" t="str">
            <v>E065</v>
          </cell>
          <cell r="B18" t="str">
            <v>CERESO Jalpan</v>
          </cell>
          <cell r="C18" t="str">
            <v>E060</v>
          </cell>
          <cell r="D18" t="str">
            <v>DIR. GRAL. DE PREV. Y READAP. SOCIAL</v>
          </cell>
          <cell r="E18" t="str">
            <v>1GSG</v>
          </cell>
          <cell r="F18" t="str">
            <v>SUBSRIA. DE GOBIERNO</v>
          </cell>
          <cell r="G18" t="str">
            <v>1GOB</v>
          </cell>
          <cell r="H18" t="str">
            <v>SRIA. DE GOBIERNO</v>
          </cell>
          <cell r="I18" t="str">
            <v>SGOB</v>
          </cell>
          <cell r="J18" t="str">
            <v>SECTOR GOBIERNO</v>
          </cell>
          <cell r="K18" t="str">
            <v>240404</v>
          </cell>
          <cell r="L18" t="str">
            <v>24</v>
          </cell>
          <cell r="M18" t="str">
            <v>04</v>
          </cell>
          <cell r="N18" t="str">
            <v>04</v>
          </cell>
        </row>
        <row r="19">
          <cell r="A19" t="str">
            <v>E066</v>
          </cell>
          <cell r="B19" t="str">
            <v>CERESO San Jose El Alto</v>
          </cell>
          <cell r="C19" t="str">
            <v>E060</v>
          </cell>
          <cell r="D19" t="str">
            <v>DIR. GRAL. DE PREV. Y READAP. SOCIAL</v>
          </cell>
          <cell r="E19" t="str">
            <v>1GSG</v>
          </cell>
          <cell r="F19" t="str">
            <v>SUBSRIA. DE GOBIERNO</v>
          </cell>
          <cell r="G19" t="str">
            <v>1GOB</v>
          </cell>
          <cell r="H19" t="str">
            <v>SRIA. DE GOBIERNO</v>
          </cell>
          <cell r="I19" t="str">
            <v>SGOB</v>
          </cell>
          <cell r="J19" t="str">
            <v>SECTOR GOBIERNO</v>
          </cell>
          <cell r="K19" t="str">
            <v>240404</v>
          </cell>
          <cell r="L19" t="str">
            <v>24</v>
          </cell>
          <cell r="M19" t="str">
            <v>04</v>
          </cell>
          <cell r="N19" t="str">
            <v>04</v>
          </cell>
        </row>
        <row r="20">
          <cell r="A20" t="str">
            <v>E067</v>
          </cell>
          <cell r="B20" t="str">
            <v>Centro de Obs. Y Trat. P/Menores Infract.</v>
          </cell>
          <cell r="C20" t="str">
            <v>E060</v>
          </cell>
          <cell r="D20" t="str">
            <v>DIR. GRAL. DE PREV. Y READAP. SOCIAL</v>
          </cell>
          <cell r="E20" t="str">
            <v>1GSG</v>
          </cell>
          <cell r="F20" t="str">
            <v>SUBSRIA. DE GOBIERNO</v>
          </cell>
          <cell r="G20" t="str">
            <v>1GOB</v>
          </cell>
          <cell r="H20" t="str">
            <v>SRIA. DE GOBIERNO</v>
          </cell>
          <cell r="I20" t="str">
            <v>SGOB</v>
          </cell>
          <cell r="J20" t="str">
            <v>SECTOR GOBIERNO</v>
          </cell>
          <cell r="K20" t="str">
            <v>240404</v>
          </cell>
          <cell r="L20" t="str">
            <v>24</v>
          </cell>
          <cell r="M20" t="str">
            <v>04</v>
          </cell>
          <cell r="N20" t="str">
            <v>04</v>
          </cell>
        </row>
        <row r="21">
          <cell r="A21" t="str">
            <v>E068</v>
          </cell>
          <cell r="B21" t="str">
            <v>CERESO San Juan del Río</v>
          </cell>
          <cell r="C21" t="str">
            <v>E060</v>
          </cell>
          <cell r="D21" t="str">
            <v>DIR. GRAL. DE PREV. Y READAP. SOCIAL</v>
          </cell>
          <cell r="E21" t="str">
            <v>1GSG</v>
          </cell>
          <cell r="F21" t="str">
            <v>SUBSRIA. DE GOBIERNO</v>
          </cell>
          <cell r="G21" t="str">
            <v>1GOB</v>
          </cell>
          <cell r="H21" t="str">
            <v>SRIA. DE GOBIERNO</v>
          </cell>
          <cell r="I21" t="str">
            <v>SGOB</v>
          </cell>
          <cell r="J21" t="str">
            <v>SECTOR GOBIERNO</v>
          </cell>
          <cell r="K21" t="str">
            <v>240404</v>
          </cell>
          <cell r="L21" t="str">
            <v>24</v>
          </cell>
          <cell r="M21" t="str">
            <v>04</v>
          </cell>
          <cell r="N21" t="str">
            <v>04</v>
          </cell>
        </row>
        <row r="22">
          <cell r="A22" t="str">
            <v>E069</v>
          </cell>
          <cell r="B22" t="str">
            <v>CERESO Femenil</v>
          </cell>
          <cell r="C22" t="str">
            <v>E060</v>
          </cell>
          <cell r="D22" t="str">
            <v>DIR. GRAL. DE PREV. Y READAP. SOCIAL</v>
          </cell>
          <cell r="E22" t="str">
            <v>1GSG</v>
          </cell>
          <cell r="F22" t="str">
            <v>SUBSRIA. DE GOBIERNO</v>
          </cell>
          <cell r="G22" t="str">
            <v>1GOB</v>
          </cell>
          <cell r="H22" t="str">
            <v>SRIA. DE GOBIERNO</v>
          </cell>
          <cell r="I22" t="str">
            <v>SGOB</v>
          </cell>
          <cell r="J22" t="str">
            <v>SECTOR GOBIERNO</v>
          </cell>
          <cell r="K22" t="str">
            <v>240404</v>
          </cell>
          <cell r="L22" t="str">
            <v>24</v>
          </cell>
          <cell r="M22" t="str">
            <v>04</v>
          </cell>
          <cell r="N22" t="str">
            <v>04</v>
          </cell>
        </row>
        <row r="23">
          <cell r="A23" t="str">
            <v>E070</v>
          </cell>
          <cell r="B23" t="str">
            <v>Unidad de Ejecución de Medidas y Centros de Internam</v>
          </cell>
          <cell r="C23" t="str">
            <v>E060</v>
          </cell>
          <cell r="D23" t="str">
            <v>DIR. GRAL. DE PREV. Y READAP. SOCIAL</v>
          </cell>
          <cell r="E23" t="str">
            <v>1GSG</v>
          </cell>
          <cell r="F23" t="str">
            <v>SUBSRIA. DE GOBIERNO</v>
          </cell>
          <cell r="G23" t="str">
            <v>1GOB</v>
          </cell>
          <cell r="H23" t="str">
            <v>SRIA. DE GOBIERNO</v>
          </cell>
          <cell r="I23" t="str">
            <v>SGOB</v>
          </cell>
          <cell r="J23" t="str">
            <v>SECTOR GOBIERNO</v>
          </cell>
          <cell r="K23" t="str">
            <v>240404</v>
          </cell>
          <cell r="L23" t="str">
            <v>24</v>
          </cell>
          <cell r="M23" t="str">
            <v>04</v>
          </cell>
          <cell r="N23" t="str">
            <v>04</v>
          </cell>
        </row>
        <row r="24">
          <cell r="A24" t="str">
            <v>E081</v>
          </cell>
          <cell r="B24" t="str">
            <v>Ofna. del C. Dir. Jurídico y Consultivo</v>
          </cell>
          <cell r="C24" t="str">
            <v>E080</v>
          </cell>
          <cell r="D24" t="str">
            <v>DIR. JURIDICA Y CONSULTIVA</v>
          </cell>
          <cell r="E24" t="str">
            <v>1GSG</v>
          </cell>
          <cell r="F24" t="str">
            <v>SUBSRIA. DE GOBIERNO</v>
          </cell>
          <cell r="G24" t="str">
            <v>1GOB</v>
          </cell>
          <cell r="H24" t="str">
            <v>SRIA. DE GOBIERNO</v>
          </cell>
          <cell r="I24" t="str">
            <v>SGOB</v>
          </cell>
          <cell r="J24" t="str">
            <v>SECTOR GOBIERNO</v>
          </cell>
          <cell r="K24" t="str">
            <v>260401</v>
          </cell>
          <cell r="L24" t="str">
            <v>26</v>
          </cell>
          <cell r="M24" t="str">
            <v>04</v>
          </cell>
          <cell r="N24" t="str">
            <v>01</v>
          </cell>
        </row>
        <row r="25">
          <cell r="A25" t="str">
            <v>E082</v>
          </cell>
          <cell r="B25" t="str">
            <v>Depto. Corporativo</v>
          </cell>
          <cell r="C25" t="str">
            <v>E080</v>
          </cell>
          <cell r="D25" t="str">
            <v>DIR. JURIDICA Y CONSULTIVA</v>
          </cell>
          <cell r="E25" t="str">
            <v>1GSG</v>
          </cell>
          <cell r="F25" t="str">
            <v>SUBSRIA. DE GOBIERNO</v>
          </cell>
          <cell r="G25" t="str">
            <v>1GOB</v>
          </cell>
          <cell r="H25" t="str">
            <v>SRIA. DE GOBIERNO</v>
          </cell>
          <cell r="I25" t="str">
            <v>SGOB</v>
          </cell>
          <cell r="J25" t="str">
            <v>SECTOR GOBIERNO</v>
          </cell>
          <cell r="K25" t="str">
            <v>260401</v>
          </cell>
          <cell r="L25" t="str">
            <v>26</v>
          </cell>
          <cell r="M25" t="str">
            <v>04</v>
          </cell>
          <cell r="N25" t="str">
            <v>01</v>
          </cell>
        </row>
        <row r="26">
          <cell r="A26" t="str">
            <v>E083</v>
          </cell>
          <cell r="B26" t="str">
            <v>Depto. De Defensoría de Oficio</v>
          </cell>
          <cell r="C26" t="str">
            <v>E080</v>
          </cell>
          <cell r="D26" t="str">
            <v>DIR. JURIDICA Y CONSULTIVA</v>
          </cell>
          <cell r="E26" t="str">
            <v>1GSG</v>
          </cell>
          <cell r="F26" t="str">
            <v>SUBSRIA. DE GOBIERNO</v>
          </cell>
          <cell r="G26" t="str">
            <v>1GOB</v>
          </cell>
          <cell r="H26" t="str">
            <v>SRIA. DE GOBIERNO</v>
          </cell>
          <cell r="I26" t="str">
            <v>SGOB</v>
          </cell>
          <cell r="J26" t="str">
            <v>SECTOR GOBIERNO</v>
          </cell>
          <cell r="K26" t="str">
            <v>240401</v>
          </cell>
          <cell r="L26" t="str">
            <v>24</v>
          </cell>
          <cell r="M26" t="str">
            <v>04</v>
          </cell>
          <cell r="N26" t="str">
            <v>01</v>
          </cell>
        </row>
        <row r="27">
          <cell r="A27" t="str">
            <v>E084</v>
          </cell>
          <cell r="B27" t="str">
            <v>Depto de Publicaciones</v>
          </cell>
          <cell r="C27" t="str">
            <v>E080</v>
          </cell>
          <cell r="D27" t="str">
            <v>DIR. JURIDICA Y CONSULTIVA</v>
          </cell>
          <cell r="E27" t="str">
            <v>1GSG</v>
          </cell>
          <cell r="F27" t="str">
            <v>SUBSRIA. DE GOBIERNO</v>
          </cell>
          <cell r="G27" t="str">
            <v>1GOB</v>
          </cell>
          <cell r="H27" t="str">
            <v>SRIA. DE GOBIERNO</v>
          </cell>
          <cell r="I27" t="str">
            <v>SGOB</v>
          </cell>
          <cell r="J27" t="str">
            <v>SECTOR GOBIERNO</v>
          </cell>
          <cell r="K27" t="str">
            <v>260401</v>
          </cell>
          <cell r="L27" t="str">
            <v>26</v>
          </cell>
          <cell r="M27" t="str">
            <v>04</v>
          </cell>
          <cell r="N27" t="str">
            <v>01</v>
          </cell>
        </row>
        <row r="28">
          <cell r="A28" t="str">
            <v>E101</v>
          </cell>
          <cell r="B28" t="str">
            <v>Ofna. del C. Dir. Del Registro Civil.</v>
          </cell>
          <cell r="C28" t="str">
            <v>E100</v>
          </cell>
          <cell r="D28" t="str">
            <v>DIR. DEL REGISTRO CIVIL</v>
          </cell>
          <cell r="E28" t="str">
            <v>1GSG</v>
          </cell>
          <cell r="F28" t="str">
            <v>SUBSRIA. DE GOBIERNO</v>
          </cell>
          <cell r="G28" t="str">
            <v>1GOB</v>
          </cell>
          <cell r="H28" t="str">
            <v>SRIA. DE GOBIERNO</v>
          </cell>
          <cell r="I28" t="str">
            <v>SGOB</v>
          </cell>
          <cell r="J28" t="str">
            <v>SECTOR GOBIERNO</v>
          </cell>
          <cell r="K28" t="str">
            <v>260404</v>
          </cell>
          <cell r="L28" t="str">
            <v>26</v>
          </cell>
          <cell r="M28" t="str">
            <v>04</v>
          </cell>
          <cell r="N28" t="str">
            <v>04</v>
          </cell>
        </row>
        <row r="29">
          <cell r="A29" t="str">
            <v>E121</v>
          </cell>
          <cell r="B29" t="str">
            <v>Ofna. del C. Dir. Del Reg. Pub. Prop. Y Comerc.</v>
          </cell>
          <cell r="C29" t="str">
            <v>E120</v>
          </cell>
          <cell r="D29" t="str">
            <v>DIR. DEL REG. PUB. DE LA PROP Y EL COMERC.</v>
          </cell>
          <cell r="E29" t="str">
            <v>1GSG</v>
          </cell>
          <cell r="F29" t="str">
            <v>SUBSRIA. DE GOBIERNO</v>
          </cell>
          <cell r="G29" t="str">
            <v>1GOB</v>
          </cell>
          <cell r="H29" t="str">
            <v>SRIA. DE GOBIERNO</v>
          </cell>
          <cell r="I29" t="str">
            <v>SGOB</v>
          </cell>
          <cell r="J29" t="str">
            <v>SECTOR GOBIERNO</v>
          </cell>
          <cell r="K29" t="str">
            <v>260402</v>
          </cell>
          <cell r="L29" t="str">
            <v>26</v>
          </cell>
          <cell r="M29" t="str">
            <v>04</v>
          </cell>
          <cell r="N29" t="str">
            <v>02</v>
          </cell>
        </row>
        <row r="30">
          <cell r="A30" t="str">
            <v>E122</v>
          </cell>
          <cell r="B30" t="str">
            <v>Depto. De Apoyo Administrativo</v>
          </cell>
          <cell r="C30" t="str">
            <v>E120</v>
          </cell>
          <cell r="D30" t="str">
            <v>DIR. DEL REG. PUB. DE LA PROP Y EL COMERC.</v>
          </cell>
          <cell r="E30" t="str">
            <v>1GSG</v>
          </cell>
          <cell r="F30" t="str">
            <v>SUBSRIA. DE GOBIERNO</v>
          </cell>
          <cell r="G30" t="str">
            <v>1GOB</v>
          </cell>
          <cell r="H30" t="str">
            <v>SRIA. DE GOBIERNO</v>
          </cell>
          <cell r="I30" t="str">
            <v>SGOB</v>
          </cell>
          <cell r="J30" t="str">
            <v>SECTOR GOBIERNO</v>
          </cell>
          <cell r="K30" t="str">
            <v>260402</v>
          </cell>
          <cell r="L30" t="str">
            <v>26</v>
          </cell>
          <cell r="M30" t="str">
            <v>04</v>
          </cell>
          <cell r="N30" t="str">
            <v>02</v>
          </cell>
        </row>
        <row r="31">
          <cell r="A31" t="str">
            <v>E141</v>
          </cell>
          <cell r="B31" t="str">
            <v>Ofna. del C. Dir. De Gobierno</v>
          </cell>
          <cell r="C31" t="str">
            <v>E140</v>
          </cell>
          <cell r="D31" t="str">
            <v>DIR. DE GOBIERNO</v>
          </cell>
          <cell r="E31" t="str">
            <v>1GSG</v>
          </cell>
          <cell r="F31" t="str">
            <v>SUBSRIA. DE GOBIERNO</v>
          </cell>
          <cell r="G31" t="str">
            <v>1GOB</v>
          </cell>
          <cell r="H31" t="str">
            <v>SRIA. DE GOBIERNO</v>
          </cell>
          <cell r="I31" t="str">
            <v>SGOB</v>
          </cell>
          <cell r="J31" t="str">
            <v>SECTOR GOBIERNO</v>
          </cell>
          <cell r="K31" t="str">
            <v>260401</v>
          </cell>
          <cell r="L31" t="str">
            <v>26</v>
          </cell>
          <cell r="M31" t="str">
            <v>04</v>
          </cell>
          <cell r="N31" t="str">
            <v>01</v>
          </cell>
        </row>
        <row r="32">
          <cell r="A32" t="str">
            <v>E181</v>
          </cell>
          <cell r="B32" t="str">
            <v>Ofna. del C. Subsrio de Des. Polít. Y Social</v>
          </cell>
          <cell r="C32" t="str">
            <v>E180</v>
          </cell>
          <cell r="D32" t="str">
            <v>OFNA. DEL C. SUBSRIO. DES. POLIT. Y SOC.</v>
          </cell>
          <cell r="E32" t="str">
            <v>1GDP</v>
          </cell>
          <cell r="F32" t="str">
            <v>SUBSRIA. DE DESARROLLO POLITICO Y SOC.</v>
          </cell>
          <cell r="G32" t="str">
            <v>1GOB</v>
          </cell>
          <cell r="H32" t="str">
            <v>SRIA. DE GOBIERNO</v>
          </cell>
          <cell r="I32" t="str">
            <v>SGOB</v>
          </cell>
          <cell r="J32" t="str">
            <v>SECTOR GOBIERNO</v>
          </cell>
          <cell r="K32" t="str">
            <v>240402</v>
          </cell>
          <cell r="L32" t="str">
            <v>24</v>
          </cell>
          <cell r="M32" t="str">
            <v>04</v>
          </cell>
          <cell r="N32" t="str">
            <v>02</v>
          </cell>
        </row>
        <row r="33">
          <cell r="A33" t="str">
            <v>E182</v>
          </cell>
          <cell r="B33" t="str">
            <v>Coord. De Promoción Social</v>
          </cell>
          <cell r="C33" t="str">
            <v>E180</v>
          </cell>
          <cell r="D33" t="str">
            <v>OFNA. DEL C. SUBSRIO. DES. POLIT. Y SOC.</v>
          </cell>
          <cell r="E33" t="str">
            <v>1GDP</v>
          </cell>
          <cell r="F33" t="str">
            <v>SUBSRIA. DE DESARROLLO POLITICO Y SOC.</v>
          </cell>
          <cell r="G33" t="str">
            <v>1GOB</v>
          </cell>
          <cell r="H33" t="str">
            <v>SRIA. DE GOBIERNO</v>
          </cell>
          <cell r="I33" t="str">
            <v>SGOB</v>
          </cell>
          <cell r="J33" t="str">
            <v>SECTOR GOBIERNO</v>
          </cell>
          <cell r="K33" t="str">
            <v>260604</v>
          </cell>
          <cell r="L33" t="str">
            <v>26</v>
          </cell>
          <cell r="M33" t="str">
            <v>06</v>
          </cell>
          <cell r="N33" t="str">
            <v>04</v>
          </cell>
        </row>
        <row r="34">
          <cell r="A34" t="str">
            <v>E201</v>
          </cell>
          <cell r="B34" t="str">
            <v>Ofna. del C. Dir. De Desarrollo Político</v>
          </cell>
          <cell r="C34" t="str">
            <v>E200</v>
          </cell>
          <cell r="D34" t="str">
            <v>DIR. DE DESARROLLO POLITICO</v>
          </cell>
          <cell r="E34" t="str">
            <v>1GDP</v>
          </cell>
          <cell r="F34" t="str">
            <v>SUBSRIA. DE DESARROLLO POLITICO Y SOC.</v>
          </cell>
          <cell r="G34" t="str">
            <v>1GOB</v>
          </cell>
          <cell r="H34" t="str">
            <v>SRIA. DE GOBIERNO</v>
          </cell>
          <cell r="I34" t="str">
            <v>SGOB</v>
          </cell>
          <cell r="J34" t="str">
            <v>SECTOR GOBIERNO</v>
          </cell>
          <cell r="K34" t="str">
            <v>240402</v>
          </cell>
          <cell r="L34" t="str">
            <v>24</v>
          </cell>
          <cell r="M34" t="str">
            <v>04</v>
          </cell>
          <cell r="N34" t="str">
            <v>02</v>
          </cell>
        </row>
        <row r="35">
          <cell r="A35" t="str">
            <v>E202</v>
          </cell>
          <cell r="B35" t="str">
            <v>Coord. Regional Centro-Norte</v>
          </cell>
          <cell r="C35" t="str">
            <v>E200</v>
          </cell>
          <cell r="D35" t="str">
            <v>DIR. DE DESARROLLO POLITICO</v>
          </cell>
          <cell r="E35" t="str">
            <v>1GDP</v>
          </cell>
          <cell r="F35" t="str">
            <v>SUBSRIA. DE DESARROLLO POLITICO Y SOC.</v>
          </cell>
          <cell r="G35" t="str">
            <v>1GOB</v>
          </cell>
          <cell r="H35" t="str">
            <v>SRIA. DE GOBIERNO</v>
          </cell>
          <cell r="I35" t="str">
            <v>SGOB</v>
          </cell>
          <cell r="J35" t="str">
            <v>SECTOR GOBIERNO</v>
          </cell>
          <cell r="K35" t="str">
            <v>260603</v>
          </cell>
          <cell r="L35" t="str">
            <v>26</v>
          </cell>
          <cell r="M35" t="str">
            <v>06</v>
          </cell>
          <cell r="N35" t="str">
            <v>03</v>
          </cell>
        </row>
        <row r="36">
          <cell r="A36" t="str">
            <v>E221</v>
          </cell>
          <cell r="B36" t="str">
            <v>Ofna. del C. Dir. De Análisis Político</v>
          </cell>
          <cell r="C36" t="str">
            <v>E220</v>
          </cell>
          <cell r="D36" t="str">
            <v>DIR. DE ANALISIS POLITICO</v>
          </cell>
          <cell r="E36" t="str">
            <v>1GDP</v>
          </cell>
          <cell r="F36" t="str">
            <v>SUBSRIA. DE DES. POLITICO Y SOCIAL</v>
          </cell>
          <cell r="G36" t="str">
            <v>1GOB</v>
          </cell>
          <cell r="H36" t="str">
            <v>SRIA. DE GOBIERNO</v>
          </cell>
          <cell r="I36" t="str">
            <v>SGOB</v>
          </cell>
          <cell r="J36" t="str">
            <v>SECTOR GOBIERNO</v>
          </cell>
          <cell r="K36" t="str">
            <v>260601</v>
          </cell>
          <cell r="L36" t="str">
            <v>26</v>
          </cell>
          <cell r="M36" t="str">
            <v>06</v>
          </cell>
          <cell r="N36" t="str">
            <v>01</v>
          </cell>
        </row>
        <row r="37">
          <cell r="A37" t="str">
            <v>E400</v>
          </cell>
          <cell r="B37" t="str">
            <v>Coord. General de la (CEDM)</v>
          </cell>
          <cell r="C37" t="str">
            <v>E400</v>
          </cell>
          <cell r="D37" t="str">
            <v>COORD. GRAL. CEDM</v>
          </cell>
          <cell r="E37" t="str">
            <v>2GDM</v>
          </cell>
          <cell r="F37" t="str">
            <v>COORD. EST. DE DES. MUNICIPAL</v>
          </cell>
          <cell r="G37" t="str">
            <v>2GOB</v>
          </cell>
          <cell r="H37" t="str">
            <v>ORG. DESCONC. SECTOR GOBIERNO</v>
          </cell>
          <cell r="I37" t="str">
            <v>SGOB</v>
          </cell>
          <cell r="J37" t="str">
            <v>SECTOR GOBIERNO</v>
          </cell>
          <cell r="K37" t="str">
            <v>260501</v>
          </cell>
          <cell r="L37" t="str">
            <v>26</v>
          </cell>
          <cell r="M37" t="str">
            <v>05</v>
          </cell>
          <cell r="N37" t="str">
            <v>01</v>
          </cell>
        </row>
        <row r="38">
          <cell r="A38" t="str">
            <v>E501</v>
          </cell>
          <cell r="B38" t="str">
            <v>Ofna. Dir. Gral. Inst. Queret. De la  Mujer</v>
          </cell>
          <cell r="C38" t="str">
            <v>E500</v>
          </cell>
          <cell r="D38" t="str">
            <v>DIR. GRAL. INST. QUERETANO DE LA MUJER</v>
          </cell>
          <cell r="E38" t="str">
            <v>2GCM</v>
          </cell>
          <cell r="F38" t="str">
            <v>INSTITUTO QUERETANO DE LA MUJER</v>
          </cell>
          <cell r="G38" t="str">
            <v>2GOB</v>
          </cell>
          <cell r="H38" t="str">
            <v>ORG. DESCONC. SECTOR GOBIERNO</v>
          </cell>
          <cell r="I38" t="str">
            <v>SGOB</v>
          </cell>
          <cell r="J38" t="str">
            <v>SECTOR GOBIERNO</v>
          </cell>
          <cell r="K38" t="str">
            <v>250602</v>
          </cell>
          <cell r="L38" t="str">
            <v>25</v>
          </cell>
          <cell r="M38" t="str">
            <v>06</v>
          </cell>
          <cell r="N38" t="str">
            <v>02</v>
          </cell>
        </row>
        <row r="39">
          <cell r="A39" t="str">
            <v>E502</v>
          </cell>
          <cell r="B39" t="str">
            <v>Ofna. del Coord. De Refugio de Mujeres Maltratadas</v>
          </cell>
          <cell r="C39" t="str">
            <v>E510</v>
          </cell>
          <cell r="D39" t="str">
            <v>COORD. DE REFUGIO DE MUJERES MALTRATADAS</v>
          </cell>
          <cell r="E39" t="str">
            <v>2GCM</v>
          </cell>
          <cell r="F39" t="str">
            <v>INSTITUTO QUERETANO DE LA MUJER</v>
          </cell>
          <cell r="G39" t="str">
            <v>2GOB</v>
          </cell>
          <cell r="H39" t="str">
            <v>ORG. DESCONC. SECTOR GOBIERNO</v>
          </cell>
          <cell r="I39" t="str">
            <v>SGOB</v>
          </cell>
          <cell r="J39" t="str">
            <v>SECTOR GOBIERNO</v>
          </cell>
          <cell r="K39" t="str">
            <v>250605</v>
          </cell>
          <cell r="L39" t="str">
            <v>25</v>
          </cell>
          <cell r="M39" t="str">
            <v>06</v>
          </cell>
          <cell r="N39" t="str">
            <v>05</v>
          </cell>
        </row>
        <row r="40">
          <cell r="A40" t="str">
            <v>E551</v>
          </cell>
          <cell r="B40" t="str">
            <v>Ofna. del Srio Ejecutivo JASP</v>
          </cell>
          <cell r="C40" t="str">
            <v>E550</v>
          </cell>
          <cell r="D40" t="str">
            <v>SRIA. EJECUTIVA DE LA JASP</v>
          </cell>
          <cell r="E40" t="str">
            <v>2GAP</v>
          </cell>
          <cell r="F40" t="str">
            <v>JUNTA DE ASISTENCIA PRIVADA</v>
          </cell>
          <cell r="G40" t="str">
            <v>2GOB</v>
          </cell>
          <cell r="H40" t="str">
            <v>ORG. DESCONC. SECTOR GOBIERNO</v>
          </cell>
          <cell r="I40" t="str">
            <v>SGOB</v>
          </cell>
          <cell r="J40" t="str">
            <v>SECTOR GOBIERNO</v>
          </cell>
          <cell r="K40" t="str">
            <v>250404</v>
          </cell>
          <cell r="L40" t="str">
            <v>25</v>
          </cell>
          <cell r="M40" t="str">
            <v>04</v>
          </cell>
          <cell r="N40" t="str">
            <v>04</v>
          </cell>
        </row>
        <row r="41">
          <cell r="A41" t="str">
            <v>E601</v>
          </cell>
          <cell r="B41" t="str">
            <v>Ofna. del C. Dir. De IESC</v>
          </cell>
          <cell r="C41" t="str">
            <v>E600</v>
          </cell>
          <cell r="D41" t="str">
            <v>DIR. DEL IESC</v>
          </cell>
          <cell r="E41" t="str">
            <v>2GEC</v>
          </cell>
          <cell r="F41" t="str">
            <v>INST. DE ESTUDIOS CONSTITUCIONALES</v>
          </cell>
          <cell r="G41" t="str">
            <v>2GOB</v>
          </cell>
          <cell r="H41" t="str">
            <v>ORG. DESCONC. SECTOR GOBIERNO</v>
          </cell>
          <cell r="I41" t="str">
            <v>SGOB</v>
          </cell>
          <cell r="J41" t="str">
            <v>SECTOR GOBIERNO</v>
          </cell>
          <cell r="K41" t="str">
            <v>220206</v>
          </cell>
          <cell r="L41" t="str">
            <v>22</v>
          </cell>
          <cell r="M41" t="str">
            <v>02</v>
          </cell>
          <cell r="N41" t="str">
            <v>06</v>
          </cell>
        </row>
        <row r="42">
          <cell r="A42" t="str">
            <v>E651</v>
          </cell>
          <cell r="B42" t="str">
            <v>Ofna. del C. Srio. Técnico del CEPO</v>
          </cell>
          <cell r="C42" t="str">
            <v>E650</v>
          </cell>
          <cell r="D42" t="str">
            <v>SRIA. TECNICA DEL CEPO</v>
          </cell>
          <cell r="E42" t="str">
            <v>2GCP</v>
          </cell>
          <cell r="F42" t="str">
            <v>CONS. ESTATAL DE POBLACION</v>
          </cell>
          <cell r="G42" t="str">
            <v>2GOB</v>
          </cell>
          <cell r="H42" t="str">
            <v>ORG. DESCONC. SECTOR GOBIERNO</v>
          </cell>
          <cell r="I42" t="str">
            <v>SGOB</v>
          </cell>
          <cell r="J42" t="str">
            <v>SECTOR GOBIERNO</v>
          </cell>
          <cell r="K42" t="str">
            <v>210406</v>
          </cell>
          <cell r="L42" t="str">
            <v>21</v>
          </cell>
          <cell r="M42" t="str">
            <v>04</v>
          </cell>
          <cell r="N42" t="str">
            <v>06</v>
          </cell>
        </row>
        <row r="43">
          <cell r="A43" t="str">
            <v>E701</v>
          </cell>
          <cell r="B43" t="str">
            <v>Ofna. del C. Dir. Del Cons. P/Menores Infractores</v>
          </cell>
          <cell r="C43" t="str">
            <v>E700</v>
          </cell>
          <cell r="D43" t="str">
            <v>DIR. DEL CONS. DE MENORES INFRACTORES</v>
          </cell>
          <cell r="E43" t="str">
            <v>2GMI</v>
          </cell>
          <cell r="F43" t="str">
            <v>CONS. PARA MENORES INFRACTORES</v>
          </cell>
          <cell r="G43" t="str">
            <v>2GOB</v>
          </cell>
          <cell r="H43" t="str">
            <v>ORG. DESCONC. SECTOR GOBIERNO</v>
          </cell>
          <cell r="I43" t="str">
            <v>SGOB</v>
          </cell>
          <cell r="J43" t="str">
            <v>SECTOR GOBIERNO</v>
          </cell>
          <cell r="K43" t="str">
            <v>240401</v>
          </cell>
          <cell r="L43" t="str">
            <v>24</v>
          </cell>
          <cell r="M43" t="str">
            <v>04</v>
          </cell>
          <cell r="N43" t="str">
            <v>01</v>
          </cell>
        </row>
        <row r="44">
          <cell r="A44" t="str">
            <v>E801</v>
          </cell>
          <cell r="B44" t="str">
            <v>Ofna. del C. Dir. Gral DIF</v>
          </cell>
          <cell r="C44" t="str">
            <v>E800</v>
          </cell>
          <cell r="D44" t="str">
            <v>DIR. GRAL. DEL DIF</v>
          </cell>
          <cell r="E44" t="str">
            <v>3GSF</v>
          </cell>
          <cell r="F44" t="str">
            <v>SIST. P/DES INT. DE LA FAMILIA DEL EDO DE QRO.</v>
          </cell>
          <cell r="G44" t="str">
            <v>3GOB</v>
          </cell>
          <cell r="H44" t="str">
            <v>ENT. PARAEST. SECT. GOBIERNO</v>
          </cell>
          <cell r="I44" t="str">
            <v>SGOB</v>
          </cell>
          <cell r="J44" t="str">
            <v>SECTOR GOBIERNO</v>
          </cell>
          <cell r="K44" t="str">
            <v>250305</v>
          </cell>
          <cell r="L44" t="str">
            <v>25</v>
          </cell>
          <cell r="M44" t="str">
            <v>03</v>
          </cell>
          <cell r="N44" t="str">
            <v>05</v>
          </cell>
        </row>
        <row r="45">
          <cell r="A45" t="str">
            <v>F001</v>
          </cell>
          <cell r="B45" t="str">
            <v>Ofna. del C. Srio. De Seguridad Ciudadana</v>
          </cell>
          <cell r="C45" t="str">
            <v>F000</v>
          </cell>
          <cell r="D45" t="str">
            <v>OFNA. DEL C. SRIO. DE SEG. CIUDADANA</v>
          </cell>
          <cell r="E45" t="str">
            <v>1IPP</v>
          </cell>
          <cell r="F45" t="str">
            <v>SRIA. DE SEG. CIUDADANA</v>
          </cell>
          <cell r="G45" t="str">
            <v>1IPP</v>
          </cell>
          <cell r="H45" t="str">
            <v>SRIA. DE SEG. CIUDADANA</v>
          </cell>
          <cell r="I45" t="str">
            <v>SIPP</v>
          </cell>
          <cell r="J45" t="str">
            <v>SECTOR SEG. CIUDADANA</v>
          </cell>
          <cell r="K45" t="str">
            <v>240101</v>
          </cell>
          <cell r="L45" t="str">
            <v>24</v>
          </cell>
          <cell r="M45" t="str">
            <v>01</v>
          </cell>
          <cell r="N45" t="str">
            <v>01</v>
          </cell>
        </row>
        <row r="46">
          <cell r="A46" t="str">
            <v>F004</v>
          </cell>
          <cell r="B46" t="str">
            <v>Coord. De Asuntos Internos</v>
          </cell>
          <cell r="C46" t="str">
            <v>F000</v>
          </cell>
          <cell r="D46" t="str">
            <v>OFNA. DEL C. SRIO. DE SEG. CIUDADANA</v>
          </cell>
          <cell r="E46" t="str">
            <v>1IPP</v>
          </cell>
          <cell r="F46" t="str">
            <v>SRIA. DE SEG. CIUDADANA</v>
          </cell>
          <cell r="G46" t="str">
            <v>1IPP</v>
          </cell>
          <cell r="H46" t="str">
            <v>SRIA. DE SEG. CIUDADANA</v>
          </cell>
          <cell r="I46" t="str">
            <v>SIPP</v>
          </cell>
          <cell r="J46" t="str">
            <v>SECTOR SEG. CIUDADANA</v>
          </cell>
          <cell r="K46" t="str">
            <v>240105</v>
          </cell>
          <cell r="L46" t="str">
            <v>24</v>
          </cell>
          <cell r="M46" t="str">
            <v>01</v>
          </cell>
          <cell r="N46" t="str">
            <v>05</v>
          </cell>
        </row>
        <row r="47">
          <cell r="A47" t="str">
            <v>F005</v>
          </cell>
          <cell r="B47" t="str">
            <v>Organo Interno de Control</v>
          </cell>
          <cell r="C47" t="str">
            <v>F000</v>
          </cell>
          <cell r="D47" t="str">
            <v>OFNA. DEL C. SRIO. DE SEG. CIUDADANA</v>
          </cell>
          <cell r="E47" t="str">
            <v>1IPP</v>
          </cell>
          <cell r="F47" t="str">
            <v>SRIA. DE SEG. CIUDADANA</v>
          </cell>
          <cell r="G47" t="str">
            <v>1IPP</v>
          </cell>
          <cell r="H47" t="str">
            <v>SRIA. DE SEG. CIUDADANA</v>
          </cell>
          <cell r="I47" t="str">
            <v>SIPP</v>
          </cell>
          <cell r="J47" t="str">
            <v>SECTOR SEG. CIUDADANA</v>
          </cell>
          <cell r="K47" t="str">
            <v>260301</v>
          </cell>
          <cell r="L47" t="str">
            <v>26</v>
          </cell>
          <cell r="M47" t="str">
            <v>03</v>
          </cell>
          <cell r="N47" t="str">
            <v>01</v>
          </cell>
        </row>
        <row r="48">
          <cell r="A48" t="str">
            <v>F011</v>
          </cell>
          <cell r="B48" t="str">
            <v>Ofna. del C. Dir. De Serv. Admvos.</v>
          </cell>
          <cell r="C48" t="str">
            <v>F010</v>
          </cell>
          <cell r="D48" t="str">
            <v>DIR. ADMINISTRATIVA</v>
          </cell>
          <cell r="E48" t="str">
            <v>1IPP</v>
          </cell>
          <cell r="F48" t="str">
            <v>SRIA. DE SEG. CIUDADANA</v>
          </cell>
          <cell r="G48" t="str">
            <v>1IPP</v>
          </cell>
          <cell r="H48" t="str">
            <v>SRIA. DE SEG. CIUDADANA</v>
          </cell>
          <cell r="I48" t="str">
            <v>SIPP</v>
          </cell>
          <cell r="J48" t="str">
            <v>SECTOR SEG. CIUDADANA</v>
          </cell>
          <cell r="K48" t="str">
            <v>260402</v>
          </cell>
          <cell r="L48" t="str">
            <v>26</v>
          </cell>
          <cell r="M48" t="str">
            <v>04</v>
          </cell>
          <cell r="N48" t="str">
            <v>02</v>
          </cell>
        </row>
        <row r="49">
          <cell r="A49" t="str">
            <v>F021</v>
          </cell>
          <cell r="B49" t="str">
            <v>Ofna. del C. Dir. De Policía Estatal</v>
          </cell>
          <cell r="C49" t="str">
            <v>F020</v>
          </cell>
          <cell r="D49" t="str">
            <v>DIR. DE POLICIA ESTATAL</v>
          </cell>
          <cell r="E49" t="str">
            <v>1IPP</v>
          </cell>
          <cell r="F49" t="str">
            <v>SRIA. DE SEG. CIUDADANA</v>
          </cell>
          <cell r="G49" t="str">
            <v>1IPP</v>
          </cell>
          <cell r="H49" t="str">
            <v>SRIA. DE SEG. CIUDADANA</v>
          </cell>
          <cell r="I49" t="str">
            <v>SIPP</v>
          </cell>
          <cell r="J49" t="str">
            <v>SECTOR SEG. CIUDADANA</v>
          </cell>
          <cell r="K49" t="str">
            <v>240104</v>
          </cell>
          <cell r="L49" t="str">
            <v>24</v>
          </cell>
          <cell r="M49" t="str">
            <v>01</v>
          </cell>
          <cell r="N49" t="str">
            <v>04</v>
          </cell>
        </row>
        <row r="50">
          <cell r="A50" t="str">
            <v>F031</v>
          </cell>
          <cell r="B50" t="str">
            <v>Ofna. del C. Dir. De Prevención</v>
          </cell>
          <cell r="C50" t="str">
            <v>F030</v>
          </cell>
          <cell r="D50" t="str">
            <v>DIR. DE PREVENCION</v>
          </cell>
          <cell r="E50" t="str">
            <v>1IPP</v>
          </cell>
          <cell r="F50" t="str">
            <v>SRIA. DE SEG. CIUDADANA</v>
          </cell>
          <cell r="G50" t="str">
            <v>1IPP</v>
          </cell>
          <cell r="H50" t="str">
            <v>SRIA. DE SEG. CIUDADANA</v>
          </cell>
          <cell r="I50" t="str">
            <v>SIPP</v>
          </cell>
          <cell r="J50" t="str">
            <v>SECTOR SEG. CIUDADANA</v>
          </cell>
          <cell r="K50" t="str">
            <v>240102</v>
          </cell>
          <cell r="L50" t="str">
            <v>24</v>
          </cell>
          <cell r="M50" t="str">
            <v>01</v>
          </cell>
          <cell r="N50" t="str">
            <v>02</v>
          </cell>
        </row>
        <row r="51">
          <cell r="A51" t="str">
            <v>F041</v>
          </cell>
          <cell r="B51" t="str">
            <v>Ofna. del C. Dir. De Informática y Telecom.</v>
          </cell>
          <cell r="C51" t="str">
            <v>F040</v>
          </cell>
          <cell r="D51" t="str">
            <v>DIR. DE INFORMATICA Y TELECOMUNIC.</v>
          </cell>
          <cell r="E51" t="str">
            <v>1IPP</v>
          </cell>
          <cell r="F51" t="str">
            <v>SRIA. DE SEG. CIUDADANA</v>
          </cell>
          <cell r="G51" t="str">
            <v>1IPP</v>
          </cell>
          <cell r="H51" t="str">
            <v>SRIA. DE SEG. CIUDADANA</v>
          </cell>
          <cell r="I51" t="str">
            <v>SIPP</v>
          </cell>
          <cell r="J51" t="str">
            <v>SECTOR SEG. CIUDADANA</v>
          </cell>
          <cell r="K51" t="str">
            <v>240103</v>
          </cell>
          <cell r="L51" t="str">
            <v>24</v>
          </cell>
          <cell r="M51" t="str">
            <v>01</v>
          </cell>
          <cell r="N51" t="str">
            <v>03</v>
          </cell>
        </row>
        <row r="52">
          <cell r="A52" t="str">
            <v>F051</v>
          </cell>
          <cell r="B52" t="str">
            <v>Ofna. del C. Dir. De Transporte</v>
          </cell>
          <cell r="C52" t="str">
            <v>F050</v>
          </cell>
          <cell r="D52" t="str">
            <v>DIR. DE TRANSPORTES</v>
          </cell>
          <cell r="E52" t="str">
            <v>1IPP</v>
          </cell>
          <cell r="F52" t="str">
            <v>SRIA. DE SEG. CIUDADANA</v>
          </cell>
          <cell r="G52" t="str">
            <v>1IPP</v>
          </cell>
          <cell r="H52" t="str">
            <v>SRIA. DE SEG. CIUDADANA</v>
          </cell>
          <cell r="I52" t="str">
            <v>SIPP</v>
          </cell>
          <cell r="J52" t="str">
            <v>SECTOR SEG. CIUDADANA</v>
          </cell>
          <cell r="K52" t="str">
            <v>240105</v>
          </cell>
          <cell r="L52" t="str">
            <v>24</v>
          </cell>
          <cell r="M52" t="str">
            <v>01</v>
          </cell>
          <cell r="N52" t="str">
            <v>05</v>
          </cell>
        </row>
        <row r="53">
          <cell r="A53" t="str">
            <v>F171</v>
          </cell>
          <cell r="B53" t="str">
            <v>Ofna del C Dir de Gestión</v>
          </cell>
          <cell r="C53" t="str">
            <v>F170</v>
          </cell>
          <cell r="D53" t="str">
            <v>DIRECCIÓN DE GESTIO</v>
          </cell>
          <cell r="E53" t="str">
            <v>1IPP</v>
          </cell>
          <cell r="F53" t="str">
            <v>SRIA. DE SEG. CIUDADANA</v>
          </cell>
          <cell r="G53" t="str">
            <v>1IPP</v>
          </cell>
          <cell r="H53" t="str">
            <v>SRIA. DE SEG. CIUDADANA</v>
          </cell>
          <cell r="I53" t="str">
            <v>SIPP</v>
          </cell>
          <cell r="J53" t="str">
            <v>SECTOR SEG. CIUDADANA</v>
          </cell>
          <cell r="K53" t="str">
            <v>240102</v>
          </cell>
          <cell r="L53" t="str">
            <v>24</v>
          </cell>
          <cell r="M53" t="str">
            <v>01</v>
          </cell>
          <cell r="N53" t="str">
            <v>02</v>
          </cell>
        </row>
        <row r="54">
          <cell r="A54" t="str">
            <v>F060</v>
          </cell>
          <cell r="B54" t="str">
            <v>Sria. Tecnica del UEPC</v>
          </cell>
          <cell r="C54" t="str">
            <v>F060</v>
          </cell>
          <cell r="D54" t="str">
            <v>SRIA. TECNICA DEL UEPC</v>
          </cell>
          <cell r="E54" t="str">
            <v>2IPC</v>
          </cell>
          <cell r="F54" t="str">
            <v>UNIDAD ESTATAL DE PROTECCION CIVIL</v>
          </cell>
          <cell r="G54" t="str">
            <v>2IPP</v>
          </cell>
          <cell r="H54" t="str">
            <v>ORG. DESCONC. SECTOR SEG. CIUDADANA</v>
          </cell>
          <cell r="I54" t="str">
            <v>SIPP</v>
          </cell>
          <cell r="J54" t="str">
            <v>SECTOR SEG. CIUDADANA</v>
          </cell>
          <cell r="K54" t="str">
            <v>240102</v>
          </cell>
          <cell r="L54" t="str">
            <v>24</v>
          </cell>
          <cell r="M54" t="str">
            <v>01</v>
          </cell>
          <cell r="N54" t="str">
            <v>02</v>
          </cell>
        </row>
        <row r="55">
          <cell r="A55" t="str">
            <v>F100</v>
          </cell>
          <cell r="B55" t="str">
            <v>Srio. Ejecutivo del CESP</v>
          </cell>
          <cell r="C55" t="str">
            <v>F100</v>
          </cell>
          <cell r="D55" t="str">
            <v>SRIO. EJECUTIVO DEL CESP</v>
          </cell>
          <cell r="E55" t="str">
            <v>2ICE</v>
          </cell>
          <cell r="F55" t="str">
            <v>CONS. EST. DE SEG. PUBLICA</v>
          </cell>
          <cell r="G55" t="str">
            <v>2IPP</v>
          </cell>
          <cell r="H55" t="str">
            <v>ORG. DESCONC. SECTOR SEG. CIUDADANA</v>
          </cell>
          <cell r="I55" t="str">
            <v>SIPP</v>
          </cell>
          <cell r="J55" t="str">
            <v>SECTOR SEG. CIUDADANA</v>
          </cell>
          <cell r="K55" t="str">
            <v>240104</v>
          </cell>
          <cell r="L55" t="str">
            <v>24</v>
          </cell>
          <cell r="M55" t="str">
            <v>01</v>
          </cell>
          <cell r="N55" t="str">
            <v>04</v>
          </cell>
        </row>
        <row r="56">
          <cell r="A56" t="str">
            <v>F130</v>
          </cell>
          <cell r="B56" t="str">
            <v>Dir. Del Colegio de Policia</v>
          </cell>
          <cell r="C56" t="str">
            <v>F130</v>
          </cell>
          <cell r="D56" t="str">
            <v>DIR. DEL COLEGIO DE POLICIA</v>
          </cell>
          <cell r="E56" t="str">
            <v>3ICP</v>
          </cell>
          <cell r="F56" t="str">
            <v>COLEGIO DE POLICIA</v>
          </cell>
          <cell r="G56" t="str">
            <v>3IPP</v>
          </cell>
          <cell r="H56" t="str">
            <v>ENT. PARAEST. SECT. SEG. CIUDADANA</v>
          </cell>
          <cell r="I56" t="str">
            <v>SIPP</v>
          </cell>
          <cell r="J56" t="str">
            <v>SECTOR SEG. CIUDADANA</v>
          </cell>
          <cell r="K56" t="str">
            <v>240104</v>
          </cell>
          <cell r="L56" t="str">
            <v>24</v>
          </cell>
          <cell r="M56" t="str">
            <v>01</v>
          </cell>
          <cell r="N56" t="str">
            <v>04</v>
          </cell>
        </row>
        <row r="57">
          <cell r="A57" t="str">
            <v>G001</v>
          </cell>
          <cell r="B57" t="str">
            <v>Ofna. del C. Srio. De PYF</v>
          </cell>
          <cell r="C57" t="str">
            <v>G000</v>
          </cell>
          <cell r="D57" t="str">
            <v>OFNA. DEL C. SRIO. DE PYF</v>
          </cell>
          <cell r="E57" t="str">
            <v>1FIN</v>
          </cell>
          <cell r="F57" t="str">
            <v>SRIA. DE PLANEAC. Y FINANZAS</v>
          </cell>
          <cell r="G57" t="str">
            <v>1FIN</v>
          </cell>
          <cell r="H57" t="str">
            <v>SRIA. DE PLANEAC. Y FINANZAS</v>
          </cell>
          <cell r="I57" t="str">
            <v>SFIN</v>
          </cell>
          <cell r="J57" t="str">
            <v>SECTOR PLANEAC. Y FINANZAS</v>
          </cell>
          <cell r="K57" t="str">
            <v>260202</v>
          </cell>
          <cell r="L57" t="str">
            <v>26</v>
          </cell>
          <cell r="M57" t="str">
            <v>02</v>
          </cell>
          <cell r="N57" t="str">
            <v>02</v>
          </cell>
        </row>
        <row r="58">
          <cell r="A58" t="str">
            <v>G061</v>
          </cell>
          <cell r="B58" t="str">
            <v>Ofna. del C. Dir. De Tesorería</v>
          </cell>
          <cell r="C58" t="str">
            <v>G060</v>
          </cell>
          <cell r="D58" t="str">
            <v>TESORERIA</v>
          </cell>
          <cell r="E58" t="str">
            <v>1FIN</v>
          </cell>
          <cell r="F58" t="str">
            <v>SRIA. DE PLANEAC. Y FINANZAS</v>
          </cell>
          <cell r="G58" t="str">
            <v>1FIN</v>
          </cell>
          <cell r="H58" t="str">
            <v>SRIA. DE PLANEAC. Y FINANZAS</v>
          </cell>
          <cell r="I58" t="str">
            <v>SFIN</v>
          </cell>
          <cell r="J58" t="str">
            <v>SECTOR PLANEAC. Y FINANZAS</v>
          </cell>
          <cell r="K58" t="str">
            <v>260201</v>
          </cell>
          <cell r="L58" t="str">
            <v>26</v>
          </cell>
          <cell r="M58" t="str">
            <v>02</v>
          </cell>
          <cell r="N58" t="str">
            <v>01</v>
          </cell>
        </row>
        <row r="59">
          <cell r="A59" t="str">
            <v>G081</v>
          </cell>
          <cell r="B59" t="str">
            <v>Ofna. del C. Procurador Fiscal</v>
          </cell>
          <cell r="C59" t="str">
            <v>G080</v>
          </cell>
          <cell r="D59" t="str">
            <v>PROCURADURIA FISCAL</v>
          </cell>
          <cell r="E59" t="str">
            <v>1FIN</v>
          </cell>
          <cell r="F59" t="str">
            <v>SRIA. DE PLANEAC. Y FINANZAS</v>
          </cell>
          <cell r="G59" t="str">
            <v>1FIN</v>
          </cell>
          <cell r="H59" t="str">
            <v>SRIA. DE PLANEAC. Y FINANZAS</v>
          </cell>
          <cell r="I59" t="str">
            <v>SFIN</v>
          </cell>
          <cell r="J59" t="str">
            <v>SECTOR PLANEAC. Y FINANZAS</v>
          </cell>
          <cell r="K59" t="str">
            <v>260202</v>
          </cell>
          <cell r="L59" t="str">
            <v>26</v>
          </cell>
          <cell r="M59" t="str">
            <v>02</v>
          </cell>
          <cell r="N59" t="str">
            <v>02</v>
          </cell>
        </row>
        <row r="60">
          <cell r="A60" t="str">
            <v>G101</v>
          </cell>
          <cell r="B60" t="str">
            <v>Ofna. del C. Dir. De Ingresos</v>
          </cell>
          <cell r="C60" t="str">
            <v>G100</v>
          </cell>
          <cell r="D60" t="str">
            <v>DIR. DE INGRESOS</v>
          </cell>
          <cell r="E60" t="str">
            <v>1FIN</v>
          </cell>
          <cell r="F60" t="str">
            <v>SRIA. DE PLANEAC. Y FINANZAS</v>
          </cell>
          <cell r="G60" t="str">
            <v>1FIN</v>
          </cell>
          <cell r="H60" t="str">
            <v>SRIA. DE PLANEAC. Y FINANZAS</v>
          </cell>
          <cell r="I60" t="str">
            <v>SFIN</v>
          </cell>
          <cell r="J60" t="str">
            <v>SECTOR PLANEAC. Y FINANZAS</v>
          </cell>
          <cell r="K60" t="str">
            <v>260201</v>
          </cell>
          <cell r="L60" t="str">
            <v>26</v>
          </cell>
          <cell r="M60" t="str">
            <v>02</v>
          </cell>
          <cell r="N60" t="str">
            <v>01</v>
          </cell>
        </row>
        <row r="61">
          <cell r="A61" t="str">
            <v>G104</v>
          </cell>
          <cell r="B61" t="str">
            <v>Depto. De Recaudación</v>
          </cell>
          <cell r="C61" t="str">
            <v>G100</v>
          </cell>
          <cell r="D61" t="str">
            <v>DIR. DE INGRESOS</v>
          </cell>
          <cell r="E61" t="str">
            <v>1FIN</v>
          </cell>
          <cell r="F61" t="str">
            <v>SRIA. DE PLANEAC. Y FINANZAS</v>
          </cell>
          <cell r="G61" t="str">
            <v>1FIN</v>
          </cell>
          <cell r="H61" t="str">
            <v>SRIA. DE PLANEAC. Y FINANZAS</v>
          </cell>
          <cell r="I61" t="str">
            <v>SFIN</v>
          </cell>
          <cell r="J61" t="str">
            <v>SECTOR PLANEAC. Y FINANZAS</v>
          </cell>
          <cell r="K61" t="str">
            <v>260203</v>
          </cell>
          <cell r="L61" t="str">
            <v>26</v>
          </cell>
          <cell r="M61" t="str">
            <v>02</v>
          </cell>
          <cell r="N61" t="str">
            <v>03</v>
          </cell>
        </row>
        <row r="62">
          <cell r="A62" t="str">
            <v>G106</v>
          </cell>
          <cell r="B62" t="str">
            <v>Depto. De Control Vehicular</v>
          </cell>
          <cell r="C62" t="str">
            <v>G100</v>
          </cell>
          <cell r="D62" t="str">
            <v>DIR. DE INGRESOS</v>
          </cell>
          <cell r="E62" t="str">
            <v>1FIN</v>
          </cell>
          <cell r="F62" t="str">
            <v>SRIA. DE PLANEAC. Y FINANZAS</v>
          </cell>
          <cell r="G62" t="str">
            <v>1FIN</v>
          </cell>
          <cell r="H62" t="str">
            <v>SRIA. DE PLANEAC. Y FINANZAS</v>
          </cell>
          <cell r="I62" t="str">
            <v>SFIN</v>
          </cell>
          <cell r="J62" t="str">
            <v>SECTOR PLANEAC. Y FINANZAS</v>
          </cell>
          <cell r="K62" t="str">
            <v>260201</v>
          </cell>
          <cell r="L62" t="str">
            <v>26</v>
          </cell>
          <cell r="M62" t="str">
            <v>02</v>
          </cell>
          <cell r="N62" t="str">
            <v>01</v>
          </cell>
        </row>
        <row r="63">
          <cell r="A63" t="str">
            <v>G109</v>
          </cell>
          <cell r="B63" t="str">
            <v>Depto. De  Administración  de Contribuciones.</v>
          </cell>
          <cell r="C63" t="str">
            <v>G100</v>
          </cell>
          <cell r="D63" t="str">
            <v>DIR. DE INGRESOS</v>
          </cell>
          <cell r="E63" t="str">
            <v>1FIN</v>
          </cell>
          <cell r="F63" t="str">
            <v>SRIA. DE PLANEAC. Y FINANZAS</v>
          </cell>
          <cell r="G63" t="str">
            <v>1FIN</v>
          </cell>
          <cell r="H63" t="str">
            <v>SRIA. DE PLANEAC. Y FINANZAS</v>
          </cell>
          <cell r="I63" t="str">
            <v>SFIN</v>
          </cell>
          <cell r="J63" t="str">
            <v>SECTOR PLANEAC. Y FINANZAS</v>
          </cell>
          <cell r="K63" t="str">
            <v>260203</v>
          </cell>
          <cell r="L63" t="str">
            <v>26</v>
          </cell>
          <cell r="M63" t="str">
            <v>02</v>
          </cell>
          <cell r="N63" t="str">
            <v>03</v>
          </cell>
        </row>
        <row r="64">
          <cell r="A64" t="str">
            <v>G112</v>
          </cell>
          <cell r="B64" t="str">
            <v>Depto. Apoyo Técnico</v>
          </cell>
          <cell r="C64" t="str">
            <v>G100</v>
          </cell>
          <cell r="D64" t="str">
            <v>DIR. DE INGRESOS</v>
          </cell>
          <cell r="E64" t="str">
            <v>1FIN</v>
          </cell>
          <cell r="F64" t="str">
            <v>SRIA. DE PLANEAC. Y FINANZAS</v>
          </cell>
          <cell r="G64" t="str">
            <v>1FIN</v>
          </cell>
          <cell r="H64" t="str">
            <v>SRIA. DE PLANEAC. Y FINANZAS</v>
          </cell>
          <cell r="I64" t="str">
            <v>SFIN</v>
          </cell>
          <cell r="J64" t="str">
            <v>SECTOR PLANEAC. Y FINANZAS</v>
          </cell>
          <cell r="K64" t="str">
            <v>260403</v>
          </cell>
          <cell r="L64" t="str">
            <v>26</v>
          </cell>
          <cell r="M64" t="str">
            <v>04</v>
          </cell>
          <cell r="N64" t="str">
            <v>03</v>
          </cell>
        </row>
        <row r="65">
          <cell r="A65" t="str">
            <v>G121</v>
          </cell>
          <cell r="B65" t="str">
            <v>Ofna. del C. Dir. De Fiscalización</v>
          </cell>
          <cell r="C65" t="str">
            <v>G120</v>
          </cell>
          <cell r="D65" t="str">
            <v>DIR. DE FISCALIZACION</v>
          </cell>
          <cell r="E65" t="str">
            <v>1FIN</v>
          </cell>
          <cell r="F65" t="str">
            <v>SRIA. DE PLANEAC. Y FINANZAS</v>
          </cell>
          <cell r="G65" t="str">
            <v>1FIN</v>
          </cell>
          <cell r="H65" t="str">
            <v>SRIA. DE PLANEAC. Y FINANZAS</v>
          </cell>
          <cell r="I65" t="str">
            <v>SFIN</v>
          </cell>
          <cell r="J65" t="str">
            <v>SECTOR PLANEAC. Y FINANZAS</v>
          </cell>
          <cell r="K65" t="str">
            <v>260202</v>
          </cell>
          <cell r="L65" t="str">
            <v>26</v>
          </cell>
          <cell r="M65" t="str">
            <v>02</v>
          </cell>
          <cell r="N65" t="str">
            <v>02</v>
          </cell>
        </row>
        <row r="66">
          <cell r="A66" t="str">
            <v>G141</v>
          </cell>
          <cell r="B66" t="str">
            <v>Ofna. del C. Dir. De Catastro</v>
          </cell>
          <cell r="C66" t="str">
            <v>G140</v>
          </cell>
          <cell r="D66" t="str">
            <v>DIR. DE CATASTRO</v>
          </cell>
          <cell r="E66" t="str">
            <v>1FIN</v>
          </cell>
          <cell r="F66" t="str">
            <v>SRIA. DE PLANEAC. Y FINANZAS</v>
          </cell>
          <cell r="G66" t="str">
            <v>1FIN</v>
          </cell>
          <cell r="H66" t="str">
            <v>SRIA. DE PLANEAC. Y FINANZAS</v>
          </cell>
          <cell r="I66" t="str">
            <v>SFIN</v>
          </cell>
          <cell r="J66" t="str">
            <v>SECTOR PLANEAC. Y FINANZAS</v>
          </cell>
          <cell r="K66" t="str">
            <v>260404</v>
          </cell>
          <cell r="L66" t="str">
            <v>26</v>
          </cell>
          <cell r="M66" t="str">
            <v>04</v>
          </cell>
          <cell r="N66" t="str">
            <v>04</v>
          </cell>
        </row>
        <row r="67">
          <cell r="A67" t="str">
            <v>G144</v>
          </cell>
          <cell r="B67" t="str">
            <v>Depto. de Cartografía Digital</v>
          </cell>
          <cell r="C67" t="str">
            <v>G140</v>
          </cell>
          <cell r="D67" t="str">
            <v>DIR. DE CATASTRO</v>
          </cell>
          <cell r="E67" t="str">
            <v>1FIN</v>
          </cell>
          <cell r="F67" t="str">
            <v>SRIA. DE PLANEAC. Y FINANZAS</v>
          </cell>
          <cell r="G67" t="str">
            <v>1FIN</v>
          </cell>
          <cell r="H67" t="str">
            <v>SRIA. DE PLANEAC. Y FINANZAS</v>
          </cell>
          <cell r="I67" t="str">
            <v>SFIN</v>
          </cell>
          <cell r="J67" t="str">
            <v>SECTOR PLANEAC. Y FINANZAS</v>
          </cell>
          <cell r="K67" t="str">
            <v>260403</v>
          </cell>
          <cell r="L67" t="str">
            <v>26</v>
          </cell>
          <cell r="M67" t="str">
            <v>04</v>
          </cell>
          <cell r="N67" t="str">
            <v>03</v>
          </cell>
        </row>
        <row r="68">
          <cell r="A68" t="str">
            <v>G147</v>
          </cell>
          <cell r="B68" t="str">
            <v>Deleg. San Juan del Río</v>
          </cell>
          <cell r="C68" t="str">
            <v>G140</v>
          </cell>
          <cell r="D68" t="str">
            <v>DIR. DE CATASTRO</v>
          </cell>
          <cell r="E68" t="str">
            <v>1FIN</v>
          </cell>
          <cell r="F68" t="str">
            <v>SRIA. DE PLANEAC. Y FINANZAS</v>
          </cell>
          <cell r="G68" t="str">
            <v>1FIN</v>
          </cell>
          <cell r="H68" t="str">
            <v>SRIA. DE PLANEAC. Y FINANZAS</v>
          </cell>
          <cell r="I68" t="str">
            <v>SFIN</v>
          </cell>
          <cell r="J68" t="str">
            <v>SECTOR PLANEAC. Y FINANZAS</v>
          </cell>
          <cell r="K68" t="str">
            <v>260404</v>
          </cell>
          <cell r="L68" t="str">
            <v>26</v>
          </cell>
          <cell r="M68" t="str">
            <v>04</v>
          </cell>
          <cell r="N68" t="str">
            <v>04</v>
          </cell>
        </row>
        <row r="69">
          <cell r="A69" t="str">
            <v>G148</v>
          </cell>
          <cell r="B69" t="str">
            <v>Deleg. Cadereyta</v>
          </cell>
          <cell r="C69" t="str">
            <v>G140</v>
          </cell>
          <cell r="D69" t="str">
            <v>DIR. DE CATASTRO</v>
          </cell>
          <cell r="E69" t="str">
            <v>1FIN</v>
          </cell>
          <cell r="F69" t="str">
            <v>SRIA. DE PLANEAC. Y FINANZAS</v>
          </cell>
          <cell r="G69" t="str">
            <v>1FIN</v>
          </cell>
          <cell r="H69" t="str">
            <v>SRIA. DE PLANEAC. Y FINANZAS</v>
          </cell>
          <cell r="I69" t="str">
            <v>SFIN</v>
          </cell>
          <cell r="J69" t="str">
            <v>SECTOR PLANEAC. Y FINANZAS</v>
          </cell>
          <cell r="K69" t="str">
            <v>260404</v>
          </cell>
          <cell r="L69" t="str">
            <v>26</v>
          </cell>
          <cell r="M69" t="str">
            <v>04</v>
          </cell>
          <cell r="N69" t="str">
            <v>04</v>
          </cell>
        </row>
        <row r="70">
          <cell r="A70" t="str">
            <v>G149</v>
          </cell>
          <cell r="B70" t="str">
            <v>Deleg. Jalpan</v>
          </cell>
          <cell r="C70" t="str">
            <v>G140</v>
          </cell>
          <cell r="D70" t="str">
            <v>DIR. DE CATASTRO</v>
          </cell>
          <cell r="E70" t="str">
            <v>1FIN</v>
          </cell>
          <cell r="F70" t="str">
            <v>SRIA. DE PLANEAC. Y FINANZAS</v>
          </cell>
          <cell r="G70" t="str">
            <v>1FIN</v>
          </cell>
          <cell r="H70" t="str">
            <v>SRIA. DE PLANEAC. Y FINANZAS</v>
          </cell>
          <cell r="I70" t="str">
            <v>SFIN</v>
          </cell>
          <cell r="J70" t="str">
            <v>SECTOR PLANEAC. Y FINANZAS</v>
          </cell>
          <cell r="K70" t="str">
            <v>260404</v>
          </cell>
          <cell r="L70" t="str">
            <v>26</v>
          </cell>
          <cell r="M70" t="str">
            <v>04</v>
          </cell>
          <cell r="N70" t="str">
            <v>04</v>
          </cell>
        </row>
        <row r="71">
          <cell r="A71" t="str">
            <v>G161</v>
          </cell>
          <cell r="B71" t="str">
            <v>Ofna. del C. Dir de Plan y Prog.</v>
          </cell>
          <cell r="C71" t="str">
            <v>G160</v>
          </cell>
          <cell r="D71" t="str">
            <v>DIR. DE PLANEAC. Y PROG.</v>
          </cell>
          <cell r="E71" t="str">
            <v>1FIN</v>
          </cell>
          <cell r="F71" t="str">
            <v>SRIA. DE PLANEAC. Y FINANZAS</v>
          </cell>
          <cell r="G71" t="str">
            <v>1FIN</v>
          </cell>
          <cell r="H71" t="str">
            <v>SRIA. DE PLANEAC. Y FINANZAS</v>
          </cell>
          <cell r="I71" t="str">
            <v>SFIN</v>
          </cell>
          <cell r="J71" t="str">
            <v>SECTOR PLANEAC. Y FINANZAS</v>
          </cell>
          <cell r="K71" t="str">
            <v>260101</v>
          </cell>
          <cell r="L71" t="str">
            <v>26</v>
          </cell>
          <cell r="M71" t="str">
            <v>01</v>
          </cell>
          <cell r="N71" t="str">
            <v>01</v>
          </cell>
        </row>
        <row r="72">
          <cell r="A72" t="str">
            <v>G181</v>
          </cell>
          <cell r="B72" t="str">
            <v>Ofna. del C. Dir. De Obra Pub. Y Gto. Soc.</v>
          </cell>
          <cell r="C72" t="str">
            <v>G180</v>
          </cell>
          <cell r="D72" t="str">
            <v>DIR. DE OBRA PUBLICA Y GTO. SOC.</v>
          </cell>
          <cell r="E72" t="str">
            <v>1FIN</v>
          </cell>
          <cell r="F72" t="str">
            <v>SRIA. DE PLANEAC. Y FINANZAS</v>
          </cell>
          <cell r="G72" t="str">
            <v>1FIN</v>
          </cell>
          <cell r="H72" t="str">
            <v>SRIA. DE PLANEAC. Y FINANZAS</v>
          </cell>
          <cell r="I72" t="str">
            <v>SFIN</v>
          </cell>
          <cell r="J72" t="str">
            <v>SECTOR PLANEAC. Y FINANZAS</v>
          </cell>
          <cell r="K72" t="str">
            <v>210401</v>
          </cell>
          <cell r="L72" t="str">
            <v>21</v>
          </cell>
          <cell r="M72" t="str">
            <v>04</v>
          </cell>
          <cell r="N72" t="str">
            <v>01</v>
          </cell>
        </row>
        <row r="73">
          <cell r="A73" t="str">
            <v>G201</v>
          </cell>
          <cell r="B73" t="str">
            <v>Ofna. del C. Dir. De Ppto. Y Gto Pub.</v>
          </cell>
          <cell r="C73" t="str">
            <v>G200</v>
          </cell>
          <cell r="D73" t="str">
            <v>DIR. DE PRESUP. Y GASTO PUBLICO</v>
          </cell>
          <cell r="E73" t="str">
            <v>1FIN</v>
          </cell>
          <cell r="F73" t="str">
            <v>SRIA. DE PLANEAC. Y FINANZAS</v>
          </cell>
          <cell r="G73" t="str">
            <v>1FIN</v>
          </cell>
          <cell r="H73" t="str">
            <v>SRIA. DE PLANEAC. Y FINANZAS</v>
          </cell>
          <cell r="I73" t="str">
            <v>SFIN</v>
          </cell>
          <cell r="J73" t="str">
            <v>SECTOR PLANEAC. Y FINANZAS</v>
          </cell>
          <cell r="K73" t="str">
            <v>260204</v>
          </cell>
          <cell r="L73" t="str">
            <v>26</v>
          </cell>
          <cell r="M73" t="str">
            <v>02</v>
          </cell>
          <cell r="N73" t="str">
            <v>04</v>
          </cell>
        </row>
        <row r="74">
          <cell r="A74" t="str">
            <v>G221</v>
          </cell>
          <cell r="B74" t="str">
            <v>Ofna. del C. Dir. De Contabilidad</v>
          </cell>
          <cell r="C74" t="str">
            <v>G220</v>
          </cell>
          <cell r="D74" t="str">
            <v>DIR. DE CONTABILIDAD</v>
          </cell>
          <cell r="E74" t="str">
            <v>1FIN</v>
          </cell>
          <cell r="F74" t="str">
            <v>SRIA. DE PLANEAC. Y FINANZAS</v>
          </cell>
          <cell r="G74" t="str">
            <v>1FIN</v>
          </cell>
          <cell r="H74" t="str">
            <v>SRIA. DE PLANEAC. Y FINANZAS</v>
          </cell>
          <cell r="I74" t="str">
            <v>SFIN</v>
          </cell>
          <cell r="J74" t="str">
            <v>SECTOR PLANEAC. Y FINANZAS</v>
          </cell>
          <cell r="K74" t="str">
            <v>260204</v>
          </cell>
          <cell r="L74" t="str">
            <v>26</v>
          </cell>
          <cell r="M74" t="str">
            <v>02</v>
          </cell>
          <cell r="N74" t="str">
            <v>04</v>
          </cell>
        </row>
        <row r="75">
          <cell r="A75" t="str">
            <v>G223</v>
          </cell>
          <cell r="B75" t="str">
            <v>Depto. De Contabilidad de Ingresos</v>
          </cell>
          <cell r="C75" t="str">
            <v>G220</v>
          </cell>
          <cell r="D75" t="str">
            <v>DIR. DE CONTABILIDAD</v>
          </cell>
          <cell r="E75" t="str">
            <v>1FIN</v>
          </cell>
          <cell r="F75" t="str">
            <v>SRIA. DE PLANEAC. Y FINANZAS</v>
          </cell>
          <cell r="G75" t="str">
            <v>1FIN</v>
          </cell>
          <cell r="H75" t="str">
            <v>SRIA. DE PLANEAC. Y FINANZAS</v>
          </cell>
          <cell r="I75" t="str">
            <v>SFIN</v>
          </cell>
          <cell r="J75" t="str">
            <v>SECTOR PLANEAC. Y FINANZAS</v>
          </cell>
          <cell r="K75" t="str">
            <v>260201</v>
          </cell>
          <cell r="L75" t="str">
            <v>26</v>
          </cell>
          <cell r="M75" t="str">
            <v>02</v>
          </cell>
          <cell r="N75" t="str">
            <v>01</v>
          </cell>
        </row>
        <row r="76">
          <cell r="A76" t="str">
            <v>G241</v>
          </cell>
          <cell r="B76" t="str">
            <v>Ofna. del C. Director del Org. De Control Interno.</v>
          </cell>
          <cell r="C76" t="str">
            <v>G240</v>
          </cell>
          <cell r="D76" t="str">
            <v>ORGANO INTERNO DE CONTROL</v>
          </cell>
          <cell r="E76" t="str">
            <v>1FIN</v>
          </cell>
          <cell r="F76" t="str">
            <v>SRIA. DE PLANEAC. Y FINANZAS</v>
          </cell>
          <cell r="G76" t="str">
            <v>1FIN</v>
          </cell>
          <cell r="H76" t="str">
            <v>SRIA. DE PLANEAC. Y FINANZAS</v>
          </cell>
          <cell r="I76" t="str">
            <v>SFIN</v>
          </cell>
          <cell r="J76" t="str">
            <v>SECTOR PLANEAC. Y FINANZAS</v>
          </cell>
          <cell r="K76" t="str">
            <v>260301</v>
          </cell>
          <cell r="L76" t="str">
            <v>26</v>
          </cell>
          <cell r="M76" t="str">
            <v>03</v>
          </cell>
          <cell r="N76" t="str">
            <v>01</v>
          </cell>
        </row>
        <row r="77">
          <cell r="A77" t="str">
            <v>G261</v>
          </cell>
          <cell r="B77" t="str">
            <v>Ofna. del C. Dir. De Informática</v>
          </cell>
          <cell r="C77" t="str">
            <v>G260</v>
          </cell>
          <cell r="D77" t="str">
            <v>DIR. DE INFORMATICA</v>
          </cell>
          <cell r="E77" t="str">
            <v>1FIN</v>
          </cell>
          <cell r="F77" t="str">
            <v>SRIA. DE PLANEAC. Y FINANZAS</v>
          </cell>
          <cell r="G77" t="str">
            <v>1FIN</v>
          </cell>
          <cell r="H77" t="str">
            <v>SRIA. DE PLANEAC. Y FINANZAS</v>
          </cell>
          <cell r="I77" t="str">
            <v>SFIN</v>
          </cell>
          <cell r="J77" t="str">
            <v>SECTOR PLANEAC. Y FINANZAS</v>
          </cell>
          <cell r="K77" t="str">
            <v>260403</v>
          </cell>
          <cell r="L77" t="str">
            <v>26</v>
          </cell>
          <cell r="M77" t="str">
            <v>04</v>
          </cell>
          <cell r="N77" t="str">
            <v>03</v>
          </cell>
        </row>
        <row r="78">
          <cell r="A78" t="str">
            <v>G262</v>
          </cell>
          <cell r="B78" t="str">
            <v>Depto. De Administración de Sistemas</v>
          </cell>
          <cell r="C78" t="str">
            <v>G260</v>
          </cell>
          <cell r="D78" t="str">
            <v>DIR. DE INFORMATICA</v>
          </cell>
          <cell r="E78" t="str">
            <v>1FIN</v>
          </cell>
          <cell r="F78" t="str">
            <v>SRIA. DE PLANEAC. Y FINANZAS</v>
          </cell>
          <cell r="G78" t="str">
            <v>1FIN</v>
          </cell>
          <cell r="H78" t="str">
            <v>SRIA. DE PLANEAC. Y FINANZAS</v>
          </cell>
          <cell r="I78" t="str">
            <v>SFIN</v>
          </cell>
          <cell r="J78" t="str">
            <v>SECTOR PLANEAC. Y FINANZAS</v>
          </cell>
          <cell r="K78" t="str">
            <v>260403</v>
          </cell>
          <cell r="L78" t="str">
            <v>26</v>
          </cell>
          <cell r="M78" t="str">
            <v>04</v>
          </cell>
          <cell r="N78" t="str">
            <v>03</v>
          </cell>
        </row>
        <row r="79">
          <cell r="A79" t="str">
            <v>G264</v>
          </cell>
          <cell r="B79" t="str">
            <v>Depto. De Desarrollo de Sistemas de Información</v>
          </cell>
          <cell r="C79" t="str">
            <v>G260</v>
          </cell>
          <cell r="D79" t="str">
            <v>DIR. DE INFORMATICA</v>
          </cell>
          <cell r="E79" t="str">
            <v>1FIN</v>
          </cell>
          <cell r="F79" t="str">
            <v>SRIA. DE PLANEAC. Y FINANZAS</v>
          </cell>
          <cell r="G79" t="str">
            <v>1FIN</v>
          </cell>
          <cell r="H79" t="str">
            <v>SRIA. DE PLANEAC. Y FINANZAS</v>
          </cell>
          <cell r="I79" t="str">
            <v>SFIN</v>
          </cell>
          <cell r="J79" t="str">
            <v>SECTOR PLANEAC. Y FINANZAS</v>
          </cell>
          <cell r="K79" t="str">
            <v>260402</v>
          </cell>
          <cell r="L79" t="str">
            <v>26</v>
          </cell>
          <cell r="M79" t="str">
            <v>04</v>
          </cell>
          <cell r="N79" t="str">
            <v>02</v>
          </cell>
        </row>
        <row r="80">
          <cell r="A80" t="str">
            <v>G284</v>
          </cell>
          <cell r="B80" t="str">
            <v>Banobras</v>
          </cell>
          <cell r="C80" t="str">
            <v>G280</v>
          </cell>
          <cell r="D80" t="str">
            <v>DEUDA PUBLICA</v>
          </cell>
          <cell r="E80" t="str">
            <v>1FIN</v>
          </cell>
          <cell r="F80" t="str">
            <v>SRIA. DE PLANEAC. Y FINANZAS</v>
          </cell>
          <cell r="G80" t="str">
            <v>1FIN</v>
          </cell>
          <cell r="H80" t="str">
            <v>SRIA. DE PLANEAC. Y FINANZAS</v>
          </cell>
          <cell r="I80" t="str">
            <v>SFIN</v>
          </cell>
          <cell r="J80" t="str">
            <v>SECTOR PLANEAC. Y FINANZAS</v>
          </cell>
          <cell r="K80" t="str">
            <v>260204</v>
          </cell>
          <cell r="L80" t="str">
            <v>26</v>
          </cell>
          <cell r="M80" t="str">
            <v>02</v>
          </cell>
          <cell r="N80" t="str">
            <v>04</v>
          </cell>
        </row>
        <row r="81">
          <cell r="A81" t="str">
            <v>G285</v>
          </cell>
          <cell r="B81" t="str">
            <v>Banco Santander Mexicano</v>
          </cell>
          <cell r="C81" t="str">
            <v>G280</v>
          </cell>
          <cell r="D81" t="str">
            <v>DEUDA PUBLICA</v>
          </cell>
          <cell r="E81" t="str">
            <v>1FIN</v>
          </cell>
          <cell r="F81" t="str">
            <v>SRIA. DE PLANEAC. Y FINANZAS</v>
          </cell>
          <cell r="G81" t="str">
            <v>1FIN</v>
          </cell>
          <cell r="H81" t="str">
            <v>SRIA. DE PLANEAC. Y FINANZAS</v>
          </cell>
          <cell r="I81" t="str">
            <v>SFIN</v>
          </cell>
          <cell r="J81" t="str">
            <v>SECTOR PLANEAC. Y FINANZAS</v>
          </cell>
          <cell r="K81" t="str">
            <v>260204</v>
          </cell>
          <cell r="L81" t="str">
            <v>26</v>
          </cell>
          <cell r="M81" t="str">
            <v>02</v>
          </cell>
          <cell r="N81" t="str">
            <v>04</v>
          </cell>
        </row>
        <row r="82">
          <cell r="A82" t="str">
            <v>G286</v>
          </cell>
          <cell r="B82" t="str">
            <v>DEXIA</v>
          </cell>
          <cell r="C82" t="str">
            <v>G280</v>
          </cell>
          <cell r="D82" t="str">
            <v>DEUDA PUBLICA</v>
          </cell>
          <cell r="E82" t="str">
            <v>1FIN</v>
          </cell>
          <cell r="F82" t="str">
            <v>SRIA. DE PLANEAC. Y FINANZAS</v>
          </cell>
          <cell r="G82" t="str">
            <v>1FIN</v>
          </cell>
          <cell r="H82" t="str">
            <v>SRIA. DE PLANEAC. Y FINANZAS</v>
          </cell>
          <cell r="I82" t="str">
            <v>SFIN</v>
          </cell>
          <cell r="J82" t="str">
            <v>SECTOR PLANEAC. Y FINANZAS</v>
          </cell>
          <cell r="K82" t="str">
            <v>260204</v>
          </cell>
          <cell r="L82" t="str">
            <v>26</v>
          </cell>
          <cell r="M82" t="str">
            <v>02</v>
          </cell>
          <cell r="N82" t="str">
            <v>04</v>
          </cell>
        </row>
        <row r="83">
          <cell r="A83" t="str">
            <v>G291</v>
          </cell>
          <cell r="B83" t="str">
            <v>Ofna. del C. Director Administrativo</v>
          </cell>
          <cell r="C83" t="str">
            <v>G290</v>
          </cell>
          <cell r="D83" t="str">
            <v>Ofna. del C. Dir. Administrativo</v>
          </cell>
          <cell r="E83" t="str">
            <v>1FIN</v>
          </cell>
          <cell r="F83" t="str">
            <v>SRIA. DE PLANEAC. Y FINANZAS</v>
          </cell>
          <cell r="G83" t="str">
            <v>1FIN</v>
          </cell>
          <cell r="H83" t="str">
            <v>SRIA. DE PLANEAC. Y FINANZAS</v>
          </cell>
          <cell r="I83" t="str">
            <v>SFIN</v>
          </cell>
          <cell r="J83" t="str">
            <v>SECTOR PLANEAC. Y FINANZAS</v>
          </cell>
          <cell r="K83" t="str">
            <v>260402</v>
          </cell>
          <cell r="L83" t="str">
            <v>26</v>
          </cell>
          <cell r="M83" t="str">
            <v>04</v>
          </cell>
          <cell r="N83" t="str">
            <v>02</v>
          </cell>
        </row>
        <row r="84">
          <cell r="A84" t="str">
            <v>G351</v>
          </cell>
          <cell r="B84" t="str">
            <v xml:space="preserve">Regularizacion de Predios </v>
          </cell>
          <cell r="C84" t="str">
            <v xml:space="preserve">G350 </v>
          </cell>
          <cell r="D84" t="str">
            <v>PROG. ESP. DE PLANEAC. Y FINANZAS</v>
          </cell>
          <cell r="E84" t="str">
            <v>1FIN</v>
          </cell>
          <cell r="F84" t="str">
            <v>SRIA. DE PLANEAC. Y FINANZAS</v>
          </cell>
          <cell r="G84" t="str">
            <v>1FIN</v>
          </cell>
          <cell r="H84" t="str">
            <v>SRIA. DE PLANEAC. Y FINANZAS</v>
          </cell>
          <cell r="I84" t="str">
            <v>SFIN</v>
          </cell>
          <cell r="J84" t="str">
            <v>SECTOR PLANEAC. Y FINANZAS</v>
          </cell>
          <cell r="K84" t="str">
            <v>210204</v>
          </cell>
          <cell r="L84" t="str">
            <v>21</v>
          </cell>
          <cell r="M84" t="str">
            <v>02</v>
          </cell>
          <cell r="N84" t="str">
            <v>04</v>
          </cell>
        </row>
        <row r="85">
          <cell r="A85" t="str">
            <v>G352</v>
          </cell>
          <cell r="B85" t="str">
            <v>Proyecto de Modernización de Informática</v>
          </cell>
          <cell r="C85" t="str">
            <v xml:space="preserve">G350 </v>
          </cell>
          <cell r="D85" t="str">
            <v>PROG. ESP. DE PLANEAC. Y FINANZAS</v>
          </cell>
          <cell r="E85" t="str">
            <v>1FIN</v>
          </cell>
          <cell r="F85" t="str">
            <v>SRIA. DE PLANEAC. Y FINANZAS</v>
          </cell>
          <cell r="G85" t="str">
            <v>1FIN</v>
          </cell>
          <cell r="H85" t="str">
            <v>SRIA. DE PLANEAC. Y FINANZAS</v>
          </cell>
          <cell r="I85" t="str">
            <v>SFIN</v>
          </cell>
          <cell r="J85" t="str">
            <v>SECTOR PLANEAC. Y FINANZAS</v>
          </cell>
          <cell r="K85" t="str">
            <v>260403</v>
          </cell>
          <cell r="L85" t="str">
            <v>26</v>
          </cell>
          <cell r="M85" t="str">
            <v>04</v>
          </cell>
          <cell r="N85" t="str">
            <v>03</v>
          </cell>
        </row>
        <row r="86">
          <cell r="A86" t="str">
            <v>G353</v>
          </cell>
          <cell r="B86" t="str">
            <v>Programa de Control Vehicular</v>
          </cell>
          <cell r="C86" t="str">
            <v xml:space="preserve">G350 </v>
          </cell>
          <cell r="D86" t="str">
            <v>PROG. ESP. DE PLANEAC. Y FINANZAS</v>
          </cell>
          <cell r="E86" t="str">
            <v>1FIN</v>
          </cell>
          <cell r="F86" t="str">
            <v>SRIA. DE PLANEAC. Y FINANZAS</v>
          </cell>
          <cell r="G86" t="str">
            <v>1FIN</v>
          </cell>
          <cell r="H86" t="str">
            <v>SRIA. DE PLANEAC. Y FINANZAS</v>
          </cell>
          <cell r="I86" t="str">
            <v>SFIN</v>
          </cell>
          <cell r="J86" t="str">
            <v>SECTOR PLANEAC. Y FINANZAS</v>
          </cell>
          <cell r="K86" t="str">
            <v>260203</v>
          </cell>
          <cell r="L86" t="str">
            <v>26</v>
          </cell>
          <cell r="M86" t="str">
            <v>02</v>
          </cell>
          <cell r="N86" t="str">
            <v>03</v>
          </cell>
        </row>
        <row r="87">
          <cell r="A87" t="str">
            <v>G354</v>
          </cell>
          <cell r="B87" t="str">
            <v>Notificación y Cobranza</v>
          </cell>
          <cell r="C87" t="str">
            <v xml:space="preserve">G350 </v>
          </cell>
          <cell r="D87" t="str">
            <v>PROG. ESP. DE PLANEAC. Y FINANZAS</v>
          </cell>
          <cell r="E87" t="str">
            <v>1FIN</v>
          </cell>
          <cell r="F87" t="str">
            <v>SRIA. DE PLANEAC. Y FINANZAS</v>
          </cell>
          <cell r="G87" t="str">
            <v>1FIN</v>
          </cell>
          <cell r="H87" t="str">
            <v>SRIA. DE PLANEAC. Y FINANZAS</v>
          </cell>
          <cell r="I87" t="str">
            <v>SFIN</v>
          </cell>
          <cell r="J87" t="str">
            <v>SECTOR PLANEAC. Y FINANZAS</v>
          </cell>
          <cell r="K87" t="str">
            <v>260203</v>
          </cell>
          <cell r="L87" t="str">
            <v>26</v>
          </cell>
          <cell r="M87" t="str">
            <v>02</v>
          </cell>
          <cell r="N87" t="str">
            <v>03</v>
          </cell>
        </row>
        <row r="88">
          <cell r="A88" t="str">
            <v>G401</v>
          </cell>
          <cell r="B88" t="str">
            <v>Ofna. del C. Coord. De COPLADEQ</v>
          </cell>
          <cell r="C88" t="str">
            <v>G400</v>
          </cell>
          <cell r="D88" t="str">
            <v>OFNA. DEL C. COORDINADOR OPERATIVO</v>
          </cell>
          <cell r="E88" t="str">
            <v>2FCQ</v>
          </cell>
          <cell r="F88" t="str">
            <v>COPLADEQ</v>
          </cell>
          <cell r="G88" t="str">
            <v>2FIN</v>
          </cell>
          <cell r="H88" t="str">
            <v>ORG. DESCONC. SECTOR PLAN. Y FIN.</v>
          </cell>
          <cell r="I88" t="str">
            <v>SFIN</v>
          </cell>
          <cell r="J88" t="str">
            <v>SECTOR PLANEAC. Y FINANZAS</v>
          </cell>
          <cell r="K88" t="str">
            <v>210406</v>
          </cell>
          <cell r="L88" t="str">
            <v>21</v>
          </cell>
          <cell r="M88" t="str">
            <v>04</v>
          </cell>
          <cell r="N88" t="str">
            <v>06</v>
          </cell>
        </row>
        <row r="89">
          <cell r="A89" t="str">
            <v>G402</v>
          </cell>
          <cell r="B89" t="str">
            <v>Depto. Administrativo COPLADEQ</v>
          </cell>
          <cell r="C89" t="str">
            <v>G400</v>
          </cell>
          <cell r="D89" t="str">
            <v>OFNA. DEL C. COORDINADOR OPERATIVO</v>
          </cell>
          <cell r="E89" t="str">
            <v>2FCQ</v>
          </cell>
          <cell r="F89" t="str">
            <v>COPLADEQ</v>
          </cell>
          <cell r="G89" t="str">
            <v>2FIN</v>
          </cell>
          <cell r="H89" t="str">
            <v>ORG. DESCONC. SECTOR PLAN. Y FIN.</v>
          </cell>
          <cell r="I89" t="str">
            <v>SFIN</v>
          </cell>
          <cell r="J89" t="str">
            <v>SECTOR PLANEAC. Y FINANZAS</v>
          </cell>
          <cell r="K89" t="str">
            <v>260402</v>
          </cell>
          <cell r="L89" t="str">
            <v>26</v>
          </cell>
          <cell r="M89" t="str">
            <v>04</v>
          </cell>
          <cell r="N89" t="str">
            <v>02</v>
          </cell>
        </row>
        <row r="90">
          <cell r="A90" t="str">
            <v>G421</v>
          </cell>
          <cell r="B90" t="str">
            <v>Ofna. del C. Coord. Cons. Concert. Ciud.</v>
          </cell>
          <cell r="C90" t="str">
            <v>G420</v>
          </cell>
          <cell r="D90" t="str">
            <v>COORD. CONS. CONCERT. CIUDADANA</v>
          </cell>
          <cell r="E90" t="str">
            <v>2FCQ</v>
          </cell>
          <cell r="F90" t="str">
            <v>COPLADEQ</v>
          </cell>
          <cell r="G90" t="str">
            <v>2FIN</v>
          </cell>
          <cell r="H90" t="str">
            <v>ORG. DESCONC. SECTOR PLAN. Y FIN.</v>
          </cell>
          <cell r="I90" t="str">
            <v>SFIN</v>
          </cell>
          <cell r="J90" t="str">
            <v>SECTOR PLANEAC. Y FINANZAS</v>
          </cell>
          <cell r="K90" t="str">
            <v>210406</v>
          </cell>
          <cell r="L90" t="str">
            <v>21</v>
          </cell>
          <cell r="M90" t="str">
            <v>04</v>
          </cell>
          <cell r="N90" t="str">
            <v>06</v>
          </cell>
        </row>
        <row r="91">
          <cell r="A91" t="str">
            <v>G461</v>
          </cell>
          <cell r="B91" t="str">
            <v>Ofna. del C. Dir de Programas Fid. 1350</v>
          </cell>
          <cell r="C91" t="str">
            <v>G460</v>
          </cell>
          <cell r="D91" t="str">
            <v>DIR. DE PROGRAMAS</v>
          </cell>
          <cell r="E91" t="str">
            <v>2FFA</v>
          </cell>
          <cell r="F91" t="str">
            <v>FIDEICOMISO 1350</v>
          </cell>
          <cell r="G91" t="str">
            <v>2FIN</v>
          </cell>
          <cell r="H91" t="str">
            <v>ORG. DESCONC. SECTOR PLAN. Y FIN.</v>
          </cell>
          <cell r="I91" t="str">
            <v>SFIN</v>
          </cell>
          <cell r="J91" t="str">
            <v>SECTOR PLANEAC. Y FINANZAS</v>
          </cell>
          <cell r="K91" t="str">
            <v>250503</v>
          </cell>
          <cell r="L91" t="str">
            <v>25</v>
          </cell>
          <cell r="M91" t="str">
            <v>05</v>
          </cell>
          <cell r="N91" t="str">
            <v>03</v>
          </cell>
        </row>
        <row r="92">
          <cell r="A92" t="str">
            <v>G481</v>
          </cell>
          <cell r="B92" t="str">
            <v>Ofna. del C. Dir. De Prog. FOGAESEQ</v>
          </cell>
          <cell r="C92" t="str">
            <v>G480</v>
          </cell>
          <cell r="D92" t="str">
            <v>DIR. DE PROGRAMAS</v>
          </cell>
          <cell r="E92" t="str">
            <v>2FFG</v>
          </cell>
          <cell r="F92" t="str">
            <v>FOGAESEQ</v>
          </cell>
          <cell r="G92" t="str">
            <v>2FIN</v>
          </cell>
          <cell r="H92" t="str">
            <v>ORG. DESCONC. SECTOR PLAN. Y FIN.</v>
          </cell>
          <cell r="I92" t="str">
            <v>SFIN</v>
          </cell>
          <cell r="J92" t="str">
            <v>SECTOR PLANEAC. Y FINANZAS</v>
          </cell>
          <cell r="K92" t="str">
            <v>230404</v>
          </cell>
          <cell r="L92" t="str">
            <v>23</v>
          </cell>
          <cell r="M92" t="str">
            <v>04</v>
          </cell>
          <cell r="N92" t="str">
            <v>04</v>
          </cell>
        </row>
        <row r="93">
          <cell r="A93" t="str">
            <v>I001</v>
          </cell>
          <cell r="B93" t="str">
            <v>Ofna. del C. Srio. De la Contraloria</v>
          </cell>
          <cell r="C93" t="str">
            <v>I000</v>
          </cell>
          <cell r="D93" t="str">
            <v>OFNA. DEL C. SRIO. DE LA CONTRALORIA</v>
          </cell>
          <cell r="E93" t="str">
            <v>1CON</v>
          </cell>
          <cell r="F93" t="str">
            <v>SRIA. DE LA CONTRALORIA</v>
          </cell>
          <cell r="G93" t="str">
            <v>1CON</v>
          </cell>
          <cell r="H93" t="str">
            <v>SRIA. DE LA CONTRALORIA</v>
          </cell>
          <cell r="I93" t="str">
            <v>SCON</v>
          </cell>
          <cell r="J93" t="str">
            <v>SECTOR CONTRALORIA</v>
          </cell>
          <cell r="K93" t="str">
            <v>260503</v>
          </cell>
          <cell r="L93" t="str">
            <v>26</v>
          </cell>
          <cell r="M93" t="str">
            <v>05</v>
          </cell>
          <cell r="N93" t="str">
            <v>03</v>
          </cell>
        </row>
        <row r="94">
          <cell r="A94" t="str">
            <v>I002</v>
          </cell>
          <cell r="B94" t="str">
            <v>Unidad de Apoyo Admvo de Contraloria.</v>
          </cell>
          <cell r="C94" t="str">
            <v>I000</v>
          </cell>
          <cell r="D94" t="str">
            <v>OFNA. DEL C. SRIO. DE LA CONTRALORIA</v>
          </cell>
          <cell r="E94" t="str">
            <v>1CON</v>
          </cell>
          <cell r="F94" t="str">
            <v>SRIA. DE LA CONTRALORIA</v>
          </cell>
          <cell r="G94" t="str">
            <v>1CON</v>
          </cell>
          <cell r="H94" t="str">
            <v>SRIA. DE LA CONTRALORIA</v>
          </cell>
          <cell r="I94" t="str">
            <v>SCON</v>
          </cell>
          <cell r="J94" t="str">
            <v>SECTOR CONTRALORIA</v>
          </cell>
          <cell r="K94" t="str">
            <v>260402</v>
          </cell>
          <cell r="L94" t="str">
            <v>26</v>
          </cell>
          <cell r="M94" t="str">
            <v>04</v>
          </cell>
          <cell r="N94" t="str">
            <v>02</v>
          </cell>
        </row>
        <row r="95">
          <cell r="A95" t="str">
            <v>I003</v>
          </cell>
          <cell r="B95" t="str">
            <v>Depto.de Informática de Contraloria</v>
          </cell>
          <cell r="C95" t="str">
            <v>I000</v>
          </cell>
          <cell r="D95" t="str">
            <v>OFNA. DEL C. SRIO. DE LA CONTRALORIA</v>
          </cell>
          <cell r="E95" t="str">
            <v>1CON</v>
          </cell>
          <cell r="F95" t="str">
            <v>SRIA. DE LA CONTRALORIA</v>
          </cell>
          <cell r="G95" t="str">
            <v>1CON</v>
          </cell>
          <cell r="H95" t="str">
            <v>SRIA. DE LA CONTRALORIA</v>
          </cell>
          <cell r="I95" t="str">
            <v>SCON</v>
          </cell>
          <cell r="J95" t="str">
            <v>SECTOR CONTRALORIA</v>
          </cell>
          <cell r="K95" t="str">
            <v>260403</v>
          </cell>
          <cell r="L95" t="str">
            <v>26</v>
          </cell>
          <cell r="M95" t="str">
            <v>04</v>
          </cell>
          <cell r="N95" t="str">
            <v>03</v>
          </cell>
        </row>
        <row r="96">
          <cell r="A96" t="str">
            <v>I021</v>
          </cell>
          <cell r="B96" t="str">
            <v>Ofna. del C. Dir. Juridico y Atenc. Ciudadana</v>
          </cell>
          <cell r="C96" t="str">
            <v>I020</v>
          </cell>
          <cell r="D96" t="str">
            <v>DIR. JURIDICA Y ATENC. A LA CIUDADANIA</v>
          </cell>
          <cell r="E96" t="str">
            <v>1CON</v>
          </cell>
          <cell r="F96" t="str">
            <v>SRIA. DE LA CONTRALORIA</v>
          </cell>
          <cell r="G96" t="str">
            <v>1CON</v>
          </cell>
          <cell r="H96" t="str">
            <v>SRIA. DE LA CONTRALORIA</v>
          </cell>
          <cell r="I96" t="str">
            <v>SCON</v>
          </cell>
          <cell r="J96" t="str">
            <v>SECTOR CONTRALORIA</v>
          </cell>
          <cell r="K96" t="str">
            <v>260401</v>
          </cell>
          <cell r="L96" t="str">
            <v>26</v>
          </cell>
          <cell r="M96" t="str">
            <v>04</v>
          </cell>
          <cell r="N96" t="str">
            <v>01</v>
          </cell>
        </row>
        <row r="97">
          <cell r="A97" t="str">
            <v>I023</v>
          </cell>
          <cell r="B97" t="str">
            <v>Depto. De Atenc. Ciudadana y Quejas</v>
          </cell>
          <cell r="C97" t="str">
            <v>I020</v>
          </cell>
          <cell r="D97" t="str">
            <v>DIR. JURIDICA Y ATENC. A LA CIUDADANIA</v>
          </cell>
          <cell r="E97" t="str">
            <v>1CON</v>
          </cell>
          <cell r="F97" t="str">
            <v>SRIA. DE LA CONTRALORIA</v>
          </cell>
          <cell r="G97" t="str">
            <v>1CON</v>
          </cell>
          <cell r="H97" t="str">
            <v>SRIA. DE LA CONTRALORIA</v>
          </cell>
          <cell r="I97" t="str">
            <v>SCON</v>
          </cell>
          <cell r="J97" t="str">
            <v>SECTOR CONTRALORIA</v>
          </cell>
          <cell r="K97" t="str">
            <v>260405</v>
          </cell>
          <cell r="L97" t="str">
            <v>26</v>
          </cell>
          <cell r="M97" t="str">
            <v>04</v>
          </cell>
          <cell r="N97" t="str">
            <v>05</v>
          </cell>
        </row>
        <row r="98">
          <cell r="A98" t="str">
            <v>I024</v>
          </cell>
          <cell r="B98" t="str">
            <v>Depto. De Resp. Y Situac. Patrimonial</v>
          </cell>
          <cell r="C98" t="str">
            <v>I020</v>
          </cell>
          <cell r="D98" t="str">
            <v>DIR. JURIDICA Y ATENC. A LA CIUDADANIA</v>
          </cell>
          <cell r="E98" t="str">
            <v>1CON</v>
          </cell>
          <cell r="F98" t="str">
            <v>SRIA. DE LA CONTRALORIA</v>
          </cell>
          <cell r="G98" t="str">
            <v>1CON</v>
          </cell>
          <cell r="H98" t="str">
            <v>SRIA. DE LA CONTRALORIA</v>
          </cell>
          <cell r="I98" t="str">
            <v>SCON</v>
          </cell>
          <cell r="J98" t="str">
            <v>SECTOR CONTRALORIA</v>
          </cell>
          <cell r="K98" t="str">
            <v>260503</v>
          </cell>
          <cell r="L98" t="str">
            <v>26</v>
          </cell>
          <cell r="M98" t="str">
            <v>05</v>
          </cell>
          <cell r="N98" t="str">
            <v>03</v>
          </cell>
        </row>
        <row r="99">
          <cell r="A99" t="str">
            <v>I041</v>
          </cell>
          <cell r="B99" t="str">
            <v>Ofna. del C. Dir. De Auditoría</v>
          </cell>
          <cell r="C99" t="str">
            <v>I040</v>
          </cell>
          <cell r="D99" t="str">
            <v>DIR. DE AUDITORIA</v>
          </cell>
          <cell r="E99" t="str">
            <v>1CON</v>
          </cell>
          <cell r="F99" t="str">
            <v>SRIA. DE LA CONTRALORIA</v>
          </cell>
          <cell r="G99" t="str">
            <v>1CON</v>
          </cell>
          <cell r="H99" t="str">
            <v>SRIA. DE LA CONTRALORIA</v>
          </cell>
          <cell r="I99" t="str">
            <v>SCON</v>
          </cell>
          <cell r="J99" t="str">
            <v>SECTOR CONTRALORIA</v>
          </cell>
          <cell r="K99" t="str">
            <v>260302</v>
          </cell>
          <cell r="L99" t="str">
            <v>26</v>
          </cell>
          <cell r="M99" t="str">
            <v>03</v>
          </cell>
          <cell r="N99" t="str">
            <v>02</v>
          </cell>
        </row>
        <row r="100">
          <cell r="A100" t="str">
            <v>I061</v>
          </cell>
          <cell r="B100" t="str">
            <v>Ofna. del C. Dir. De Prevenc. Y Evaluac.</v>
          </cell>
          <cell r="C100" t="str">
            <v>I060</v>
          </cell>
          <cell r="D100" t="str">
            <v>DIR. DE PREVENC. Y EVALUACION</v>
          </cell>
          <cell r="E100" t="str">
            <v>1CON</v>
          </cell>
          <cell r="F100" t="str">
            <v>SRIA. DE LA CONTRALORIA</v>
          </cell>
          <cell r="G100" t="str">
            <v>1CON</v>
          </cell>
          <cell r="H100" t="str">
            <v>SRIA. DE LA CONTRALORIA</v>
          </cell>
          <cell r="I100" t="str">
            <v>SCON</v>
          </cell>
          <cell r="J100" t="str">
            <v>SECTOR CONTRALORIA</v>
          </cell>
          <cell r="K100" t="str">
            <v>260503</v>
          </cell>
          <cell r="L100" t="str">
            <v>26</v>
          </cell>
          <cell r="M100" t="str">
            <v>05</v>
          </cell>
          <cell r="N100" t="str">
            <v>03</v>
          </cell>
        </row>
        <row r="101">
          <cell r="A101" t="str">
            <v>I064</v>
          </cell>
          <cell r="B101" t="str">
            <v>Depto. De Contraloría Social</v>
          </cell>
          <cell r="C101" t="str">
            <v>I060</v>
          </cell>
          <cell r="D101" t="str">
            <v>DIR. DE PREVENC. Y EVALUACION</v>
          </cell>
          <cell r="E101" t="str">
            <v>1CON</v>
          </cell>
          <cell r="F101" t="str">
            <v>SRIA. DE LA CONTRALORIA</v>
          </cell>
          <cell r="G101" t="str">
            <v>1CON</v>
          </cell>
          <cell r="H101" t="str">
            <v>SRIA. DE LA CONTRALORIA</v>
          </cell>
          <cell r="I101" t="str">
            <v>SCON</v>
          </cell>
          <cell r="J101" t="str">
            <v>SECTOR CONTRALORIA</v>
          </cell>
          <cell r="K101" t="str">
            <v>260405</v>
          </cell>
          <cell r="L101" t="str">
            <v>26</v>
          </cell>
          <cell r="M101" t="str">
            <v>04</v>
          </cell>
          <cell r="N101" t="str">
            <v>05</v>
          </cell>
        </row>
        <row r="102">
          <cell r="A102" t="str">
            <v>I066</v>
          </cell>
          <cell r="B102" t="str">
            <v>Depto. De Simplific. Administrativa</v>
          </cell>
          <cell r="C102" t="str">
            <v>I060</v>
          </cell>
          <cell r="D102" t="str">
            <v>DIR. DE PREVENC. Y EVALUACION</v>
          </cell>
          <cell r="E102" t="str">
            <v>1CON</v>
          </cell>
          <cell r="F102" t="str">
            <v>SRIA. DE LA CONTRALORIA</v>
          </cell>
          <cell r="G102" t="str">
            <v>1CON</v>
          </cell>
          <cell r="H102" t="str">
            <v>SRIA. DE LA CONTRALORIA</v>
          </cell>
          <cell r="I102" t="str">
            <v>SCON</v>
          </cell>
          <cell r="J102" t="str">
            <v>SECTOR CONTRALORIA</v>
          </cell>
          <cell r="K102" t="str">
            <v>260403</v>
          </cell>
          <cell r="L102" t="str">
            <v>26</v>
          </cell>
          <cell r="M102" t="str">
            <v>04</v>
          </cell>
          <cell r="N102" t="str">
            <v>03</v>
          </cell>
        </row>
        <row r="103">
          <cell r="A103" t="str">
            <v>I201</v>
          </cell>
          <cell r="B103" t="str">
            <v>Ofna. del Vocal Ejecutivo UAIP</v>
          </cell>
          <cell r="C103" t="str">
            <v>I200</v>
          </cell>
          <cell r="D103" t="str">
            <v>OFNA. DEL C. VOCAL EJECUTICO</v>
          </cell>
          <cell r="E103" t="str">
            <v>2CAI</v>
          </cell>
          <cell r="F103" t="str">
            <v>UNIDAD DE ACCESO A LA INF. PUB. DEL PODER EJEC.</v>
          </cell>
          <cell r="G103" t="str">
            <v>2CON</v>
          </cell>
          <cell r="H103" t="str">
            <v>ORG. DESCONC. SECTOR CONTRALORIA</v>
          </cell>
          <cell r="I103" t="str">
            <v>SCON</v>
          </cell>
          <cell r="J103" t="str">
            <v>SECTOR CONTRALORIA</v>
          </cell>
          <cell r="K103" t="str">
            <v>260304</v>
          </cell>
          <cell r="L103" t="str">
            <v>26</v>
          </cell>
          <cell r="M103" t="str">
            <v>03</v>
          </cell>
          <cell r="N103" t="str">
            <v>04</v>
          </cell>
        </row>
        <row r="104">
          <cell r="A104" t="str">
            <v>K001</v>
          </cell>
          <cell r="B104" t="str">
            <v>Ofna. del C. Srio. De Des. Sustent.</v>
          </cell>
          <cell r="C104" t="str">
            <v>K000</v>
          </cell>
          <cell r="D104" t="str">
            <v>OFNA. DEL C. SRIO. DES. SUSTENT.</v>
          </cell>
          <cell r="E104" t="str">
            <v>1DES</v>
          </cell>
          <cell r="F104" t="str">
            <v>SRIA. DE DESARROLLO SUSTENTABLE</v>
          </cell>
          <cell r="G104" t="str">
            <v>1DES</v>
          </cell>
          <cell r="H104" t="str">
            <v>SRIA. DE DESARROLLO SUSTENTABLE</v>
          </cell>
          <cell r="I104" t="str">
            <v>SDES</v>
          </cell>
          <cell r="J104" t="str">
            <v>SECTOR DESARROLLO SUSTENTABLE</v>
          </cell>
          <cell r="K104" t="str">
            <v>230102</v>
          </cell>
          <cell r="L104" t="str">
            <v>23</v>
          </cell>
          <cell r="M104" t="str">
            <v>01</v>
          </cell>
          <cell r="N104" t="str">
            <v>02</v>
          </cell>
        </row>
        <row r="105">
          <cell r="A105" t="str">
            <v>K002</v>
          </cell>
          <cell r="B105" t="str">
            <v>Unidad de Apoyo Administrativo</v>
          </cell>
          <cell r="C105" t="str">
            <v>K000</v>
          </cell>
          <cell r="D105" t="str">
            <v>OFNA. DEL C. SRIO. DES. SUSTENT.</v>
          </cell>
          <cell r="E105" t="str">
            <v>1DES</v>
          </cell>
          <cell r="F105" t="str">
            <v>SRIA. DE DESARROLLO SUSTENTABLE</v>
          </cell>
          <cell r="G105" t="str">
            <v>1DES</v>
          </cell>
          <cell r="H105" t="str">
            <v>SRIA. DE DESARROLLO SUSTENTABLE</v>
          </cell>
          <cell r="I105" t="str">
            <v>SDES</v>
          </cell>
          <cell r="J105" t="str">
            <v>SECTOR DESARROLLO SUSTENTABLE</v>
          </cell>
          <cell r="K105" t="str">
            <v>260402</v>
          </cell>
          <cell r="L105" t="str">
            <v>26</v>
          </cell>
          <cell r="M105" t="str">
            <v>04</v>
          </cell>
          <cell r="N105" t="str">
            <v>02</v>
          </cell>
        </row>
        <row r="106">
          <cell r="A106" t="str">
            <v>K003</v>
          </cell>
          <cell r="B106" t="str">
            <v>Unidad de Información y Difusión</v>
          </cell>
          <cell r="C106" t="str">
            <v>K000</v>
          </cell>
          <cell r="D106" t="str">
            <v>OFNA. DEL C. SRIO. DES. SUSTENT.</v>
          </cell>
          <cell r="E106" t="str">
            <v>1DES</v>
          </cell>
          <cell r="F106" t="str">
            <v>SRIA. DE DESARROLLO SUSTENTABLE</v>
          </cell>
          <cell r="G106" t="str">
            <v>1DES</v>
          </cell>
          <cell r="H106" t="str">
            <v>SRIA. DE DESARROLLO SUSTENTABLE</v>
          </cell>
          <cell r="I106" t="str">
            <v>SDES</v>
          </cell>
          <cell r="J106" t="str">
            <v>SECTOR DESARROLLO SUSTENTABLE</v>
          </cell>
          <cell r="K106" t="str">
            <v>230108</v>
          </cell>
          <cell r="L106" t="str">
            <v>23</v>
          </cell>
          <cell r="M106" t="str">
            <v>01</v>
          </cell>
          <cell r="N106" t="str">
            <v>08</v>
          </cell>
        </row>
        <row r="107">
          <cell r="A107" t="str">
            <v>K021</v>
          </cell>
          <cell r="B107" t="str">
            <v>Ofna. del C. Dir. De Estudios y Polit. Econ.</v>
          </cell>
          <cell r="C107" t="str">
            <v>K020</v>
          </cell>
          <cell r="D107" t="str">
            <v>DIR. DE EST. Y POLIT. ECONOMICAS</v>
          </cell>
          <cell r="E107" t="str">
            <v>1DES</v>
          </cell>
          <cell r="F107" t="str">
            <v>SRIA. DE DESARROLLO SUSTENTABLE</v>
          </cell>
          <cell r="G107" t="str">
            <v>1DES</v>
          </cell>
          <cell r="H107" t="str">
            <v>SRIA. DE DESARROLLO SUSTENTABLE</v>
          </cell>
          <cell r="I107" t="str">
            <v>SDES</v>
          </cell>
          <cell r="J107" t="str">
            <v>SECTOR DESARROLLO SUSTENTABLE</v>
          </cell>
          <cell r="K107" t="str">
            <v>230102</v>
          </cell>
          <cell r="L107" t="str">
            <v>23</v>
          </cell>
          <cell r="M107" t="str">
            <v>01</v>
          </cell>
          <cell r="N107" t="str">
            <v>02</v>
          </cell>
        </row>
        <row r="108">
          <cell r="A108" t="str">
            <v>K103</v>
          </cell>
          <cell r="B108" t="str">
            <v>Depto. De Estudios Económicos</v>
          </cell>
          <cell r="C108" t="str">
            <v>K020</v>
          </cell>
          <cell r="D108" t="str">
            <v>DIR. DE EST. Y POLIT. ECONOMICAS</v>
          </cell>
          <cell r="E108" t="str">
            <v>1DES</v>
          </cell>
          <cell r="F108" t="str">
            <v>SRIA. DE DESARROLLO SUSTENTABLE</v>
          </cell>
          <cell r="G108" t="str">
            <v>1DES</v>
          </cell>
          <cell r="H108" t="str">
            <v>SRIA. DE DESARROLLO SUSTENTABLE</v>
          </cell>
          <cell r="I108" t="str">
            <v>SDES</v>
          </cell>
          <cell r="J108" t="str">
            <v>SECTOR DESARROLLO SUSTENTABLE</v>
          </cell>
          <cell r="K108" t="str">
            <v>230102</v>
          </cell>
          <cell r="L108" t="str">
            <v>23</v>
          </cell>
          <cell r="M108" t="str">
            <v>01</v>
          </cell>
          <cell r="N108" t="str">
            <v>02</v>
          </cell>
        </row>
        <row r="109">
          <cell r="A109" t="str">
            <v>K061</v>
          </cell>
          <cell r="B109" t="str">
            <v>Ofna. del C. Subsrio. De Des. Econ.</v>
          </cell>
          <cell r="C109" t="str">
            <v>K060</v>
          </cell>
          <cell r="D109" t="str">
            <v>OFNA. DEL C. SUBSRIO. DE DES.ECON.</v>
          </cell>
          <cell r="E109" t="str">
            <v>1DSD</v>
          </cell>
          <cell r="F109" t="str">
            <v>SUBSRIA. DE DESARROLLO ECONOMICO</v>
          </cell>
          <cell r="G109" t="str">
            <v>1DES</v>
          </cell>
          <cell r="H109" t="str">
            <v>SRIA. DE DESARROLLO SUSTENTABLE</v>
          </cell>
          <cell r="I109" t="str">
            <v>SDES</v>
          </cell>
          <cell r="J109" t="str">
            <v>SECTOR DESARROLLO SUSTENTABLE</v>
          </cell>
          <cell r="K109" t="str">
            <v>230101</v>
          </cell>
          <cell r="L109" t="str">
            <v>23</v>
          </cell>
          <cell r="M109" t="str">
            <v>01</v>
          </cell>
          <cell r="N109" t="str">
            <v>01</v>
          </cell>
        </row>
        <row r="110">
          <cell r="A110" t="str">
            <v>K081</v>
          </cell>
          <cell r="B110" t="str">
            <v>Ofna. del C. Dir. De Fomento Industrial</v>
          </cell>
          <cell r="C110" t="str">
            <v>K080</v>
          </cell>
          <cell r="D110" t="str">
            <v>DIR. DE FOMENTO INDUSTRIAL</v>
          </cell>
          <cell r="E110" t="str">
            <v>1DSD</v>
          </cell>
          <cell r="F110" t="str">
            <v>SUBSRIA. DE DESARROLLO ECONOMICO</v>
          </cell>
          <cell r="G110" t="str">
            <v>1DES</v>
          </cell>
          <cell r="H110" t="str">
            <v>SRIA. DE DESARROLLO SUSTENTABLE</v>
          </cell>
          <cell r="I110" t="str">
            <v>SDES</v>
          </cell>
          <cell r="J110" t="str">
            <v>SECTOR DESARROLLO SUSTENTABLE</v>
          </cell>
          <cell r="K110" t="str">
            <v>230105</v>
          </cell>
          <cell r="L110" t="str">
            <v>23</v>
          </cell>
          <cell r="M110" t="str">
            <v>01</v>
          </cell>
          <cell r="N110" t="str">
            <v>05</v>
          </cell>
        </row>
        <row r="111">
          <cell r="A111" t="str">
            <v>K082</v>
          </cell>
          <cell r="B111" t="str">
            <v>Depto. De Gestión e Infraest. Industrial</v>
          </cell>
          <cell r="C111" t="str">
            <v>K080</v>
          </cell>
          <cell r="D111" t="str">
            <v>DIR. DE FOMENTO INDUSTRIAL</v>
          </cell>
          <cell r="E111" t="str">
            <v>1DSD</v>
          </cell>
          <cell r="F111" t="str">
            <v>SUBSRIA. DE DESARROLLO ECONOMICO</v>
          </cell>
          <cell r="G111" t="str">
            <v>1DES</v>
          </cell>
          <cell r="H111" t="str">
            <v>SRIA. DE DESARROLLO SUSTENTABLE</v>
          </cell>
          <cell r="I111" t="str">
            <v>SDES</v>
          </cell>
          <cell r="J111" t="str">
            <v>SECTOR DESARROLLO SUSTENTABLE</v>
          </cell>
          <cell r="K111" t="str">
            <v>230104</v>
          </cell>
          <cell r="L111" t="str">
            <v>23</v>
          </cell>
          <cell r="M111" t="str">
            <v>01</v>
          </cell>
          <cell r="N111" t="str">
            <v>04</v>
          </cell>
        </row>
        <row r="112">
          <cell r="A112" t="str">
            <v>K101</v>
          </cell>
          <cell r="B112" t="str">
            <v>Ofna. del C. Dir. De Comercio y Est. Econ.</v>
          </cell>
          <cell r="C112" t="str">
            <v>K100</v>
          </cell>
          <cell r="D112" t="str">
            <v>DIR. DE COMERCIO Y EST. ECONOMICOS</v>
          </cell>
          <cell r="E112" t="str">
            <v>1DSD</v>
          </cell>
          <cell r="F112" t="str">
            <v>SUBSRIA. DE DESARROLLO ECONOMICO</v>
          </cell>
          <cell r="G112" t="str">
            <v>1DES</v>
          </cell>
          <cell r="H112" t="str">
            <v>SRIA. DE DESARROLLO SUSTENTABLE</v>
          </cell>
          <cell r="I112" t="str">
            <v>SDES</v>
          </cell>
          <cell r="J112" t="str">
            <v>SECTOR DESARROLLO SUSTENTABLE</v>
          </cell>
          <cell r="K112" t="str">
            <v>230301</v>
          </cell>
          <cell r="L112" t="str">
            <v>23</v>
          </cell>
          <cell r="M112" t="str">
            <v>03</v>
          </cell>
          <cell r="N112" t="str">
            <v>01</v>
          </cell>
        </row>
        <row r="113">
          <cell r="A113" t="str">
            <v>K102</v>
          </cell>
          <cell r="B113" t="str">
            <v>Depto. De Promoción al Comercio Exterior</v>
          </cell>
          <cell r="C113" t="str">
            <v>K100</v>
          </cell>
          <cell r="D113" t="str">
            <v>DIR. DE COMERCIO Y EST. ECONOMICOS</v>
          </cell>
          <cell r="E113" t="str">
            <v>1DSD</v>
          </cell>
          <cell r="F113" t="str">
            <v>SUBSRIA. DE DESARROLLO ECONOMICO</v>
          </cell>
          <cell r="G113" t="str">
            <v>1DES</v>
          </cell>
          <cell r="H113" t="str">
            <v>SRIA. DE DESARROLLO SUSTENTABLE</v>
          </cell>
          <cell r="I113" t="str">
            <v>SDES</v>
          </cell>
          <cell r="J113" t="str">
            <v>SECTOR DESARROLLO SUSTENTABLE</v>
          </cell>
          <cell r="K113" t="str">
            <v>230301</v>
          </cell>
          <cell r="L113" t="str">
            <v>23</v>
          </cell>
          <cell r="M113" t="str">
            <v>03</v>
          </cell>
          <cell r="N113" t="str">
            <v>01</v>
          </cell>
        </row>
        <row r="114">
          <cell r="A114" t="str">
            <v>K121</v>
          </cell>
          <cell r="B114" t="str">
            <v>Ofna. del C. Dir. Des. Regional</v>
          </cell>
          <cell r="C114" t="str">
            <v>K120</v>
          </cell>
          <cell r="D114" t="str">
            <v>DIR. DE DESARROLLO REGIONAL</v>
          </cell>
          <cell r="E114" t="str">
            <v>1DSD</v>
          </cell>
          <cell r="F114" t="str">
            <v>SUBSRIA. DE DESARROLLO ECONOMICO</v>
          </cell>
          <cell r="G114" t="str">
            <v>1DES</v>
          </cell>
          <cell r="H114" t="str">
            <v>SRIA. DE DESARROLLO SUSTENTABLE</v>
          </cell>
          <cell r="I114" t="str">
            <v>SDES</v>
          </cell>
          <cell r="J114" t="str">
            <v>SECTOR DESARROLLO SUSTENTABLE</v>
          </cell>
          <cell r="K114" t="str">
            <v>230408</v>
          </cell>
          <cell r="L114" t="str">
            <v>23</v>
          </cell>
          <cell r="M114" t="str">
            <v>04</v>
          </cell>
          <cell r="N114" t="str">
            <v>08</v>
          </cell>
        </row>
        <row r="115">
          <cell r="A115" t="str">
            <v>K123</v>
          </cell>
          <cell r="B115" t="str">
            <v>Depto. De Desarrollo de Proyectos Productivos</v>
          </cell>
          <cell r="C115" t="str">
            <v>K120</v>
          </cell>
          <cell r="D115" t="str">
            <v>DIR. DE DESARROLLO REGIONAL</v>
          </cell>
          <cell r="E115" t="str">
            <v>1DSD</v>
          </cell>
          <cell r="F115" t="str">
            <v>SUBSRIA. DE DESARROLLO ECONOMICO</v>
          </cell>
          <cell r="G115" t="str">
            <v>1DES</v>
          </cell>
          <cell r="H115" t="str">
            <v>SRIA. DE DESARROLLO SUSTENTABLE</v>
          </cell>
          <cell r="I115" t="str">
            <v>SDES</v>
          </cell>
          <cell r="J115" t="str">
            <v>SECTOR DESARROLLO SUSTENTABLE</v>
          </cell>
          <cell r="K115" t="str">
            <v>230101</v>
          </cell>
          <cell r="L115" t="str">
            <v>23</v>
          </cell>
          <cell r="M115" t="str">
            <v>01</v>
          </cell>
          <cell r="N115" t="str">
            <v>01</v>
          </cell>
        </row>
        <row r="116">
          <cell r="A116" t="str">
            <v>K131</v>
          </cell>
          <cell r="B116" t="str">
            <v>Ofna del Dir. Micro. Peq. Y Med. Empresa</v>
          </cell>
          <cell r="C116" t="str">
            <v>K130</v>
          </cell>
          <cell r="D116" t="str">
            <v>DIR. DE DES. MICRO PEQ. Y MED. EMPRESA</v>
          </cell>
          <cell r="E116" t="str">
            <v>1DSD</v>
          </cell>
          <cell r="F116" t="str">
            <v>SUBSRIA. DE DESARROLLO ECONOMICO</v>
          </cell>
          <cell r="G116" t="str">
            <v>1DES</v>
          </cell>
          <cell r="H116" t="str">
            <v>SRIA. DE DESARROLLO SUSTENTABLE</v>
          </cell>
          <cell r="I116" t="str">
            <v>SDES</v>
          </cell>
          <cell r="J116" t="str">
            <v>SECTOR DESARROLLO SUSTENTABLE</v>
          </cell>
          <cell r="K116" t="str">
            <v>230104</v>
          </cell>
          <cell r="L116" t="str">
            <v>23</v>
          </cell>
          <cell r="M116" t="str">
            <v>01</v>
          </cell>
          <cell r="N116" t="str">
            <v>04</v>
          </cell>
        </row>
        <row r="117">
          <cell r="A117" t="str">
            <v>K141</v>
          </cell>
          <cell r="B117" t="str">
            <v>Ofna. del C. Subsrio del Medio Ambiente</v>
          </cell>
          <cell r="C117" t="str">
            <v>K140</v>
          </cell>
          <cell r="D117" t="str">
            <v>OFNA. DEL C. SUBSRIO. DEL MEDIO AMB.</v>
          </cell>
          <cell r="E117" t="str">
            <v>1DMA</v>
          </cell>
          <cell r="F117" t="str">
            <v>SUBSRIA. DEL MEDIO AMBIENTE</v>
          </cell>
          <cell r="G117" t="str">
            <v>1DES</v>
          </cell>
          <cell r="H117" t="str">
            <v>SRIA. DE DESARROLLO SUSTENTABLE</v>
          </cell>
          <cell r="I117" t="str">
            <v>SDES</v>
          </cell>
          <cell r="J117" t="str">
            <v>SECTOR DESARROLLO SUSTENTABLE</v>
          </cell>
          <cell r="K117" t="str">
            <v>230501</v>
          </cell>
          <cell r="L117" t="str">
            <v>23</v>
          </cell>
          <cell r="M117" t="str">
            <v>05</v>
          </cell>
          <cell r="N117" t="str">
            <v>01</v>
          </cell>
        </row>
        <row r="118">
          <cell r="A118" t="str">
            <v>K161</v>
          </cell>
          <cell r="B118" t="str">
            <v>Ofna. del C. Dir de Planeac. Ambiental</v>
          </cell>
          <cell r="C118" t="str">
            <v>K160</v>
          </cell>
          <cell r="D118" t="str">
            <v>DIR. DE PLANEAC. AMBIENTAL</v>
          </cell>
          <cell r="E118" t="str">
            <v>1DMA</v>
          </cell>
          <cell r="F118" t="str">
            <v>SUBSRIA. DEL MEDIO AMBIENTE</v>
          </cell>
          <cell r="G118" t="str">
            <v>1DES</v>
          </cell>
          <cell r="H118" t="str">
            <v>SRIA. DE DESARROLLO SUSTENTABLE</v>
          </cell>
          <cell r="I118" t="str">
            <v>SDES</v>
          </cell>
          <cell r="J118" t="str">
            <v>SECTOR DESARROLLO SUSTENTABLE</v>
          </cell>
          <cell r="K118" t="str">
            <v>230501</v>
          </cell>
          <cell r="L118" t="str">
            <v>23</v>
          </cell>
          <cell r="M118" t="str">
            <v>05</v>
          </cell>
          <cell r="N118" t="str">
            <v>01</v>
          </cell>
        </row>
        <row r="119">
          <cell r="A119" t="str">
            <v>K163</v>
          </cell>
          <cell r="B119" t="str">
            <v>Depto. De Educación Ambiental</v>
          </cell>
          <cell r="C119" t="str">
            <v>K160</v>
          </cell>
          <cell r="D119" t="str">
            <v>DIR. DE PLANEAC. AMBIENTAL</v>
          </cell>
          <cell r="E119" t="str">
            <v>1DMA</v>
          </cell>
          <cell r="F119" t="str">
            <v>SUBSRIA. DEL MEDIO AMBIENTE</v>
          </cell>
          <cell r="G119" t="str">
            <v>1DES</v>
          </cell>
          <cell r="H119" t="str">
            <v>SRIA. DE DESARROLLO SUSTENTABLE</v>
          </cell>
          <cell r="I119" t="str">
            <v>SDES</v>
          </cell>
          <cell r="J119" t="str">
            <v>SECTOR DESARROLLO SUSTENTABLE</v>
          </cell>
          <cell r="K119" t="str">
            <v>230503</v>
          </cell>
          <cell r="L119" t="str">
            <v>23</v>
          </cell>
          <cell r="M119" t="str">
            <v>05</v>
          </cell>
          <cell r="N119" t="str">
            <v>03</v>
          </cell>
        </row>
        <row r="120">
          <cell r="A120" t="str">
            <v>K165</v>
          </cell>
          <cell r="B120" t="str">
            <v>Depto. De Conserv. Y Areas Nat. Protegidas</v>
          </cell>
          <cell r="C120" t="str">
            <v>K160</v>
          </cell>
          <cell r="D120" t="str">
            <v>DIR. DE PLANEAC. AMBIENTAL</v>
          </cell>
          <cell r="E120" t="str">
            <v>1DMA</v>
          </cell>
          <cell r="F120" t="str">
            <v>SUBSRIA. DEL MEDIO AMBIENTE</v>
          </cell>
          <cell r="G120" t="str">
            <v>1DES</v>
          </cell>
          <cell r="H120" t="str">
            <v>SRIA. DE DESARROLLO SUSTENTABLE</v>
          </cell>
          <cell r="I120" t="str">
            <v>SDES</v>
          </cell>
          <cell r="J120" t="str">
            <v>SECTOR DESARROLLO SUSTENTABLE</v>
          </cell>
          <cell r="K120" t="str">
            <v>230505</v>
          </cell>
          <cell r="L120" t="str">
            <v>23</v>
          </cell>
          <cell r="M120" t="str">
            <v>05</v>
          </cell>
          <cell r="N120" t="str">
            <v>05</v>
          </cell>
        </row>
        <row r="121">
          <cell r="A121" t="str">
            <v>K181</v>
          </cell>
          <cell r="B121" t="str">
            <v>Ofna. del C. Dir. De Control Ambiental</v>
          </cell>
          <cell r="C121" t="str">
            <v>K180</v>
          </cell>
          <cell r="D121" t="str">
            <v>DIR. DE CONTROL AMBIENTAL</v>
          </cell>
          <cell r="E121" t="str">
            <v>1DMA</v>
          </cell>
          <cell r="F121" t="str">
            <v>SUBSRIA. DEL MEDIO AMBIENTE</v>
          </cell>
          <cell r="G121" t="str">
            <v>1DES</v>
          </cell>
          <cell r="H121" t="str">
            <v>SRIA. DE DESARROLLO SUSTENTABLE</v>
          </cell>
          <cell r="I121" t="str">
            <v>SDES</v>
          </cell>
          <cell r="J121" t="str">
            <v>SECTOR DESARROLLO SUSTENTABLE</v>
          </cell>
          <cell r="K121" t="str">
            <v>230501</v>
          </cell>
          <cell r="L121" t="str">
            <v>23</v>
          </cell>
          <cell r="M121" t="str">
            <v>05</v>
          </cell>
          <cell r="N121" t="str">
            <v>01</v>
          </cell>
        </row>
        <row r="122">
          <cell r="A122" t="str">
            <v>K182</v>
          </cell>
          <cell r="B122" t="str">
            <v>Depto.de Verificación Ambiental</v>
          </cell>
          <cell r="C122" t="str">
            <v>K180</v>
          </cell>
          <cell r="D122" t="str">
            <v>DIR. DE CONTROL AMBIENTAL</v>
          </cell>
          <cell r="E122" t="str">
            <v>1DMA</v>
          </cell>
          <cell r="F122" t="str">
            <v>SUBSRIA. DEL MEDIO AMBIENTE</v>
          </cell>
          <cell r="G122" t="str">
            <v>1DES</v>
          </cell>
          <cell r="H122" t="str">
            <v>SRIA. DE DESARROLLO SUSTENTABLE</v>
          </cell>
          <cell r="I122" t="str">
            <v>SDES</v>
          </cell>
          <cell r="J122" t="str">
            <v>SECTOR DESARROLLO SUSTENTABLE</v>
          </cell>
          <cell r="K122" t="str">
            <v>230506</v>
          </cell>
          <cell r="L122" t="str">
            <v>23</v>
          </cell>
          <cell r="M122" t="str">
            <v>05</v>
          </cell>
          <cell r="N122" t="str">
            <v>06</v>
          </cell>
        </row>
        <row r="123">
          <cell r="A123" t="str">
            <v>K183</v>
          </cell>
          <cell r="B123" t="str">
            <v>Depto. De Desarrollo Ecológico</v>
          </cell>
          <cell r="C123" t="str">
            <v>K180</v>
          </cell>
          <cell r="D123" t="str">
            <v>DIR. DE CONTROL AMBIENTAL</v>
          </cell>
          <cell r="E123" t="str">
            <v>1DMA</v>
          </cell>
          <cell r="F123" t="str">
            <v>SUBSRIA. DEL MEDIO AMBIENTE</v>
          </cell>
          <cell r="G123" t="str">
            <v>1DES</v>
          </cell>
          <cell r="H123" t="str">
            <v>SRIA. DE DESARROLLO SUSTENTABLE</v>
          </cell>
          <cell r="I123" t="str">
            <v>SDES</v>
          </cell>
          <cell r="J123" t="str">
            <v>SECTOR DESARROLLO SUSTENTABLE</v>
          </cell>
          <cell r="K123" t="str">
            <v>230507</v>
          </cell>
          <cell r="L123" t="str">
            <v>23</v>
          </cell>
          <cell r="M123" t="str">
            <v>05</v>
          </cell>
          <cell r="N123" t="str">
            <v>07</v>
          </cell>
        </row>
        <row r="124">
          <cell r="A124" t="str">
            <v>K351</v>
          </cell>
          <cell r="B124" t="str">
            <v>Ofna. del Dir. Gral. FIPROE</v>
          </cell>
          <cell r="C124" t="str">
            <v>K350</v>
          </cell>
          <cell r="D124" t="str">
            <v>DIR. GENERAL FIPROE</v>
          </cell>
          <cell r="E124" t="str">
            <v>2DPE</v>
          </cell>
          <cell r="F124" t="str">
            <v>FIDEICOMISO PROMOTOR DEL EMPLEO (FIPROE)</v>
          </cell>
          <cell r="G124" t="str">
            <v>2DES</v>
          </cell>
          <cell r="H124" t="str">
            <v>ORG. DESCONC. SECTOR. DES. SUSTENTABLE</v>
          </cell>
          <cell r="I124" t="str">
            <v>SDES</v>
          </cell>
          <cell r="J124" t="str">
            <v>SECTOR DESARROLLO SUSTENTABLE</v>
          </cell>
          <cell r="K124" t="str">
            <v>230301</v>
          </cell>
          <cell r="L124" t="str">
            <v>23</v>
          </cell>
          <cell r="M124" t="str">
            <v>03</v>
          </cell>
          <cell r="N124" t="str">
            <v>01</v>
          </cell>
        </row>
        <row r="125">
          <cell r="A125" t="str">
            <v>K301</v>
          </cell>
          <cell r="B125" t="str">
            <v>Ofna. de la Vocalía Ejecutiva CQA</v>
          </cell>
          <cell r="C125" t="str">
            <v>K300</v>
          </cell>
          <cell r="D125" t="str">
            <v>VOCALIA EJECUTIVA</v>
          </cell>
          <cell r="E125" t="str">
            <v>3DCQ</v>
          </cell>
          <cell r="F125" t="str">
            <v>CASA QUERETANA DE LAS ARTESANIAS</v>
          </cell>
          <cell r="G125" t="str">
            <v>3DES</v>
          </cell>
          <cell r="H125" t="str">
            <v>ENT. PARAEST. SECT. DES. SUST.</v>
          </cell>
          <cell r="I125" t="str">
            <v>SDES</v>
          </cell>
          <cell r="J125" t="str">
            <v>SECTOR DESARROLLO SUSTENTABLE</v>
          </cell>
          <cell r="K125" t="str">
            <v>230201</v>
          </cell>
          <cell r="L125" t="str">
            <v>23</v>
          </cell>
          <cell r="M125" t="str">
            <v>02</v>
          </cell>
          <cell r="N125" t="str">
            <v>01</v>
          </cell>
        </row>
        <row r="126">
          <cell r="A126" t="str">
            <v>K401</v>
          </cell>
          <cell r="B126" t="str">
            <v>Ofna. del C. Dir. Gral. QRONOS</v>
          </cell>
          <cell r="C126" t="str">
            <v>K400</v>
          </cell>
          <cell r="D126" t="str">
            <v>DIR. GRAL. QRONOS</v>
          </cell>
          <cell r="E126" t="str">
            <v>3DQR</v>
          </cell>
          <cell r="F126" t="str">
            <v>QRONOS</v>
          </cell>
          <cell r="G126" t="str">
            <v>3DES</v>
          </cell>
          <cell r="H126" t="str">
            <v>ENT. PARAEST. SECT. DES. SUSTENTABLE</v>
          </cell>
          <cell r="I126" t="str">
            <v>SDES</v>
          </cell>
          <cell r="J126" t="str">
            <v>SECTOR DESARROLLO SUSTENTABLE</v>
          </cell>
          <cell r="K126" t="str">
            <v>230104</v>
          </cell>
          <cell r="L126" t="str">
            <v>23</v>
          </cell>
          <cell r="M126" t="str">
            <v>01</v>
          </cell>
          <cell r="N126" t="str">
            <v>04</v>
          </cell>
        </row>
        <row r="127">
          <cell r="A127" t="str">
            <v>K441</v>
          </cell>
          <cell r="B127" t="str">
            <v>Ofna. del C. Director General</v>
          </cell>
          <cell r="C127" t="str">
            <v>K440</v>
          </cell>
          <cell r="D127" t="str">
            <v>DIRECCION GENERAL</v>
          </cell>
          <cell r="E127" t="str">
            <v>3DFM</v>
          </cell>
          <cell r="F127" t="str">
            <v>FIMINSSE</v>
          </cell>
          <cell r="G127" t="str">
            <v>3DES</v>
          </cell>
          <cell r="H127" t="str">
            <v>ENT. PARAEST. SECT. DES. SUSTENTABLE</v>
          </cell>
          <cell r="I127" t="str">
            <v>SDES</v>
          </cell>
          <cell r="J127" t="str">
            <v>SECTOR DESARROLLO SUSTENTABLE</v>
          </cell>
          <cell r="K127" t="str">
            <v>230101</v>
          </cell>
          <cell r="L127" t="str">
            <v>23</v>
          </cell>
          <cell r="M127" t="str">
            <v>01</v>
          </cell>
          <cell r="N127" t="str">
            <v>01</v>
          </cell>
        </row>
        <row r="128">
          <cell r="A128" t="str">
            <v>K461</v>
          </cell>
          <cell r="B128" t="str">
            <v>Ofna. del C. Gerente FIDEQRO</v>
          </cell>
          <cell r="C128" t="str">
            <v>K460</v>
          </cell>
          <cell r="D128" t="str">
            <v>GERENCIA FIDEQRO (EN LIQUIDACION)</v>
          </cell>
          <cell r="E128" t="str">
            <v>3DFI</v>
          </cell>
          <cell r="F128" t="str">
            <v>FIDEICOMISOS INDUST. DEL G.E.Q.</v>
          </cell>
          <cell r="G128" t="str">
            <v>3DES</v>
          </cell>
          <cell r="H128" t="str">
            <v>ENT. PARAEST. SECT. DES. SUSTENTABLE</v>
          </cell>
          <cell r="I128" t="str">
            <v>SDES</v>
          </cell>
          <cell r="J128" t="str">
            <v>SECTOR DESARROLLO SUSTENTABLE</v>
          </cell>
          <cell r="K128" t="str">
            <v>230103</v>
          </cell>
          <cell r="L128" t="str">
            <v>23</v>
          </cell>
          <cell r="M128" t="str">
            <v>01</v>
          </cell>
          <cell r="N128" t="str">
            <v>03</v>
          </cell>
        </row>
        <row r="129">
          <cell r="A129" t="str">
            <v>K501</v>
          </cell>
          <cell r="B129" t="str">
            <v>Ofna. del C. Dir. Gral A.I.Q.</v>
          </cell>
          <cell r="C129" t="str">
            <v>K500</v>
          </cell>
          <cell r="D129" t="str">
            <v>DIR. GRAL. AIQ</v>
          </cell>
          <cell r="E129" t="str">
            <v>3DAI</v>
          </cell>
          <cell r="F129" t="str">
            <v>AEROPUERTO INTERCONTINENTAL DE QRO.</v>
          </cell>
          <cell r="G129" t="str">
            <v>3DES</v>
          </cell>
          <cell r="H129" t="str">
            <v>ENT. PARAEST. SECT. DES. SUSTENTABLE</v>
          </cell>
          <cell r="I129" t="str">
            <v>SDES</v>
          </cell>
          <cell r="J129" t="str">
            <v>SECTOR DESARROLLO SUSTENTABLE</v>
          </cell>
          <cell r="K129" t="str">
            <v>230103</v>
          </cell>
          <cell r="L129" t="str">
            <v>23</v>
          </cell>
          <cell r="M129" t="str">
            <v>01</v>
          </cell>
          <cell r="N129" t="str">
            <v>03</v>
          </cell>
        </row>
        <row r="130">
          <cell r="A130" t="str">
            <v>K551</v>
          </cell>
          <cell r="B130" t="str">
            <v>Ofna. del C. Dir. Gral COFESIAQ</v>
          </cell>
          <cell r="C130" t="str">
            <v>K550</v>
          </cell>
          <cell r="D130" t="str">
            <v>DIR. GRAL. COFESIAQ</v>
          </cell>
          <cell r="E130" t="str">
            <v>3DCF</v>
          </cell>
          <cell r="F130" t="str">
            <v>COM. P/FOM. ECON. EMP. SECT. IND AEROESP. COM Y SERV. EDO. QRO.</v>
          </cell>
          <cell r="G130" t="str">
            <v>3DES</v>
          </cell>
          <cell r="H130" t="str">
            <v>ENT. PARAEST. SECT. DES. SUSTENTABLE</v>
          </cell>
          <cell r="I130" t="str">
            <v>SDES</v>
          </cell>
          <cell r="J130" t="str">
            <v>SECTOR DESARROLLO SUSTENTABLE</v>
          </cell>
          <cell r="K130" t="str">
            <v>230101</v>
          </cell>
          <cell r="L130" t="str">
            <v>23</v>
          </cell>
          <cell r="M130" t="str">
            <v>01</v>
          </cell>
          <cell r="N130" t="str">
            <v>01</v>
          </cell>
        </row>
        <row r="131">
          <cell r="A131" t="str">
            <v>M001</v>
          </cell>
          <cell r="B131" t="str">
            <v>Ofna. del C. Srio.  De Des. Agropec.</v>
          </cell>
          <cell r="C131" t="str">
            <v>M000</v>
          </cell>
          <cell r="D131" t="str">
            <v>OFNA. DEL C. SRIO. DE DES. AGROP.</v>
          </cell>
          <cell r="E131" t="str">
            <v>1AGR</v>
          </cell>
          <cell r="F131" t="str">
            <v>SRIA. DE DESARROLLO AGROPECUARIO</v>
          </cell>
          <cell r="G131" t="str">
            <v>1AGR</v>
          </cell>
          <cell r="H131" t="str">
            <v>SRIA. DE DESARROLLO AGROPECUARIO</v>
          </cell>
          <cell r="I131" t="str">
            <v>SAGR</v>
          </cell>
          <cell r="J131" t="str">
            <v>SECTOR DESARROLLO AGROPECUARIO</v>
          </cell>
          <cell r="K131" t="str">
            <v>230401</v>
          </cell>
          <cell r="L131" t="str">
            <v>23</v>
          </cell>
          <cell r="M131" t="str">
            <v>04</v>
          </cell>
          <cell r="N131" t="str">
            <v>01</v>
          </cell>
        </row>
        <row r="132">
          <cell r="A132" t="str">
            <v>M007</v>
          </cell>
          <cell r="B132" t="str">
            <v>Organo Interno de Control</v>
          </cell>
          <cell r="C132" t="str">
            <v>M000</v>
          </cell>
          <cell r="D132" t="str">
            <v>OFNA. DEL C. SRIO. DE DES. AGROP.</v>
          </cell>
          <cell r="E132" t="str">
            <v>1AGR</v>
          </cell>
          <cell r="F132" t="str">
            <v>SRIA. DE DESARROLLO AGROPECUARIO</v>
          </cell>
          <cell r="G132" t="str">
            <v>1AGR</v>
          </cell>
          <cell r="H132" t="str">
            <v>SRIA. DE DESARROLLO AGROPECUARIO</v>
          </cell>
          <cell r="I132" t="str">
            <v>SAGR</v>
          </cell>
          <cell r="J132" t="str">
            <v>SECTOR DESARROLLO AGROPECUARIO</v>
          </cell>
          <cell r="K132" t="str">
            <v>260301</v>
          </cell>
          <cell r="L132" t="str">
            <v>26</v>
          </cell>
          <cell r="M132" t="str">
            <v>03</v>
          </cell>
          <cell r="N132" t="str">
            <v>01</v>
          </cell>
        </row>
        <row r="133">
          <cell r="A133" t="str">
            <v>M008</v>
          </cell>
          <cell r="B133" t="str">
            <v>Parque Mundo Cimacuático</v>
          </cell>
          <cell r="C133" t="str">
            <v>M000</v>
          </cell>
          <cell r="D133" t="str">
            <v>OFNA. DEL C. SRIO. DE DES. AGROP.</v>
          </cell>
          <cell r="E133" t="str">
            <v>1AGR</v>
          </cell>
          <cell r="F133" t="str">
            <v>SRIA. DE DESARROLLO AGROPECUARIO</v>
          </cell>
          <cell r="G133" t="str">
            <v>1AGR</v>
          </cell>
          <cell r="H133" t="str">
            <v>SRIA. DE DESARROLLO AGROPECUARIO</v>
          </cell>
          <cell r="I133" t="str">
            <v>SAGR</v>
          </cell>
          <cell r="J133" t="str">
            <v>SECTOR DESARROLLO AGROPECUARIO</v>
          </cell>
          <cell r="K133" t="str">
            <v>230505</v>
          </cell>
          <cell r="L133" t="str">
            <v>23</v>
          </cell>
          <cell r="M133" t="str">
            <v>05</v>
          </cell>
          <cell r="N133" t="str">
            <v>05</v>
          </cell>
        </row>
        <row r="134">
          <cell r="A134" t="str">
            <v>M021</v>
          </cell>
          <cell r="B134" t="str">
            <v>Ofna. del C. Dir. Admvo.</v>
          </cell>
          <cell r="C134" t="str">
            <v>M020</v>
          </cell>
          <cell r="D134" t="str">
            <v>DIR. ADMINISTRATIVA</v>
          </cell>
          <cell r="E134" t="str">
            <v>1AGR</v>
          </cell>
          <cell r="F134" t="str">
            <v>SRIA. DE DESARROLLO AGROPECUARIO</v>
          </cell>
          <cell r="G134" t="str">
            <v>1AGR</v>
          </cell>
          <cell r="H134" t="str">
            <v>SRIA. DE DESARROLLO AGROPECUARIO</v>
          </cell>
          <cell r="I134" t="str">
            <v>SAGR</v>
          </cell>
          <cell r="J134" t="str">
            <v>SECTOR DESARROLLO AGROPECUARIO</v>
          </cell>
          <cell r="K134" t="str">
            <v>260402</v>
          </cell>
          <cell r="L134" t="str">
            <v>26</v>
          </cell>
          <cell r="M134" t="str">
            <v>04</v>
          </cell>
          <cell r="N134" t="str">
            <v>02</v>
          </cell>
        </row>
        <row r="135">
          <cell r="A135" t="str">
            <v>M041</v>
          </cell>
          <cell r="B135" t="str">
            <v>Ofna. del C. Dir. Ifraest. Hidroagrícola</v>
          </cell>
          <cell r="C135" t="str">
            <v>M040</v>
          </cell>
          <cell r="D135" t="str">
            <v>DIR. DE INFRAEST. HIDROAGRICOLA</v>
          </cell>
          <cell r="E135" t="str">
            <v>1AGR</v>
          </cell>
          <cell r="F135" t="str">
            <v>SRIA. DE DESARROLLO AGROPECUARIO</v>
          </cell>
          <cell r="G135" t="str">
            <v>1AGR</v>
          </cell>
          <cell r="H135" t="str">
            <v>SRIA. DE DESARROLLO AGROPECUARIO</v>
          </cell>
          <cell r="I135" t="str">
            <v>SAGR</v>
          </cell>
          <cell r="J135" t="str">
            <v>SECTOR DESARROLLO AGROPECUARIO</v>
          </cell>
          <cell r="K135" t="str">
            <v>230402</v>
          </cell>
          <cell r="L135" t="str">
            <v>23</v>
          </cell>
          <cell r="M135" t="str">
            <v>04</v>
          </cell>
          <cell r="N135" t="str">
            <v>02</v>
          </cell>
        </row>
        <row r="136">
          <cell r="A136" t="str">
            <v>M042</v>
          </cell>
          <cell r="B136" t="str">
            <v>Depto. De Construcción</v>
          </cell>
          <cell r="C136" t="str">
            <v>M040</v>
          </cell>
          <cell r="D136" t="str">
            <v>DIR. DE INFRAEST. HIDROAGRICOLA</v>
          </cell>
          <cell r="E136" t="str">
            <v>1AGR</v>
          </cell>
          <cell r="F136" t="str">
            <v>SRIA. DE DESARROLLO AGROPECUARIO</v>
          </cell>
          <cell r="G136" t="str">
            <v>1AGR</v>
          </cell>
          <cell r="H136" t="str">
            <v>SRIA. DE DESARROLLO AGROPECUARIO</v>
          </cell>
          <cell r="I136" t="str">
            <v>SAGR</v>
          </cell>
          <cell r="J136" t="str">
            <v>SECTOR DESARROLLO AGROPECUARIO</v>
          </cell>
          <cell r="K136" t="str">
            <v>230407</v>
          </cell>
          <cell r="L136" t="str">
            <v>23</v>
          </cell>
          <cell r="M136" t="str">
            <v>04</v>
          </cell>
          <cell r="N136" t="str">
            <v>07</v>
          </cell>
        </row>
        <row r="137">
          <cell r="A137" t="str">
            <v>M061</v>
          </cell>
          <cell r="B137" t="str">
            <v>Ofna. del C. Dir. De Fomento y Des. Agropec.</v>
          </cell>
          <cell r="C137" t="str">
            <v>M060</v>
          </cell>
          <cell r="D137" t="str">
            <v>DIR. DE FOMENTO Y DES. AGROPEC.</v>
          </cell>
          <cell r="E137" t="str">
            <v>1AGR</v>
          </cell>
          <cell r="F137" t="str">
            <v>SRIA. DE DESARROLLO AGROPECUARIO</v>
          </cell>
          <cell r="G137" t="str">
            <v>1AGR</v>
          </cell>
          <cell r="H137" t="str">
            <v>SRIA. DE DESARROLLO AGROPECUARIO</v>
          </cell>
          <cell r="I137" t="str">
            <v>SAGR</v>
          </cell>
          <cell r="J137" t="str">
            <v>SECTOR DESARROLLO AGROPECUARIO</v>
          </cell>
          <cell r="K137" t="str">
            <v>230402</v>
          </cell>
          <cell r="L137" t="str">
            <v>23</v>
          </cell>
          <cell r="M137" t="str">
            <v>04</v>
          </cell>
          <cell r="N137" t="str">
            <v>02</v>
          </cell>
        </row>
        <row r="138">
          <cell r="A138" t="str">
            <v>M062</v>
          </cell>
          <cell r="B138" t="str">
            <v>Depto. Agrícola</v>
          </cell>
          <cell r="C138" t="str">
            <v>M060</v>
          </cell>
          <cell r="D138" t="str">
            <v>DIR. DE FOMENTO Y DES. AGROPEC.</v>
          </cell>
          <cell r="E138" t="str">
            <v>1AGR</v>
          </cell>
          <cell r="F138" t="str">
            <v>SRIA. DE DESARROLLO AGROPECUARIO</v>
          </cell>
          <cell r="G138" t="str">
            <v>1AGR</v>
          </cell>
          <cell r="H138" t="str">
            <v>SRIA. DE DESARROLLO AGROPECUARIO</v>
          </cell>
          <cell r="I138" t="str">
            <v>SAGR</v>
          </cell>
          <cell r="J138" t="str">
            <v>SECTOR DESARROLLO AGROPECUARIO</v>
          </cell>
          <cell r="K138" t="str">
            <v>230405</v>
          </cell>
          <cell r="L138" t="str">
            <v>23</v>
          </cell>
          <cell r="M138" t="str">
            <v>04</v>
          </cell>
          <cell r="N138" t="str">
            <v>05</v>
          </cell>
        </row>
        <row r="139">
          <cell r="A139" t="str">
            <v>M081</v>
          </cell>
          <cell r="B139" t="str">
            <v>Ofna. del C. Dir. Reg. Cadereyta</v>
          </cell>
          <cell r="C139" t="str">
            <v>M080</v>
          </cell>
          <cell r="D139" t="str">
            <v>DIR. REGIONAL CADEREYTA</v>
          </cell>
          <cell r="E139" t="str">
            <v>1AGR</v>
          </cell>
          <cell r="F139" t="str">
            <v>SRIA. DE DESARROLLO AGROPECUARIO</v>
          </cell>
          <cell r="G139" t="str">
            <v>1AGR</v>
          </cell>
          <cell r="H139" t="str">
            <v>SRIA. DE DESARROLLO AGROPECUARIO</v>
          </cell>
          <cell r="I139" t="str">
            <v>SAGR</v>
          </cell>
          <cell r="J139" t="str">
            <v>SECTOR DESARROLLO AGROPECUARIO</v>
          </cell>
          <cell r="K139" t="str">
            <v>230408</v>
          </cell>
          <cell r="L139" t="str">
            <v>23</v>
          </cell>
          <cell r="M139" t="str">
            <v>04</v>
          </cell>
          <cell r="N139" t="str">
            <v>08</v>
          </cell>
        </row>
        <row r="140">
          <cell r="A140" t="str">
            <v>M091</v>
          </cell>
          <cell r="B140" t="str">
            <v>Ofna. del C. Dir. Reg. Querétaro</v>
          </cell>
          <cell r="C140" t="str">
            <v>M090</v>
          </cell>
          <cell r="D140" t="str">
            <v>DIR. REGIONAL QUERETARO</v>
          </cell>
          <cell r="E140" t="str">
            <v>1AGR</v>
          </cell>
          <cell r="F140" t="str">
            <v>SRIA. DE DESARROLLO AGROPECUARIO</v>
          </cell>
          <cell r="G140" t="str">
            <v>1AGR</v>
          </cell>
          <cell r="H140" t="str">
            <v>SRIA. DE DESARROLLO AGROPECUARIO</v>
          </cell>
          <cell r="I140" t="str">
            <v>SAGR</v>
          </cell>
          <cell r="J140" t="str">
            <v>SECTOR DESARROLLO AGROPECUARIO</v>
          </cell>
          <cell r="K140" t="str">
            <v>230408</v>
          </cell>
          <cell r="L140" t="str">
            <v>23</v>
          </cell>
          <cell r="M140" t="str">
            <v>04</v>
          </cell>
          <cell r="N140" t="str">
            <v>08</v>
          </cell>
        </row>
        <row r="141">
          <cell r="A141" t="str">
            <v>M101</v>
          </cell>
          <cell r="B141" t="str">
            <v>Ofna. del  C. Dir. Regional Jalpan</v>
          </cell>
          <cell r="C141" t="str">
            <v>M100</v>
          </cell>
          <cell r="D141" t="str">
            <v>DIR. REGIONAL JALPAN</v>
          </cell>
          <cell r="E141" t="str">
            <v>1AGR</v>
          </cell>
          <cell r="F141" t="str">
            <v>SRIA. DE DESARROLLO AGROPECUARIO</v>
          </cell>
          <cell r="G141" t="str">
            <v>1AGR</v>
          </cell>
          <cell r="H141" t="str">
            <v>SRIA. DE DESARROLLO AGROPECUARIO</v>
          </cell>
          <cell r="I141" t="str">
            <v>SAGR</v>
          </cell>
          <cell r="J141" t="str">
            <v>SECTOR DESARROLLO AGROPECUARIO</v>
          </cell>
          <cell r="K141" t="str">
            <v>230408</v>
          </cell>
          <cell r="L141" t="str">
            <v>23</v>
          </cell>
          <cell r="M141" t="str">
            <v>04</v>
          </cell>
          <cell r="N141" t="str">
            <v>08</v>
          </cell>
        </row>
        <row r="142">
          <cell r="A142" t="str">
            <v>M121</v>
          </cell>
          <cell r="B142" t="str">
            <v>Ofna. del C. Dir. Reg. S.J.R.</v>
          </cell>
          <cell r="C142" t="str">
            <v>M120</v>
          </cell>
          <cell r="D142" t="str">
            <v>DIR. REGIONAL SAN JUAN DEL RIO</v>
          </cell>
          <cell r="E142" t="str">
            <v>1AGR</v>
          </cell>
          <cell r="F142" t="str">
            <v>SRIA. DE DESARROLLO AGROPECUARIO</v>
          </cell>
          <cell r="G142" t="str">
            <v>1AGR</v>
          </cell>
          <cell r="H142" t="str">
            <v>SRIA. DE DESARROLLO AGROPECUARIO</v>
          </cell>
          <cell r="I142" t="str">
            <v>SAGR</v>
          </cell>
          <cell r="J142" t="str">
            <v>SECTOR DESARROLLO AGROPECUARIO</v>
          </cell>
          <cell r="K142" t="str">
            <v>230408</v>
          </cell>
          <cell r="L142" t="str">
            <v>23</v>
          </cell>
          <cell r="M142" t="str">
            <v>04</v>
          </cell>
          <cell r="N142" t="str">
            <v>08</v>
          </cell>
        </row>
        <row r="143">
          <cell r="A143" t="str">
            <v>N001</v>
          </cell>
          <cell r="B143" t="str">
            <v>Ofna. de C. Srio. De Des. Urb. Y Obras Pub.</v>
          </cell>
          <cell r="C143" t="str">
            <v>N000</v>
          </cell>
          <cell r="D143" t="str">
            <v>OFNA. DEL C. SRIO. DES. URB. Y OB. PUB.</v>
          </cell>
          <cell r="E143" t="str">
            <v>1UOP</v>
          </cell>
          <cell r="F143" t="str">
            <v>SRIA. DE DES. URBANO Y OBRAS PUBLICAS</v>
          </cell>
          <cell r="G143" t="str">
            <v>1UOP</v>
          </cell>
          <cell r="H143" t="str">
            <v>SRIA. DE DES. URBANO Y OBRAS PUBLICAS</v>
          </cell>
          <cell r="I143" t="str">
            <v>SUOP</v>
          </cell>
          <cell r="J143" t="str">
            <v>SECTOR DESARR. URBANO Y OBRAS PUBLICAS</v>
          </cell>
          <cell r="K143" t="str">
            <v>210401</v>
          </cell>
          <cell r="L143" t="str">
            <v>21</v>
          </cell>
          <cell r="M143" t="str">
            <v>04</v>
          </cell>
          <cell r="N143" t="str">
            <v>01</v>
          </cell>
        </row>
        <row r="144">
          <cell r="A144" t="str">
            <v>N002</v>
          </cell>
          <cell r="B144" t="str">
            <v>Unidad de Apoyo Administrativo</v>
          </cell>
          <cell r="C144" t="str">
            <v>N000</v>
          </cell>
          <cell r="D144" t="str">
            <v>OFNA. DEL C. SRIO. DES. URB. Y OB. PUB.</v>
          </cell>
          <cell r="E144" t="str">
            <v>1UOP</v>
          </cell>
          <cell r="F144" t="str">
            <v>SRIA. DE DES. URBANO Y OBRAS PUBLICAS</v>
          </cell>
          <cell r="G144" t="str">
            <v>1UOP</v>
          </cell>
          <cell r="H144" t="str">
            <v>SRIA. DE DES. URBANO Y OBRAS PUBLICAS</v>
          </cell>
          <cell r="I144" t="str">
            <v>SUOP</v>
          </cell>
          <cell r="J144" t="str">
            <v>SECTOR DESARR. URBANO Y OBRAS PUBLICAS</v>
          </cell>
          <cell r="K144" t="str">
            <v>260402</v>
          </cell>
          <cell r="L144" t="str">
            <v>26</v>
          </cell>
          <cell r="M144" t="str">
            <v>04</v>
          </cell>
          <cell r="N144" t="str">
            <v>02</v>
          </cell>
        </row>
        <row r="145">
          <cell r="A145" t="str">
            <v>N005</v>
          </cell>
          <cell r="B145" t="str">
            <v>Coord. De Informática</v>
          </cell>
          <cell r="C145" t="str">
            <v>N000</v>
          </cell>
          <cell r="D145" t="str">
            <v>OFNA. DEL C. SRIO. DES. URB. Y OB. PUB.</v>
          </cell>
          <cell r="E145" t="str">
            <v>1UOP</v>
          </cell>
          <cell r="F145" t="str">
            <v>SRIA. DE DES. URBANO Y OBRAS PUBLICAS</v>
          </cell>
          <cell r="G145" t="str">
            <v>1UOP</v>
          </cell>
          <cell r="H145" t="str">
            <v>SRIA. DE DES. URBANO Y OBRAS PUBLICAS</v>
          </cell>
          <cell r="I145" t="str">
            <v>SUOP</v>
          </cell>
          <cell r="J145" t="str">
            <v>SECTOR DESARR. URBANO Y OBRAS PUBLICAS</v>
          </cell>
          <cell r="K145" t="str">
            <v>260403</v>
          </cell>
          <cell r="L145" t="str">
            <v>26</v>
          </cell>
          <cell r="M145" t="str">
            <v>04</v>
          </cell>
          <cell r="N145" t="str">
            <v>03</v>
          </cell>
        </row>
        <row r="146">
          <cell r="A146" t="str">
            <v>N006</v>
          </cell>
          <cell r="B146" t="str">
            <v>Coord. De Asuntos Jurídicos</v>
          </cell>
          <cell r="C146" t="str">
            <v>N000</v>
          </cell>
          <cell r="D146" t="str">
            <v>OFNA. DEL C. SRIO. DES. URB. Y OB. PUB.</v>
          </cell>
          <cell r="E146" t="str">
            <v>1UOP</v>
          </cell>
          <cell r="F146" t="str">
            <v>SRIA. DE DES. URBANO Y OBRAS PUBLICAS</v>
          </cell>
          <cell r="G146" t="str">
            <v>1UOP</v>
          </cell>
          <cell r="H146" t="str">
            <v>SRIA. DE DES. URBANO Y OBRAS PUBLICAS</v>
          </cell>
          <cell r="I146" t="str">
            <v>SUOP</v>
          </cell>
          <cell r="J146" t="str">
            <v>SECTOR DESARR. URBANO Y OBRAS PUBLICAS</v>
          </cell>
          <cell r="K146" t="str">
            <v>260401</v>
          </cell>
          <cell r="L146" t="str">
            <v>26</v>
          </cell>
          <cell r="M146" t="str">
            <v>04</v>
          </cell>
          <cell r="N146" t="str">
            <v>01</v>
          </cell>
        </row>
        <row r="147">
          <cell r="A147" t="str">
            <v>N007</v>
          </cell>
          <cell r="B147" t="str">
            <v>Organo Interno de Control</v>
          </cell>
          <cell r="C147" t="str">
            <v>N000</v>
          </cell>
          <cell r="D147" t="str">
            <v>OFNA. DEL C. SRIO. DES. URB. Y OB. PUB.</v>
          </cell>
          <cell r="E147" t="str">
            <v>1UOP</v>
          </cell>
          <cell r="F147" t="str">
            <v>SRIA. DE DES. URBANO Y OBRAS PUBLICAS</v>
          </cell>
          <cell r="G147" t="str">
            <v>1UOP</v>
          </cell>
          <cell r="H147" t="str">
            <v>SRIA. DE DES. URBANO Y OBRAS PUBLICAS</v>
          </cell>
          <cell r="I147" t="str">
            <v>SUOP</v>
          </cell>
          <cell r="J147" t="str">
            <v>SECTOR DESARR. URBANO Y OBRAS PUBLICAS</v>
          </cell>
          <cell r="K147" t="str">
            <v>260301</v>
          </cell>
          <cell r="L147" t="str">
            <v>26</v>
          </cell>
          <cell r="M147" t="str">
            <v>03</v>
          </cell>
          <cell r="N147" t="str">
            <v>01</v>
          </cell>
        </row>
        <row r="148">
          <cell r="A148" t="str">
            <v>N021</v>
          </cell>
          <cell r="B148" t="str">
            <v>Ofna. del C. Dir. De Obras Públicas</v>
          </cell>
          <cell r="C148" t="str">
            <v>N020</v>
          </cell>
          <cell r="D148" t="str">
            <v>DIR. DE OBRAS PUBLICAS</v>
          </cell>
          <cell r="E148" t="str">
            <v>1UOP</v>
          </cell>
          <cell r="F148" t="str">
            <v>SRIA. DE DES. URBANO Y OBRAS PUBLICAS</v>
          </cell>
          <cell r="G148" t="str">
            <v>1UOP</v>
          </cell>
          <cell r="H148" t="str">
            <v>SRIA. DE DES. URBANO Y OBRAS PUBLICAS</v>
          </cell>
          <cell r="I148" t="str">
            <v>SUOP</v>
          </cell>
          <cell r="J148" t="str">
            <v>SECTOR DESARR. URBANO Y OBRAS PUBLICAS</v>
          </cell>
          <cell r="K148" t="str">
            <v>210401</v>
          </cell>
          <cell r="L148" t="str">
            <v>21</v>
          </cell>
          <cell r="M148" t="str">
            <v>04</v>
          </cell>
          <cell r="N148" t="str">
            <v>01</v>
          </cell>
        </row>
        <row r="149">
          <cell r="A149" t="str">
            <v>N022</v>
          </cell>
          <cell r="B149" t="str">
            <v>Subdir. De Admon. De Obras Pub.</v>
          </cell>
          <cell r="C149" t="str">
            <v>N020</v>
          </cell>
          <cell r="D149" t="str">
            <v>DIR. DE OBRAS PUBLICAS</v>
          </cell>
          <cell r="E149" t="str">
            <v>1UOP</v>
          </cell>
          <cell r="F149" t="str">
            <v>SRIA. DE DES. URBANO Y OBRAS PUBLICAS</v>
          </cell>
          <cell r="G149" t="str">
            <v>1UOP</v>
          </cell>
          <cell r="H149" t="str">
            <v>SRIA. DE DES. URBANO Y OBRAS PUBLICAS</v>
          </cell>
          <cell r="I149" t="str">
            <v>SUOP</v>
          </cell>
          <cell r="J149" t="str">
            <v>SECTOR DESARR. URBANO Y OBRAS PUBLICAS</v>
          </cell>
          <cell r="K149" t="str">
            <v>210401</v>
          </cell>
          <cell r="L149" t="str">
            <v>21</v>
          </cell>
          <cell r="M149" t="str">
            <v>04</v>
          </cell>
          <cell r="N149" t="str">
            <v>01</v>
          </cell>
        </row>
        <row r="150">
          <cell r="A150" t="str">
            <v>N031</v>
          </cell>
          <cell r="B150" t="str">
            <v>Subdir. De Const. De Obras Pub.</v>
          </cell>
          <cell r="C150" t="str">
            <v>N020</v>
          </cell>
          <cell r="D150" t="str">
            <v>DIR. DE OBRAS PUBLICAS</v>
          </cell>
          <cell r="E150" t="str">
            <v>1UOP</v>
          </cell>
          <cell r="F150" t="str">
            <v>SRIA. DE DES. URBANO Y OBRAS PUBLICAS</v>
          </cell>
          <cell r="G150" t="str">
            <v>1UOP</v>
          </cell>
          <cell r="H150" t="str">
            <v>SRIA. DE DES. URBANO Y OBRAS PUBLICAS</v>
          </cell>
          <cell r="I150" t="str">
            <v>SUOP</v>
          </cell>
          <cell r="J150" t="str">
            <v>SECTOR DESARR. URBANO Y OBRAS PUBLICAS</v>
          </cell>
          <cell r="K150" t="str">
            <v>210401</v>
          </cell>
          <cell r="L150" t="str">
            <v>21</v>
          </cell>
          <cell r="M150" t="str">
            <v>04</v>
          </cell>
          <cell r="N150" t="str">
            <v>01</v>
          </cell>
        </row>
        <row r="151">
          <cell r="A151" t="str">
            <v>N041</v>
          </cell>
          <cell r="B151" t="str">
            <v>Ofna. del C. Dir. De Sitios y Monumentos</v>
          </cell>
          <cell r="C151" t="str">
            <v>N040</v>
          </cell>
          <cell r="D151" t="str">
            <v>DIR. DE SITIOS Y MONUMENTOS</v>
          </cell>
          <cell r="E151" t="str">
            <v>1UOP</v>
          </cell>
          <cell r="F151" t="str">
            <v>SRIA. DE DES. URBANO Y OBRAS PUBLICAS</v>
          </cell>
          <cell r="G151" t="str">
            <v>1UOP</v>
          </cell>
          <cell r="H151" t="str">
            <v>SRIA. DE DES. URBANO Y OBRAS PUBLICAS</v>
          </cell>
          <cell r="I151" t="str">
            <v>SUOP</v>
          </cell>
          <cell r="J151" t="str">
            <v>SECTOR DESARR. URBANO Y OBRAS PUBLICAS</v>
          </cell>
          <cell r="K151" t="str">
            <v>220206</v>
          </cell>
          <cell r="L151" t="str">
            <v>22</v>
          </cell>
          <cell r="M151" t="str">
            <v>02</v>
          </cell>
          <cell r="N151" t="str">
            <v>06</v>
          </cell>
        </row>
        <row r="152">
          <cell r="A152" t="str">
            <v>N061</v>
          </cell>
          <cell r="B152" t="str">
            <v>Ofna. del C. Dir. Des. Urb. Y Vivienda</v>
          </cell>
          <cell r="C152" t="str">
            <v>N060</v>
          </cell>
          <cell r="D152" t="str">
            <v>DIR. DE DESARR., URBANO Y VIVIENDA</v>
          </cell>
          <cell r="E152" t="str">
            <v>1UOP</v>
          </cell>
          <cell r="F152" t="str">
            <v>SRIA. DE DES. URBANO Y OBRAS PUBLICAS</v>
          </cell>
          <cell r="G152" t="str">
            <v>1UOP</v>
          </cell>
          <cell r="H152" t="str">
            <v>SRIA. DE DES. URBANO Y OBRAS PUBLICAS</v>
          </cell>
          <cell r="I152" t="str">
            <v>SUOP</v>
          </cell>
          <cell r="J152" t="str">
            <v>SECTOR DESARR. URBANO Y OBRAS PUBLICAS</v>
          </cell>
          <cell r="K152" t="str">
            <v>210404</v>
          </cell>
          <cell r="L152" t="str">
            <v>21</v>
          </cell>
          <cell r="M152" t="str">
            <v>04</v>
          </cell>
          <cell r="N152" t="str">
            <v>04</v>
          </cell>
        </row>
        <row r="153">
          <cell r="A153" t="str">
            <v>N081</v>
          </cell>
          <cell r="B153" t="str">
            <v>Ofna. del C. Dir. De Const. Esp. Educ.</v>
          </cell>
          <cell r="C153" t="str">
            <v>N080</v>
          </cell>
          <cell r="D153" t="str">
            <v>DIR. DE CONTRUCC. DE ESPACIOS EDUCATIVOS</v>
          </cell>
          <cell r="E153" t="str">
            <v>1UOP</v>
          </cell>
          <cell r="F153" t="str">
            <v>SRIA. DE DES. URBANO Y OBRAS PUBLICAS</v>
          </cell>
          <cell r="G153" t="str">
            <v>1UOP</v>
          </cell>
          <cell r="H153" t="str">
            <v>SRIA. DE DES. URBANO Y OBRAS PUBLICAS</v>
          </cell>
          <cell r="I153" t="str">
            <v>SUOP</v>
          </cell>
          <cell r="J153" t="str">
            <v>SECTOR DESARR. URBANO Y OBRAS PUBLICAS</v>
          </cell>
          <cell r="K153" t="str">
            <v>210401</v>
          </cell>
          <cell r="L153" t="str">
            <v>21</v>
          </cell>
          <cell r="M153" t="str">
            <v>04</v>
          </cell>
          <cell r="N153" t="str">
            <v>01</v>
          </cell>
        </row>
        <row r="154">
          <cell r="A154" t="str">
            <v>N101</v>
          </cell>
          <cell r="B154" t="str">
            <v>Ofna. del C. Dir. De Proyectos Estratégicos</v>
          </cell>
          <cell r="C154" t="str">
            <v>N100</v>
          </cell>
          <cell r="D154" t="str">
            <v>DIR. DE PROY. ESTRATEGICOS</v>
          </cell>
          <cell r="E154" t="str">
            <v>1UOP</v>
          </cell>
          <cell r="F154" t="str">
            <v>SRIA. DE DES. URBANO Y OBRAS PUBLICAS</v>
          </cell>
          <cell r="G154" t="str">
            <v>1UOP</v>
          </cell>
          <cell r="H154" t="str">
            <v>SRIA. DE DES. URBANO Y OBRAS PUBLICAS</v>
          </cell>
          <cell r="I154" t="str">
            <v>SUOP</v>
          </cell>
          <cell r="J154" t="str">
            <v>SECTOR DESARR. URBANO Y OBRAS PUBLICAS</v>
          </cell>
          <cell r="K154" t="str">
            <v>210401</v>
          </cell>
          <cell r="L154" t="str">
            <v>21</v>
          </cell>
          <cell r="M154" t="str">
            <v>04</v>
          </cell>
          <cell r="N154" t="str">
            <v>01</v>
          </cell>
        </row>
        <row r="155">
          <cell r="A155" t="str">
            <v>N108</v>
          </cell>
          <cell r="B155" t="str">
            <v>Depto. De Planeación PACO Urbano</v>
          </cell>
          <cell r="C155" t="str">
            <v>N100</v>
          </cell>
          <cell r="D155" t="str">
            <v>DIR. DE PROY. ESTRATEGICOS</v>
          </cell>
          <cell r="E155" t="str">
            <v>1UOP</v>
          </cell>
          <cell r="F155" t="str">
            <v>SRIA. DE DES. URBANO Y OBRAS PUBLICAS</v>
          </cell>
          <cell r="G155" t="str">
            <v>1UOP</v>
          </cell>
          <cell r="H155" t="str">
            <v>SRIA. DE DES. URBANO Y OBRAS PUBLICAS</v>
          </cell>
          <cell r="I155" t="str">
            <v>SUOP</v>
          </cell>
          <cell r="J155" t="str">
            <v>SECTOR DESARR. URBANO Y OBRAS PUBLICAS</v>
          </cell>
          <cell r="K155" t="str">
            <v>210401</v>
          </cell>
          <cell r="L155" t="str">
            <v>21</v>
          </cell>
          <cell r="M155" t="str">
            <v>04</v>
          </cell>
          <cell r="N155" t="str">
            <v>01</v>
          </cell>
        </row>
        <row r="156">
          <cell r="A156" t="str">
            <v>N121</v>
          </cell>
          <cell r="B156" t="str">
            <v>Ofna. del C. Dir. De Admón de Obras Pub.</v>
          </cell>
          <cell r="C156" t="str">
            <v>N120</v>
          </cell>
          <cell r="D156" t="str">
            <v>DIR. DE ADMÓN. DE OBRA PUB.</v>
          </cell>
          <cell r="E156" t="str">
            <v>1UOP</v>
          </cell>
          <cell r="F156" t="str">
            <v>SRIA. DE DES. URBANO Y OBRAS PUBLICAS</v>
          </cell>
          <cell r="G156" t="str">
            <v>1UOP</v>
          </cell>
          <cell r="H156" t="str">
            <v>SRIA. DE DES. URBANO Y OBRAS PUBLICAS</v>
          </cell>
          <cell r="I156" t="str">
            <v>SUOP</v>
          </cell>
          <cell r="J156" t="str">
            <v>SECTOR DESARR. URBANO Y OBRAS PUBLICAS</v>
          </cell>
          <cell r="K156" t="str">
            <v>210401</v>
          </cell>
          <cell r="L156" t="str">
            <v>21</v>
          </cell>
          <cell r="M156" t="str">
            <v>04</v>
          </cell>
          <cell r="N156" t="str">
            <v>01</v>
          </cell>
        </row>
        <row r="157">
          <cell r="A157" t="str">
            <v>N220</v>
          </cell>
          <cell r="B157" t="str">
            <v>Dirección Gral IVEQ</v>
          </cell>
          <cell r="C157" t="str">
            <v>N220</v>
          </cell>
          <cell r="D157" t="str">
            <v>DIRECC. GRAL DE IVEQ</v>
          </cell>
          <cell r="E157" t="str">
            <v>3UEV</v>
          </cell>
          <cell r="F157" t="str">
            <v>INST. DE LA VIVIENDA DEL EDO. DE QRO.</v>
          </cell>
          <cell r="G157" t="str">
            <v>3UOP</v>
          </cell>
          <cell r="H157" t="str">
            <v>ENT. PARAEST. SECT. DES. URB Y OBRAS PUB.</v>
          </cell>
          <cell r="I157" t="str">
            <v>SUOP</v>
          </cell>
          <cell r="J157" t="str">
            <v>SECTOR DESARR. URBANO Y OBRAS PUBLICAS</v>
          </cell>
          <cell r="K157" t="str">
            <v>210202</v>
          </cell>
          <cell r="L157" t="str">
            <v>21</v>
          </cell>
          <cell r="M157" t="str">
            <v>02</v>
          </cell>
          <cell r="N157" t="str">
            <v>02</v>
          </cell>
        </row>
        <row r="158">
          <cell r="A158" t="str">
            <v>N240</v>
          </cell>
          <cell r="B158" t="str">
            <v>Coordinacón Gral. CEC</v>
          </cell>
          <cell r="C158" t="str">
            <v>N240</v>
          </cell>
          <cell r="D158" t="str">
            <v>COORD. GRAL. DE IVEQ</v>
          </cell>
          <cell r="E158" t="str">
            <v>3UEC</v>
          </cell>
          <cell r="F158" t="str">
            <v>COMISION ESTATAL DE CAMINOS</v>
          </cell>
          <cell r="G158" t="str">
            <v>3UOP</v>
          </cell>
          <cell r="H158" t="str">
            <v>ENT. PARAEST. SECT. DES. URB Y OBRAS PUB.</v>
          </cell>
          <cell r="I158" t="str">
            <v>SUOP</v>
          </cell>
          <cell r="J158" t="str">
            <v>SECTOR DESARR. URBANO Y OBRAS PUBLICAS</v>
          </cell>
          <cell r="K158" t="str">
            <v>210501</v>
          </cell>
          <cell r="L158" t="str">
            <v>21</v>
          </cell>
          <cell r="M158" t="str">
            <v>05</v>
          </cell>
          <cell r="N158" t="str">
            <v>01</v>
          </cell>
        </row>
        <row r="159">
          <cell r="A159" t="str">
            <v>P001</v>
          </cell>
          <cell r="B159" t="str">
            <v>Ofna. del C. Secretario de Educación</v>
          </cell>
          <cell r="C159" t="str">
            <v>P000</v>
          </cell>
          <cell r="D159" t="str">
            <v>OFNA. DEL C. SRIO. DE EDUCACION</v>
          </cell>
          <cell r="E159" t="str">
            <v>1EDU</v>
          </cell>
          <cell r="F159" t="str">
            <v>SRIA. DE EDUCACION</v>
          </cell>
          <cell r="G159" t="str">
            <v>1EDU</v>
          </cell>
          <cell r="H159" t="str">
            <v>SRIA. DE EDUCACION</v>
          </cell>
          <cell r="I159" t="str">
            <v>SEDU</v>
          </cell>
          <cell r="J159" t="str">
            <v>SECTOR EDUCACION</v>
          </cell>
          <cell r="K159" t="str">
            <v>220102</v>
          </cell>
          <cell r="L159" t="str">
            <v>22</v>
          </cell>
          <cell r="M159" t="str">
            <v>01</v>
          </cell>
          <cell r="N159" t="str">
            <v>02</v>
          </cell>
        </row>
        <row r="160">
          <cell r="A160" t="str">
            <v>P003</v>
          </cell>
          <cell r="B160" t="str">
            <v>Organo Interno de Control</v>
          </cell>
          <cell r="C160" t="str">
            <v>P000</v>
          </cell>
          <cell r="D160" t="str">
            <v>OFNA. DEL C. SRIO. DE EDUCACION</v>
          </cell>
          <cell r="E160" t="str">
            <v>1EDU</v>
          </cell>
          <cell r="F160" t="str">
            <v>SRIA. DE EDUCACION</v>
          </cell>
          <cell r="G160" t="str">
            <v>1EDU</v>
          </cell>
          <cell r="H160" t="str">
            <v>SRIA. DE EDUCACION</v>
          </cell>
          <cell r="I160" t="str">
            <v>SEDU</v>
          </cell>
          <cell r="J160" t="str">
            <v>SECTOR EDUCACION</v>
          </cell>
          <cell r="K160" t="str">
            <v>260301</v>
          </cell>
          <cell r="L160" t="str">
            <v>26</v>
          </cell>
          <cell r="M160" t="str">
            <v>03</v>
          </cell>
          <cell r="N160" t="str">
            <v>01</v>
          </cell>
        </row>
        <row r="161">
          <cell r="A161" t="str">
            <v>P005</v>
          </cell>
          <cell r="B161" t="str">
            <v>Unidad de Difusión y Publicaciones</v>
          </cell>
          <cell r="C161" t="str">
            <v>P000</v>
          </cell>
          <cell r="D161" t="str">
            <v>OFNA. DEL C. SRIO. DE EDUCACION</v>
          </cell>
          <cell r="E161" t="str">
            <v>1EDU</v>
          </cell>
          <cell r="F161" t="str">
            <v>SRIA. DE EDUCACION</v>
          </cell>
          <cell r="G161" t="str">
            <v>1EDU</v>
          </cell>
          <cell r="H161" t="str">
            <v>SRIA. DE EDUCACION</v>
          </cell>
          <cell r="I161" t="str">
            <v>SEDU</v>
          </cell>
          <cell r="J161" t="str">
            <v>SECTOR EDUCACION</v>
          </cell>
          <cell r="K161" t="str">
            <v>220102</v>
          </cell>
          <cell r="L161" t="str">
            <v>22</v>
          </cell>
          <cell r="M161" t="str">
            <v>01</v>
          </cell>
          <cell r="N161" t="str">
            <v>02</v>
          </cell>
        </row>
        <row r="162">
          <cell r="A162" t="str">
            <v>P171</v>
          </cell>
          <cell r="B162" t="str">
            <v>Oficina del Coord. De Des. Educativo</v>
          </cell>
          <cell r="C162" t="str">
            <v>P170</v>
          </cell>
          <cell r="D162" t="str">
            <v>OFNA DEL C. COORD. DE DES. EDUCATIVO</v>
          </cell>
          <cell r="E162" t="str">
            <v>1EDE</v>
          </cell>
          <cell r="F162" t="str">
            <v>COORD. DE DESARROLLO EDUCATIVO</v>
          </cell>
          <cell r="G162" t="str">
            <v>1EDU</v>
          </cell>
          <cell r="H162" t="str">
            <v>SRIA. DE EDUCACION</v>
          </cell>
          <cell r="I162" t="str">
            <v>SEDU</v>
          </cell>
          <cell r="J162" t="str">
            <v>SECTOR EDUCACION</v>
          </cell>
          <cell r="K162" t="str">
            <v>220102</v>
          </cell>
          <cell r="L162" t="str">
            <v>22</v>
          </cell>
          <cell r="M162" t="str">
            <v>01</v>
          </cell>
          <cell r="N162" t="str">
            <v>02</v>
          </cell>
        </row>
        <row r="163">
          <cell r="A163" t="str">
            <v>P041</v>
          </cell>
          <cell r="B163" t="str">
            <v>Ofna. del C. Dir. De Educación</v>
          </cell>
          <cell r="C163" t="str">
            <v>P040</v>
          </cell>
          <cell r="D163" t="str">
            <v>DIR. DE EDUCACION</v>
          </cell>
          <cell r="E163" t="str">
            <v>1EDE</v>
          </cell>
          <cell r="F163" t="str">
            <v>COORD. DE DESARROLLO EDUCATIVO</v>
          </cell>
          <cell r="G163" t="str">
            <v>1EDU</v>
          </cell>
          <cell r="H163" t="str">
            <v>SRIA. DE EDUCACION</v>
          </cell>
          <cell r="I163" t="str">
            <v>SEDU</v>
          </cell>
          <cell r="J163" t="str">
            <v>SECTOR EDUCACION</v>
          </cell>
          <cell r="K163" t="str">
            <v>220102</v>
          </cell>
          <cell r="L163" t="str">
            <v>22</v>
          </cell>
          <cell r="M163" t="str">
            <v>01</v>
          </cell>
          <cell r="N163" t="str">
            <v>02</v>
          </cell>
        </row>
        <row r="164">
          <cell r="A164" t="str">
            <v>P044</v>
          </cell>
          <cell r="B164" t="str">
            <v>Depto. De Desarrollo Docente</v>
          </cell>
          <cell r="C164" t="str">
            <v>P040</v>
          </cell>
          <cell r="D164" t="str">
            <v>DIR. DE EDUCACION</v>
          </cell>
          <cell r="E164" t="str">
            <v>1EDE</v>
          </cell>
          <cell r="F164" t="str">
            <v>COORD. DE DESARROLLO EDUCATIVO</v>
          </cell>
          <cell r="G164" t="str">
            <v>1EDU</v>
          </cell>
          <cell r="H164" t="str">
            <v>SRIA. DE EDUCACION</v>
          </cell>
          <cell r="I164" t="str">
            <v>SEDU</v>
          </cell>
          <cell r="J164" t="str">
            <v>SECTOR EDUCACION</v>
          </cell>
          <cell r="K164" t="str">
            <v>220104</v>
          </cell>
          <cell r="L164" t="str">
            <v>22</v>
          </cell>
          <cell r="M164" t="str">
            <v>01</v>
          </cell>
          <cell r="N164" t="str">
            <v>04</v>
          </cell>
        </row>
        <row r="165">
          <cell r="A165" t="str">
            <v>P081</v>
          </cell>
          <cell r="B165" t="str">
            <v>Ofna. del C. Dir. De Profesiones</v>
          </cell>
          <cell r="C165" t="str">
            <v>P080</v>
          </cell>
          <cell r="D165" t="str">
            <v>DIR. DE PROFESIONES</v>
          </cell>
          <cell r="E165" t="str">
            <v>1EDE</v>
          </cell>
          <cell r="F165" t="str">
            <v>COORD. DE DESARROLLO EDUCATIVO</v>
          </cell>
          <cell r="G165" t="str">
            <v>1EDU</v>
          </cell>
          <cell r="H165" t="str">
            <v>SRIA. DE EDUCACION</v>
          </cell>
          <cell r="I165" t="str">
            <v>SEDU</v>
          </cell>
          <cell r="J165" t="str">
            <v>SECTOR EDUCACION</v>
          </cell>
          <cell r="K165" t="str">
            <v>220102</v>
          </cell>
          <cell r="L165" t="str">
            <v>22</v>
          </cell>
          <cell r="M165" t="str">
            <v>01</v>
          </cell>
          <cell r="N165" t="str">
            <v>02</v>
          </cell>
        </row>
        <row r="166">
          <cell r="A166" t="str">
            <v>P176</v>
          </cell>
          <cell r="B166" t="str">
            <v>Ofna. del C. Coord. De Apoyo Intitucional</v>
          </cell>
          <cell r="C166" t="str">
            <v>P175</v>
          </cell>
          <cell r="D166" t="str">
            <v>COORD. DE APOYO INSTITUCIONAL</v>
          </cell>
          <cell r="E166" t="str">
            <v>1EAI</v>
          </cell>
          <cell r="F166" t="str">
            <v>COORD. DE APOYO INSTITUCIONAL</v>
          </cell>
          <cell r="G166" t="str">
            <v>1EDU</v>
          </cell>
          <cell r="H166" t="str">
            <v>SRIA. DE EDUCACION</v>
          </cell>
          <cell r="I166" t="str">
            <v>SEDU</v>
          </cell>
          <cell r="J166" t="str">
            <v>SECTOR EDUCACION</v>
          </cell>
          <cell r="K166" t="str">
            <v>220102</v>
          </cell>
          <cell r="L166" t="str">
            <v>22</v>
          </cell>
          <cell r="M166" t="str">
            <v>01</v>
          </cell>
          <cell r="N166" t="str">
            <v>02</v>
          </cell>
        </row>
        <row r="167">
          <cell r="A167" t="str">
            <v>P109</v>
          </cell>
          <cell r="B167" t="str">
            <v>Programas Compensatorios</v>
          </cell>
          <cell r="C167" t="str">
            <v>P175</v>
          </cell>
          <cell r="D167" t="str">
            <v>COORD. DE APOYO INSTITUCIONAL</v>
          </cell>
          <cell r="E167" t="str">
            <v>1EAI</v>
          </cell>
          <cell r="F167" t="str">
            <v>COORD. DE APOYO INSTITUCIONAL</v>
          </cell>
          <cell r="G167" t="str">
            <v>1EDU</v>
          </cell>
          <cell r="H167" t="str">
            <v>SRIA. DE EDUCACION</v>
          </cell>
          <cell r="I167" t="str">
            <v>SEDU</v>
          </cell>
          <cell r="J167" t="str">
            <v>SECTOR EDUCACION</v>
          </cell>
          <cell r="K167" t="str">
            <v>220105</v>
          </cell>
          <cell r="L167" t="str">
            <v>22</v>
          </cell>
          <cell r="M167" t="str">
            <v>01</v>
          </cell>
          <cell r="N167" t="str">
            <v>05</v>
          </cell>
        </row>
        <row r="168">
          <cell r="A168" t="str">
            <v>P004</v>
          </cell>
          <cell r="B168" t="str">
            <v>Depto. De Becas</v>
          </cell>
          <cell r="C168" t="str">
            <v>P175</v>
          </cell>
          <cell r="D168" t="str">
            <v>COORD. DE APOYO INSTITUCIONAL</v>
          </cell>
          <cell r="E168" t="str">
            <v>1EAI</v>
          </cell>
          <cell r="F168" t="str">
            <v>COORD. DE APOYO INSTITUCIONAL</v>
          </cell>
          <cell r="G168" t="str">
            <v>1EDU</v>
          </cell>
          <cell r="H168" t="str">
            <v>SRIA. DE EDUCACION</v>
          </cell>
          <cell r="I168" t="str">
            <v>SEDU</v>
          </cell>
          <cell r="J168" t="str">
            <v>SECTOR EDUCACION</v>
          </cell>
          <cell r="K168" t="str">
            <v>220105</v>
          </cell>
          <cell r="L168" t="str">
            <v>22</v>
          </cell>
          <cell r="M168" t="str">
            <v>01</v>
          </cell>
          <cell r="N168" t="str">
            <v>05</v>
          </cell>
        </row>
        <row r="169">
          <cell r="A169" t="str">
            <v>P061</v>
          </cell>
          <cell r="B169" t="str">
            <v>Ofna. del C. Dir. Admvo.</v>
          </cell>
          <cell r="C169" t="str">
            <v>P060</v>
          </cell>
          <cell r="D169" t="str">
            <v>DIR. DE ADMON.Y DES. INSTITUCIONAL</v>
          </cell>
          <cell r="E169" t="str">
            <v>1EAI</v>
          </cell>
          <cell r="F169" t="str">
            <v>COORD. DE APOYO INSTITUCIONAL</v>
          </cell>
          <cell r="G169" t="str">
            <v>1EDU</v>
          </cell>
          <cell r="H169" t="str">
            <v>SRIA. DE EDUCACION</v>
          </cell>
          <cell r="I169" t="str">
            <v>SEDU</v>
          </cell>
          <cell r="J169" t="str">
            <v>SECTOR EDUCACION</v>
          </cell>
          <cell r="K169" t="str">
            <v>260402</v>
          </cell>
          <cell r="L169" t="str">
            <v>26</v>
          </cell>
          <cell r="M169" t="str">
            <v>04</v>
          </cell>
          <cell r="N169" t="str">
            <v>02</v>
          </cell>
        </row>
        <row r="170">
          <cell r="A170" t="str">
            <v>P021</v>
          </cell>
          <cell r="B170" t="str">
            <v>Ofa. Del C. Dir. De Plan., Prog. Y Eval. Educ.</v>
          </cell>
          <cell r="C170" t="str">
            <v>P020</v>
          </cell>
          <cell r="D170" t="str">
            <v>DIR. DE PLAN., PROG. Y EVAL EDUCAT.</v>
          </cell>
          <cell r="E170" t="str">
            <v>1EAI</v>
          </cell>
          <cell r="F170" t="str">
            <v>COORD. DE APOYO INSTITUCIONAL</v>
          </cell>
          <cell r="G170" t="str">
            <v>1EDU</v>
          </cell>
          <cell r="H170" t="str">
            <v>SRIA. DE EDUCACION</v>
          </cell>
          <cell r="I170" t="str">
            <v>SEDU</v>
          </cell>
          <cell r="J170" t="str">
            <v>SECTOR EDUCACION</v>
          </cell>
          <cell r="K170" t="str">
            <v>220102</v>
          </cell>
          <cell r="L170" t="str">
            <v>22</v>
          </cell>
          <cell r="M170" t="str">
            <v>01</v>
          </cell>
          <cell r="N170" t="str">
            <v>02</v>
          </cell>
        </row>
        <row r="171">
          <cell r="A171" t="str">
            <v>P022</v>
          </cell>
          <cell r="B171" t="str">
            <v>Coord. Intersectorial</v>
          </cell>
          <cell r="C171" t="str">
            <v>P020</v>
          </cell>
          <cell r="D171" t="str">
            <v>DIR. DE PLAN., PROG. Y EVAL EDUCAT.</v>
          </cell>
          <cell r="E171" t="str">
            <v>1EAI</v>
          </cell>
          <cell r="F171" t="str">
            <v>COORD. DE APOYO INSTITUCIONAL</v>
          </cell>
          <cell r="G171" t="str">
            <v>1EDU</v>
          </cell>
          <cell r="H171" t="str">
            <v>SRIA. DE EDUCACION</v>
          </cell>
          <cell r="I171" t="str">
            <v>SEDU</v>
          </cell>
          <cell r="J171" t="str">
            <v>SECTOR EDUCACION</v>
          </cell>
          <cell r="K171" t="str">
            <v>220103</v>
          </cell>
          <cell r="L171" t="str">
            <v>22</v>
          </cell>
          <cell r="M171" t="str">
            <v>01</v>
          </cell>
          <cell r="N171" t="str">
            <v>03</v>
          </cell>
        </row>
        <row r="172">
          <cell r="A172" t="str">
            <v>P023</v>
          </cell>
          <cell r="B172" t="str">
            <v>Depto. De Planeación Educativa</v>
          </cell>
          <cell r="C172" t="str">
            <v>P020</v>
          </cell>
          <cell r="D172" t="str">
            <v>DIR. DE PLAN., PROG. Y EVAL EDUCAT.</v>
          </cell>
          <cell r="E172" t="str">
            <v>1EAI</v>
          </cell>
          <cell r="F172" t="str">
            <v>COORD. DE APOYO INSTITUCIONAL</v>
          </cell>
          <cell r="G172" t="str">
            <v>1EDU</v>
          </cell>
          <cell r="H172" t="str">
            <v>SRIA. DE EDUCACION</v>
          </cell>
          <cell r="I172" t="str">
            <v>SEDU</v>
          </cell>
          <cell r="J172" t="str">
            <v>SECTOR EDUCACION</v>
          </cell>
          <cell r="K172" t="str">
            <v>260101</v>
          </cell>
          <cell r="L172" t="str">
            <v>26</v>
          </cell>
          <cell r="M172" t="str">
            <v>01</v>
          </cell>
          <cell r="N172" t="str">
            <v>01</v>
          </cell>
        </row>
        <row r="173">
          <cell r="A173" t="str">
            <v>P121</v>
          </cell>
          <cell r="B173" t="str">
            <v>Ofna. del C. Dir. De Servicios Jurídicos</v>
          </cell>
          <cell r="C173" t="str">
            <v>P120</v>
          </cell>
          <cell r="D173" t="str">
            <v>DIR. DE SERVICIOS JURÍDICOS</v>
          </cell>
          <cell r="E173" t="str">
            <v>1EAI</v>
          </cell>
          <cell r="F173" t="str">
            <v>COORD. DE APOYO INSTITUCIONAL</v>
          </cell>
          <cell r="G173" t="str">
            <v>1EDU</v>
          </cell>
          <cell r="H173" t="str">
            <v>SRIA. DE EDUCACION</v>
          </cell>
          <cell r="I173" t="str">
            <v>SEDU</v>
          </cell>
          <cell r="J173" t="str">
            <v>SECTOR EDUCACION</v>
          </cell>
          <cell r="K173">
            <v>260401</v>
          </cell>
          <cell r="L173">
            <v>26</v>
          </cell>
          <cell r="M173" t="str">
            <v>04</v>
          </cell>
          <cell r="N173" t="str">
            <v>01</v>
          </cell>
        </row>
        <row r="174">
          <cell r="A174" t="str">
            <v>P181</v>
          </cell>
          <cell r="B174" t="str">
            <v>Ofna. del C. Coord. De  Des. Integral</v>
          </cell>
          <cell r="C174" t="str">
            <v>P180</v>
          </cell>
          <cell r="D174" t="str">
            <v>COORD. DE DES. INTEGRAL</v>
          </cell>
          <cell r="E174" t="str">
            <v>1EDI</v>
          </cell>
          <cell r="F174" t="str">
            <v>COORD. DE DES. INTEGRAL</v>
          </cell>
          <cell r="G174" t="str">
            <v>1EDU</v>
          </cell>
          <cell r="H174" t="str">
            <v>SRIA. DE EDUCACION</v>
          </cell>
          <cell r="I174" t="str">
            <v>SEDU</v>
          </cell>
          <cell r="J174" t="str">
            <v>SECTOR EDUCACION</v>
          </cell>
          <cell r="K174" t="str">
            <v>220102</v>
          </cell>
          <cell r="L174" t="str">
            <v>22</v>
          </cell>
          <cell r="M174" t="str">
            <v>01</v>
          </cell>
          <cell r="N174" t="str">
            <v>02</v>
          </cell>
        </row>
        <row r="175">
          <cell r="A175" t="str">
            <v>P186</v>
          </cell>
          <cell r="B175" t="str">
            <v>Ofna. del C. Coord. De  Educ. Media Sup. Y Form. p/ Trab.</v>
          </cell>
          <cell r="C175" t="str">
            <v>P185</v>
          </cell>
          <cell r="D175" t="str">
            <v>COORD. DE EDUC. MEDIA SUP. Y FORM P/TRAB.</v>
          </cell>
          <cell r="E175" t="str">
            <v>1EMS</v>
          </cell>
          <cell r="F175" t="str">
            <v>COORD. DE EDUC. MEDIA SUP. Y FORM P/TRAB.</v>
          </cell>
          <cell r="G175" t="str">
            <v>1EDU</v>
          </cell>
          <cell r="H175" t="str">
            <v>SRIA. DE EDUCACION</v>
          </cell>
          <cell r="I175" t="str">
            <v>SEDU</v>
          </cell>
          <cell r="J175" t="str">
            <v>SECTOR EDUCACION</v>
          </cell>
          <cell r="K175" t="str">
            <v>220106</v>
          </cell>
          <cell r="L175" t="str">
            <v>22</v>
          </cell>
          <cell r="M175" t="str">
            <v>01</v>
          </cell>
          <cell r="N175" t="str">
            <v>06</v>
          </cell>
        </row>
        <row r="176">
          <cell r="A176" t="str">
            <v>P191</v>
          </cell>
          <cell r="B176" t="str">
            <v>Ofna. del C. Coord. De Educ. Sup., Ciencia y Tecnol.</v>
          </cell>
          <cell r="C176" t="str">
            <v>P190</v>
          </cell>
          <cell r="D176" t="str">
            <v>COORD. DE EDUC. SUPERIOR, CIENCIA Y TECNOL.</v>
          </cell>
          <cell r="E176" t="str">
            <v>1EES</v>
          </cell>
          <cell r="F176" t="str">
            <v>COORD. DE EDUC. SUPERIOR, CIENCIA Y TECNOL.</v>
          </cell>
          <cell r="G176" t="str">
            <v>1EDU</v>
          </cell>
          <cell r="H176" t="str">
            <v>SRIA. DE EDUCACION</v>
          </cell>
          <cell r="I176" t="str">
            <v>SEDU</v>
          </cell>
          <cell r="J176" t="str">
            <v>SECTOR EDUCACION</v>
          </cell>
          <cell r="K176" t="str">
            <v>220102</v>
          </cell>
          <cell r="L176" t="str">
            <v>22</v>
          </cell>
          <cell r="M176" t="str">
            <v>01</v>
          </cell>
          <cell r="N176" t="str">
            <v>02</v>
          </cell>
        </row>
        <row r="177">
          <cell r="A177" t="str">
            <v>P101</v>
          </cell>
          <cell r="B177" t="str">
            <v>Becas</v>
          </cell>
          <cell r="C177" t="str">
            <v>P100</v>
          </cell>
          <cell r="D177" t="str">
            <v>PROG. ESP. DEL SECTOR EDUCATIVO</v>
          </cell>
          <cell r="E177" t="str">
            <v>1EES</v>
          </cell>
          <cell r="F177" t="str">
            <v>COORD. DE EDUC. SUPERIOR, CIENCIA Y TECNOL.</v>
          </cell>
          <cell r="G177" t="str">
            <v>1EDU</v>
          </cell>
          <cell r="H177" t="str">
            <v>SRIA. DE EDUCACION</v>
          </cell>
          <cell r="I177" t="str">
            <v>SEDU</v>
          </cell>
          <cell r="J177" t="str">
            <v>SECTOR EDUCACION</v>
          </cell>
          <cell r="K177" t="str">
            <v>220105</v>
          </cell>
          <cell r="L177" t="str">
            <v>22</v>
          </cell>
          <cell r="M177" t="str">
            <v>01</v>
          </cell>
          <cell r="N177" t="str">
            <v>05</v>
          </cell>
        </row>
        <row r="178">
          <cell r="A178" t="str">
            <v>P102</v>
          </cell>
          <cell r="B178" t="str">
            <v>Prog. Est. De Actualizac. Docente</v>
          </cell>
          <cell r="C178" t="str">
            <v>P100</v>
          </cell>
          <cell r="D178" t="str">
            <v>PROG. ESP. DEL SECTOR EDUCATIVO</v>
          </cell>
          <cell r="E178" t="str">
            <v>1EES</v>
          </cell>
          <cell r="F178" t="str">
            <v>COORD. DE EDUC. SUPERIOR, CIENCIA Y TECNOL.</v>
          </cell>
          <cell r="G178" t="str">
            <v>1EDU</v>
          </cell>
          <cell r="H178" t="str">
            <v>SRIA. DE EDUCACION</v>
          </cell>
          <cell r="I178" t="str">
            <v>SEDU</v>
          </cell>
          <cell r="J178" t="str">
            <v>SECTOR EDUCACION</v>
          </cell>
          <cell r="K178" t="str">
            <v>220104</v>
          </cell>
          <cell r="L178" t="str">
            <v>22</v>
          </cell>
          <cell r="M178" t="str">
            <v>01</v>
          </cell>
          <cell r="N178" t="str">
            <v>04</v>
          </cell>
        </row>
        <row r="179">
          <cell r="A179" t="str">
            <v>P103</v>
          </cell>
          <cell r="B179" t="str">
            <v>Prog. Nal. De Actualizac. Permanente</v>
          </cell>
          <cell r="C179" t="str">
            <v>P100</v>
          </cell>
          <cell r="D179" t="str">
            <v>PROG. ESP. DEL SECTOR EDUCATIVO</v>
          </cell>
          <cell r="E179" t="str">
            <v>1EES</v>
          </cell>
          <cell r="F179" t="str">
            <v>COORD. DE EDUC. SUPERIOR, CIENCIA Y TECNOL.</v>
          </cell>
          <cell r="G179" t="str">
            <v>1EDU</v>
          </cell>
          <cell r="H179" t="str">
            <v>SRIA. DE EDUCACION</v>
          </cell>
          <cell r="I179" t="str">
            <v>SEDU</v>
          </cell>
          <cell r="J179" t="str">
            <v>SECTOR EDUCACION</v>
          </cell>
          <cell r="K179" t="str">
            <v>220104</v>
          </cell>
          <cell r="L179" t="str">
            <v>22</v>
          </cell>
          <cell r="M179" t="str">
            <v>01</v>
          </cell>
          <cell r="N179" t="str">
            <v>04</v>
          </cell>
        </row>
        <row r="180">
          <cell r="A180" t="str">
            <v>P104</v>
          </cell>
          <cell r="B180" t="str">
            <v>Centro de Actualización del Magisterio</v>
          </cell>
          <cell r="C180" t="str">
            <v>P100</v>
          </cell>
          <cell r="D180" t="str">
            <v>PROG. ESP. DEL SECTOR EDUCATIVO</v>
          </cell>
          <cell r="E180" t="str">
            <v>1EES</v>
          </cell>
          <cell r="F180" t="str">
            <v>COORD. DE EDUC. SUPERIOR, CIENCIA Y TECNOL.</v>
          </cell>
          <cell r="G180" t="str">
            <v>1EDU</v>
          </cell>
          <cell r="H180" t="str">
            <v>SRIA. DE EDUCACION</v>
          </cell>
          <cell r="I180" t="str">
            <v>SEDU</v>
          </cell>
          <cell r="J180" t="str">
            <v>SECTOR EDUCACION</v>
          </cell>
          <cell r="K180" t="str">
            <v>220104</v>
          </cell>
          <cell r="L180" t="str">
            <v>22</v>
          </cell>
          <cell r="M180" t="str">
            <v>01</v>
          </cell>
          <cell r="N180" t="str">
            <v>04</v>
          </cell>
        </row>
        <row r="181">
          <cell r="A181" t="str">
            <v>P105</v>
          </cell>
          <cell r="B181" t="str">
            <v>CONACYT</v>
          </cell>
          <cell r="C181" t="str">
            <v>P100</v>
          </cell>
          <cell r="D181" t="str">
            <v>PROG. ESP. DEL SECTOR EDUCATIVO</v>
          </cell>
          <cell r="E181" t="str">
            <v>1EES</v>
          </cell>
          <cell r="F181" t="str">
            <v>COORD. DE EDUC. SUPERIOR, CIENCIA Y TECNOL.</v>
          </cell>
          <cell r="G181" t="str">
            <v>1EDU</v>
          </cell>
          <cell r="H181" t="str">
            <v>SRIA. DE EDUCACION</v>
          </cell>
          <cell r="I181" t="str">
            <v>SEDU</v>
          </cell>
          <cell r="J181" t="str">
            <v>SECTOR EDUCACION</v>
          </cell>
          <cell r="K181" t="str">
            <v>220401</v>
          </cell>
          <cell r="L181" t="str">
            <v>22</v>
          </cell>
          <cell r="M181" t="str">
            <v>04</v>
          </cell>
          <cell r="N181" t="str">
            <v>01</v>
          </cell>
        </row>
        <row r="182">
          <cell r="A182" t="str">
            <v>P106</v>
          </cell>
          <cell r="B182" t="str">
            <v>SIGHO</v>
          </cell>
          <cell r="C182" t="str">
            <v>P100</v>
          </cell>
          <cell r="D182" t="str">
            <v>PROG. ESP. DEL SECTOR EDUCATIVO</v>
          </cell>
          <cell r="E182" t="str">
            <v>1EES</v>
          </cell>
          <cell r="F182" t="str">
            <v>COORD. DE EDUC. SUPERIOR, CIENCIA Y TECNOL.</v>
          </cell>
          <cell r="G182" t="str">
            <v>1EDU</v>
          </cell>
          <cell r="H182" t="str">
            <v>SRIA. DE EDUCACION</v>
          </cell>
          <cell r="I182" t="str">
            <v>SEDU</v>
          </cell>
          <cell r="J182" t="str">
            <v>SECTOR EDUCACION</v>
          </cell>
          <cell r="K182" t="str">
            <v>220402</v>
          </cell>
          <cell r="L182" t="str">
            <v>22</v>
          </cell>
          <cell r="M182" t="str">
            <v>04</v>
          </cell>
          <cell r="N182" t="str">
            <v>02</v>
          </cell>
        </row>
        <row r="183">
          <cell r="A183" t="str">
            <v>P107</v>
          </cell>
          <cell r="B183" t="str">
            <v>Subsidio a Instituciones Diversas</v>
          </cell>
          <cell r="C183" t="str">
            <v>P100</v>
          </cell>
          <cell r="D183" t="str">
            <v>PROG. ESP. DEL SECTOR EDUCATIVO</v>
          </cell>
          <cell r="E183" t="str">
            <v>1EES</v>
          </cell>
          <cell r="F183" t="str">
            <v>COORD. DE EDUC. SUPERIOR, CIENCIA Y TECNOL.</v>
          </cell>
          <cell r="G183" t="str">
            <v>1EDU</v>
          </cell>
          <cell r="H183" t="str">
            <v>SRIA. DE EDUCACION</v>
          </cell>
          <cell r="I183" t="str">
            <v>SEDU</v>
          </cell>
          <cell r="J183" t="str">
            <v>SECTOR EDUCACION</v>
          </cell>
          <cell r="K183" t="str">
            <v>220102</v>
          </cell>
          <cell r="L183" t="str">
            <v>22</v>
          </cell>
          <cell r="M183" t="str">
            <v>01</v>
          </cell>
          <cell r="N183" t="str">
            <v>02</v>
          </cell>
        </row>
        <row r="184">
          <cell r="A184" t="str">
            <v>P108</v>
          </cell>
          <cell r="B184" t="str">
            <v>Nuevos Proyectos</v>
          </cell>
          <cell r="C184" t="str">
            <v>P100</v>
          </cell>
          <cell r="D184" t="str">
            <v>PROG. ESP. DEL SECTOR EDUCATIVO</v>
          </cell>
          <cell r="E184" t="str">
            <v>1EES</v>
          </cell>
          <cell r="F184" t="str">
            <v>COORD. DE EDUC. SUPERIOR, CIENCIA Y TECNOL.</v>
          </cell>
          <cell r="G184" t="str">
            <v>1EDU</v>
          </cell>
          <cell r="H184" t="str">
            <v>SRIA. DE EDUCACION</v>
          </cell>
          <cell r="I184" t="str">
            <v>SEDU</v>
          </cell>
          <cell r="J184" t="str">
            <v>SECTOR EDUCACION</v>
          </cell>
          <cell r="K184" t="str">
            <v>220101</v>
          </cell>
          <cell r="L184" t="str">
            <v>22</v>
          </cell>
          <cell r="M184" t="str">
            <v>01</v>
          </cell>
          <cell r="N184" t="str">
            <v>01</v>
          </cell>
        </row>
        <row r="185">
          <cell r="A185" t="str">
            <v>P110</v>
          </cell>
          <cell r="B185" t="str">
            <v>Desconcent. De la Educ. Superior al Int. Del Edo.</v>
          </cell>
          <cell r="C185" t="str">
            <v>P100</v>
          </cell>
          <cell r="D185" t="str">
            <v>PROG. ESP. DEL SECTOR EDUCATIVO</v>
          </cell>
          <cell r="E185" t="str">
            <v>1EES</v>
          </cell>
          <cell r="F185" t="str">
            <v>COORD. DE EDUC. SUPERIOR, CIENCIA Y TECNOL.</v>
          </cell>
          <cell r="G185" t="str">
            <v>1EDU</v>
          </cell>
          <cell r="H185" t="str">
            <v>SRIA. DE EDUCACION</v>
          </cell>
          <cell r="I185" t="str">
            <v>SEDU</v>
          </cell>
          <cell r="J185" t="str">
            <v>SECTOR EDUCACION</v>
          </cell>
          <cell r="K185" t="str">
            <v>220106</v>
          </cell>
          <cell r="L185" t="str">
            <v>22</v>
          </cell>
          <cell r="M185" t="str">
            <v>01</v>
          </cell>
          <cell r="N185" t="str">
            <v>06</v>
          </cell>
        </row>
        <row r="186">
          <cell r="A186" t="str">
            <v>P201</v>
          </cell>
          <cell r="B186" t="str">
            <v>Ofna. del C. Director General</v>
          </cell>
          <cell r="C186" t="str">
            <v>P200</v>
          </cell>
          <cell r="D186" t="str">
            <v>DIR. GRAL. INDEREQ</v>
          </cell>
          <cell r="E186" t="str">
            <v>2EIN</v>
          </cell>
          <cell r="F186" t="str">
            <v>INST. DEL DEP. Y REC. EDO. QRO. (INDEREQ)</v>
          </cell>
          <cell r="G186" t="str">
            <v>2EDU</v>
          </cell>
          <cell r="H186" t="str">
            <v>ORG. DESCONC. SECTOR EDUCACION</v>
          </cell>
          <cell r="I186" t="str">
            <v>SEDU</v>
          </cell>
          <cell r="J186" t="str">
            <v>SECTOR EDUCACION</v>
          </cell>
          <cell r="K186" t="str">
            <v>220301</v>
          </cell>
          <cell r="L186" t="str">
            <v>22</v>
          </cell>
          <cell r="M186" t="str">
            <v>03</v>
          </cell>
          <cell r="N186" t="str">
            <v>01</v>
          </cell>
        </row>
        <row r="187">
          <cell r="A187" t="str">
            <v>P202</v>
          </cell>
          <cell r="B187" t="str">
            <v>U. Deport. Querétaro 2000</v>
          </cell>
          <cell r="C187" t="str">
            <v>P200</v>
          </cell>
          <cell r="D187" t="str">
            <v>DIR. GRAL. INDEREQ</v>
          </cell>
          <cell r="E187" t="str">
            <v>2EIN</v>
          </cell>
          <cell r="F187" t="str">
            <v>INST. DEL DEP. Y REC. EDO. QRO. (INDEREQ)</v>
          </cell>
          <cell r="G187" t="str">
            <v>2EDU</v>
          </cell>
          <cell r="H187" t="str">
            <v>ORG. DESCONC. SECTOR EDUCACION</v>
          </cell>
          <cell r="I187" t="str">
            <v>SEDU</v>
          </cell>
          <cell r="J187" t="str">
            <v>SECTOR EDUCACION</v>
          </cell>
          <cell r="K187" t="str">
            <v>220303</v>
          </cell>
          <cell r="L187" t="str">
            <v>22</v>
          </cell>
          <cell r="M187" t="str">
            <v>03</v>
          </cell>
          <cell r="N187" t="str">
            <v>03</v>
          </cell>
        </row>
        <row r="188">
          <cell r="A188" t="str">
            <v>P203</v>
          </cell>
          <cell r="B188" t="str">
            <v>U. Deport. Casa de la Juventud</v>
          </cell>
          <cell r="C188" t="str">
            <v>P200</v>
          </cell>
          <cell r="D188" t="str">
            <v>DIR. GRAL. INDEREQ</v>
          </cell>
          <cell r="E188" t="str">
            <v>2EIN</v>
          </cell>
          <cell r="F188" t="str">
            <v>INST. DEL DEP. Y REC. EDO. QRO. (INDEREQ)</v>
          </cell>
          <cell r="G188" t="str">
            <v>2EDU</v>
          </cell>
          <cell r="H188" t="str">
            <v>ORG. DESCONC. SECTOR EDUCACION</v>
          </cell>
          <cell r="I188" t="str">
            <v>SEDU</v>
          </cell>
          <cell r="J188" t="str">
            <v>SECTOR EDUCACION</v>
          </cell>
          <cell r="K188" t="str">
            <v>220303</v>
          </cell>
          <cell r="L188" t="str">
            <v>22</v>
          </cell>
          <cell r="M188" t="str">
            <v>03</v>
          </cell>
          <cell r="N188" t="str">
            <v>03</v>
          </cell>
        </row>
        <row r="189">
          <cell r="A189" t="str">
            <v>P204</v>
          </cell>
          <cell r="B189" t="str">
            <v>U. Deport. Plutarco Elías Calles</v>
          </cell>
          <cell r="C189" t="str">
            <v>P200</v>
          </cell>
          <cell r="D189" t="str">
            <v>DIR. GRAL. INDEREQ</v>
          </cell>
          <cell r="E189" t="str">
            <v>2EIN</v>
          </cell>
          <cell r="F189" t="str">
            <v>INST. DEL DEP. Y REC. EDO. QRO. (INDEREQ)</v>
          </cell>
          <cell r="G189" t="str">
            <v>2EDU</v>
          </cell>
          <cell r="H189" t="str">
            <v>ORG. DESCONC. SECTOR EDUCACION</v>
          </cell>
          <cell r="I189" t="str">
            <v>SEDU</v>
          </cell>
          <cell r="J189" t="str">
            <v>SECTOR EDUCACION</v>
          </cell>
          <cell r="K189" t="str">
            <v>220303</v>
          </cell>
          <cell r="L189" t="str">
            <v>22</v>
          </cell>
          <cell r="M189" t="str">
            <v>03</v>
          </cell>
          <cell r="N189" t="str">
            <v>03</v>
          </cell>
        </row>
        <row r="190">
          <cell r="A190" t="str">
            <v>P205</v>
          </cell>
          <cell r="B190" t="str">
            <v>Auditrorio General Arteaga</v>
          </cell>
          <cell r="C190" t="str">
            <v>P200</v>
          </cell>
          <cell r="D190" t="str">
            <v>DIR. GRAL. INDEREQ</v>
          </cell>
          <cell r="E190" t="str">
            <v>2EIN</v>
          </cell>
          <cell r="F190" t="str">
            <v>INST. DEL DEP. Y REC. EDO. QRO. (INDEREQ)</v>
          </cell>
          <cell r="G190" t="str">
            <v>2EDU</v>
          </cell>
          <cell r="H190" t="str">
            <v>ORG. DESCONC. SECTOR EDUCACION</v>
          </cell>
          <cell r="I190" t="str">
            <v>SEDU</v>
          </cell>
          <cell r="J190" t="str">
            <v>SECTOR EDUCACION</v>
          </cell>
          <cell r="K190" t="str">
            <v>220303</v>
          </cell>
          <cell r="L190" t="str">
            <v>22</v>
          </cell>
          <cell r="M190" t="str">
            <v>03</v>
          </cell>
          <cell r="N190" t="str">
            <v>03</v>
          </cell>
        </row>
        <row r="191">
          <cell r="A191" t="str">
            <v>P206</v>
          </cell>
          <cell r="B191" t="str">
            <v>U. Deport. Vista Alegre</v>
          </cell>
          <cell r="C191" t="str">
            <v>P200</v>
          </cell>
          <cell r="D191" t="str">
            <v>DIR. GRAL. INDEREQ</v>
          </cell>
          <cell r="E191" t="str">
            <v>2EIN</v>
          </cell>
          <cell r="F191" t="str">
            <v>INST. DEL DEP. Y REC. EDO. QRO. (INDEREQ)</v>
          </cell>
          <cell r="G191" t="str">
            <v>2EDU</v>
          </cell>
          <cell r="H191" t="str">
            <v>ORG. DESCONC. SECTOR EDUCACION</v>
          </cell>
          <cell r="I191" t="str">
            <v>SEDU</v>
          </cell>
          <cell r="J191" t="str">
            <v>SECTOR EDUCACION</v>
          </cell>
          <cell r="K191" t="str">
            <v>220303</v>
          </cell>
          <cell r="L191" t="str">
            <v>22</v>
          </cell>
          <cell r="M191" t="str">
            <v>03</v>
          </cell>
          <cell r="N191" t="str">
            <v>03</v>
          </cell>
        </row>
        <row r="192">
          <cell r="A192" t="str">
            <v>P207</v>
          </cell>
          <cell r="B192" t="str">
            <v>Depto. De Infraestructura</v>
          </cell>
          <cell r="C192" t="str">
            <v>P200</v>
          </cell>
          <cell r="D192" t="str">
            <v>DIR. GRAL. INDEREQ</v>
          </cell>
          <cell r="E192" t="str">
            <v>2EIN</v>
          </cell>
          <cell r="F192" t="str">
            <v>INST. DEL DEP. Y REC. EDO. QRO. (INDEREQ)</v>
          </cell>
          <cell r="G192" t="str">
            <v>2EDU</v>
          </cell>
          <cell r="H192" t="str">
            <v>ORG. DESCONC. SECTOR EDUCACION</v>
          </cell>
          <cell r="I192" t="str">
            <v>SEDU</v>
          </cell>
          <cell r="J192" t="str">
            <v>SECTOR EDUCACION</v>
          </cell>
          <cell r="K192" t="str">
            <v>220303</v>
          </cell>
          <cell r="L192" t="str">
            <v>22</v>
          </cell>
          <cell r="M192" t="str">
            <v>03</v>
          </cell>
          <cell r="N192" t="str">
            <v>03</v>
          </cell>
        </row>
        <row r="193">
          <cell r="A193" t="str">
            <v>P208</v>
          </cell>
          <cell r="B193" t="str">
            <v>Parque Recreat. Alcanfores Norte</v>
          </cell>
          <cell r="C193" t="str">
            <v>P200</v>
          </cell>
          <cell r="D193" t="str">
            <v>DIR. GRAL. INDEREQ</v>
          </cell>
          <cell r="E193" t="str">
            <v>2EIN</v>
          </cell>
          <cell r="F193" t="str">
            <v>INST. DEL DEP. Y REC. EDO. QRO. (INDEREQ)</v>
          </cell>
          <cell r="G193" t="str">
            <v>2EDU</v>
          </cell>
          <cell r="H193" t="str">
            <v>ORG. DESCONC. SECTOR EDUCACION</v>
          </cell>
          <cell r="I193" t="str">
            <v>SEDU</v>
          </cell>
          <cell r="J193" t="str">
            <v>SECTOR EDUCACION</v>
          </cell>
          <cell r="K193" t="str">
            <v>220303</v>
          </cell>
          <cell r="L193" t="str">
            <v>22</v>
          </cell>
          <cell r="M193" t="str">
            <v>03</v>
          </cell>
          <cell r="N193" t="str">
            <v>03</v>
          </cell>
        </row>
        <row r="194">
          <cell r="A194" t="str">
            <v>P209</v>
          </cell>
          <cell r="B194" t="str">
            <v>Parque Recreat. Alcanfores Sur</v>
          </cell>
          <cell r="C194" t="str">
            <v>P200</v>
          </cell>
          <cell r="D194" t="str">
            <v>DIR. GRAL. INDEREQ</v>
          </cell>
          <cell r="E194" t="str">
            <v>2EIN</v>
          </cell>
          <cell r="F194" t="str">
            <v>INST. DEL DEP. Y REC. EDO. QRO. (INDEREQ)</v>
          </cell>
          <cell r="G194" t="str">
            <v>2EDU</v>
          </cell>
          <cell r="H194" t="str">
            <v>ORG. DESCONC. SECTOR EDUCACION</v>
          </cell>
          <cell r="I194" t="str">
            <v>SEDU</v>
          </cell>
          <cell r="J194" t="str">
            <v>SECTOR EDUCACION</v>
          </cell>
          <cell r="K194" t="str">
            <v>220303</v>
          </cell>
          <cell r="L194" t="str">
            <v>22</v>
          </cell>
          <cell r="M194" t="str">
            <v>03</v>
          </cell>
          <cell r="N194" t="str">
            <v>03</v>
          </cell>
        </row>
        <row r="195">
          <cell r="A195" t="str">
            <v>P210</v>
          </cell>
          <cell r="B195" t="str">
            <v>Campamento San Joaquín</v>
          </cell>
          <cell r="C195" t="str">
            <v>P200</v>
          </cell>
          <cell r="D195" t="str">
            <v>DIR. GRAL. INDEREQ</v>
          </cell>
          <cell r="E195" t="str">
            <v>2EIN</v>
          </cell>
          <cell r="F195" t="str">
            <v>INST. DEL DEP. Y REC. EDO. QRO. (INDEREQ)</v>
          </cell>
          <cell r="G195" t="str">
            <v>2EDU</v>
          </cell>
          <cell r="H195" t="str">
            <v>ORG. DESCONC. SECTOR EDUCACION</v>
          </cell>
          <cell r="I195" t="str">
            <v>SEDU</v>
          </cell>
          <cell r="J195" t="str">
            <v>SECTOR EDUCACION</v>
          </cell>
          <cell r="K195" t="str">
            <v>220305</v>
          </cell>
          <cell r="L195" t="str">
            <v>22</v>
          </cell>
          <cell r="M195" t="str">
            <v>03</v>
          </cell>
          <cell r="N195" t="str">
            <v>05</v>
          </cell>
        </row>
        <row r="196">
          <cell r="A196" t="str">
            <v>P211</v>
          </cell>
          <cell r="B196" t="str">
            <v>Depto. De Calidad Para el Deporte</v>
          </cell>
          <cell r="C196" t="str">
            <v>P200</v>
          </cell>
          <cell r="D196" t="str">
            <v>DIR. GRAL. INDEREQ</v>
          </cell>
          <cell r="E196" t="str">
            <v>2EIN</v>
          </cell>
          <cell r="F196" t="str">
            <v>INST. DEL DEP. Y REC. EDO. QRO. (INDEREQ)</v>
          </cell>
          <cell r="G196" t="str">
            <v>2EDU</v>
          </cell>
          <cell r="H196" t="str">
            <v>ORG. DESCONC. SECTOR EDUCACION</v>
          </cell>
          <cell r="I196" t="str">
            <v>SEDU</v>
          </cell>
          <cell r="J196" t="str">
            <v>SECTOR EDUCACION</v>
          </cell>
          <cell r="K196" t="str">
            <v>220306</v>
          </cell>
          <cell r="L196" t="str">
            <v>22</v>
          </cell>
          <cell r="M196" t="str">
            <v>03</v>
          </cell>
          <cell r="N196" t="str">
            <v>06</v>
          </cell>
        </row>
        <row r="197">
          <cell r="A197" t="str">
            <v>P212</v>
          </cell>
          <cell r="B197" t="str">
            <v>Depto. De Cultura Física</v>
          </cell>
          <cell r="C197" t="str">
            <v>P200</v>
          </cell>
          <cell r="D197" t="str">
            <v>DIR. GRAL. INDEREQ</v>
          </cell>
          <cell r="E197" t="str">
            <v>2EIN</v>
          </cell>
          <cell r="F197" t="str">
            <v>INST. DEL DEP. Y REC. EDO. QRO. (INDEREQ)</v>
          </cell>
          <cell r="G197" t="str">
            <v>2EDU</v>
          </cell>
          <cell r="H197" t="str">
            <v>ORG. DESCONC. SECTOR EDUCACION</v>
          </cell>
          <cell r="I197" t="str">
            <v>SEDU</v>
          </cell>
          <cell r="J197" t="str">
            <v>SECTOR EDUCACION</v>
          </cell>
          <cell r="K197" t="str">
            <v>220304</v>
          </cell>
          <cell r="L197" t="str">
            <v>22</v>
          </cell>
          <cell r="M197" t="str">
            <v>03</v>
          </cell>
          <cell r="N197" t="str">
            <v>04</v>
          </cell>
        </row>
        <row r="198">
          <cell r="A198" t="str">
            <v>P213</v>
          </cell>
          <cell r="B198" t="str">
            <v>Depto. De Concertación Social</v>
          </cell>
          <cell r="C198" t="str">
            <v>P200</v>
          </cell>
          <cell r="D198" t="str">
            <v>DIR. GRAL. INDEREQ</v>
          </cell>
          <cell r="E198" t="str">
            <v>2EIN</v>
          </cell>
          <cell r="F198" t="str">
            <v>INST. DEL DEP. Y REC. EDO. QRO. (INDEREQ)</v>
          </cell>
          <cell r="G198" t="str">
            <v>2EDU</v>
          </cell>
          <cell r="H198" t="str">
            <v>ORG. DESCONC. SECTOR EDUCACION</v>
          </cell>
          <cell r="I198" t="str">
            <v>SEDU</v>
          </cell>
          <cell r="J198" t="str">
            <v>SECTOR EDUCACION</v>
          </cell>
          <cell r="K198" t="str">
            <v>220302</v>
          </cell>
          <cell r="L198" t="str">
            <v>22</v>
          </cell>
          <cell r="M198" t="str">
            <v>03</v>
          </cell>
          <cell r="N198" t="str">
            <v>02</v>
          </cell>
        </row>
        <row r="199">
          <cell r="A199" t="str">
            <v>P214</v>
          </cell>
          <cell r="B199" t="str">
            <v>Depto Administrativo</v>
          </cell>
          <cell r="C199" t="str">
            <v>P200</v>
          </cell>
          <cell r="D199" t="str">
            <v>DIR. GRAL. INDEREQ</v>
          </cell>
          <cell r="E199" t="str">
            <v>2EIN</v>
          </cell>
          <cell r="F199" t="str">
            <v>INST. DEL DEP. Y REC. EDO. QRO. (INDEREQ)</v>
          </cell>
          <cell r="G199" t="str">
            <v>2EDU</v>
          </cell>
          <cell r="H199" t="str">
            <v>ORG. DESCONC. SECTOR EDUCACION</v>
          </cell>
          <cell r="I199" t="str">
            <v>SEDU</v>
          </cell>
          <cell r="J199" t="str">
            <v>SECTOR EDUCACION</v>
          </cell>
          <cell r="K199" t="str">
            <v>260402</v>
          </cell>
          <cell r="L199" t="str">
            <v>26</v>
          </cell>
          <cell r="M199" t="str">
            <v>04</v>
          </cell>
          <cell r="N199" t="str">
            <v>02</v>
          </cell>
        </row>
        <row r="200">
          <cell r="A200" t="str">
            <v>P215</v>
          </cell>
          <cell r="B200" t="str">
            <v>Depto. De Planeación Estratégica</v>
          </cell>
          <cell r="C200" t="str">
            <v>P200</v>
          </cell>
          <cell r="D200" t="str">
            <v>DIR. GRAL. INDEREQ</v>
          </cell>
          <cell r="E200" t="str">
            <v>2EIN</v>
          </cell>
          <cell r="F200" t="str">
            <v>INST. DEL DEP. Y REC. EDO. QRO. (INDEREQ)</v>
          </cell>
          <cell r="G200" t="str">
            <v>2EDU</v>
          </cell>
          <cell r="H200" t="str">
            <v>ORG. DESCONC. SECTOR EDUCACION</v>
          </cell>
          <cell r="I200" t="str">
            <v>SEDU</v>
          </cell>
          <cell r="J200" t="str">
            <v>SECTOR EDUCACION</v>
          </cell>
          <cell r="K200" t="str">
            <v>220301</v>
          </cell>
          <cell r="L200" t="str">
            <v>22</v>
          </cell>
          <cell r="M200" t="str">
            <v>03</v>
          </cell>
          <cell r="N200" t="str">
            <v>01</v>
          </cell>
        </row>
        <row r="201">
          <cell r="A201" t="str">
            <v>P221</v>
          </cell>
          <cell r="B201" t="str">
            <v>Ofna. Dir. Gral. Museo de las Matemáticas</v>
          </cell>
          <cell r="C201" t="str">
            <v>P220</v>
          </cell>
          <cell r="D201" t="str">
            <v>DIR. GRAL. MUSEO DE LA MAT.</v>
          </cell>
          <cell r="E201" t="str">
            <v>2EMM</v>
          </cell>
          <cell r="F201" t="str">
            <v>MUSEO DE LA MATEMAT.</v>
          </cell>
          <cell r="G201" t="str">
            <v>2EDU</v>
          </cell>
          <cell r="H201" t="str">
            <v>ORG. DESCONC. SECTOR EDUCACION</v>
          </cell>
          <cell r="I201" t="str">
            <v>SEDU</v>
          </cell>
          <cell r="J201" t="str">
            <v>SECTOR EDUCACION</v>
          </cell>
          <cell r="K201" t="str">
            <v>220402</v>
          </cell>
          <cell r="L201" t="str">
            <v>22</v>
          </cell>
          <cell r="M201" t="str">
            <v>04</v>
          </cell>
          <cell r="N201" t="str">
            <v>02</v>
          </cell>
        </row>
        <row r="202">
          <cell r="A202" t="str">
            <v>P241</v>
          </cell>
          <cell r="B202" t="str">
            <v>Ofna del C. Dir. Gral. ENEQ</v>
          </cell>
          <cell r="C202" t="str">
            <v>P240</v>
          </cell>
          <cell r="D202" t="str">
            <v>DIR. GRAL. ENEQ</v>
          </cell>
          <cell r="E202" t="str">
            <v>2ENE</v>
          </cell>
          <cell r="F202" t="str">
            <v xml:space="preserve">ESC. NORMAL DEL EDO. DE QRO. </v>
          </cell>
          <cell r="G202" t="str">
            <v>2EDU</v>
          </cell>
          <cell r="H202" t="str">
            <v>ORG. DESCONC. SECTOR EDUCACION</v>
          </cell>
          <cell r="I202" t="str">
            <v>SEDU</v>
          </cell>
          <cell r="J202" t="str">
            <v>SECTOR EDUCACION</v>
          </cell>
          <cell r="K202" t="str">
            <v>220104</v>
          </cell>
          <cell r="L202" t="str">
            <v>22</v>
          </cell>
          <cell r="M202" t="str">
            <v>01</v>
          </cell>
          <cell r="N202" t="str">
            <v>04</v>
          </cell>
        </row>
        <row r="203">
          <cell r="A203" t="str">
            <v>P271</v>
          </cell>
          <cell r="B203" t="str">
            <v>Ofna. del C. Director ITSJ</v>
          </cell>
          <cell r="C203" t="str">
            <v>P270</v>
          </cell>
          <cell r="D203" t="str">
            <v>DIR. GRAL. ITSJ</v>
          </cell>
          <cell r="E203" t="str">
            <v>2ETS</v>
          </cell>
          <cell r="F203" t="str">
            <v>INST. TEC. DE S.J.R.</v>
          </cell>
          <cell r="G203" t="str">
            <v>2EDU</v>
          </cell>
          <cell r="H203" t="str">
            <v>ORG. DESCONC. SECTOR EDUCACION</v>
          </cell>
          <cell r="I203" t="str">
            <v>SEDU</v>
          </cell>
          <cell r="J203" t="str">
            <v>SECTOR EDUCACION</v>
          </cell>
          <cell r="K203" t="str">
            <v>220106</v>
          </cell>
          <cell r="L203" t="str">
            <v>22</v>
          </cell>
          <cell r="M203" t="str">
            <v>01</v>
          </cell>
          <cell r="N203" t="str">
            <v>06</v>
          </cell>
        </row>
        <row r="204">
          <cell r="A204" t="str">
            <v>P281</v>
          </cell>
          <cell r="B204" t="str">
            <v>Ofna. del C. Director ITQ</v>
          </cell>
          <cell r="C204" t="str">
            <v>P280</v>
          </cell>
          <cell r="D204" t="str">
            <v>DIR. GRAL. ITQ</v>
          </cell>
          <cell r="E204" t="str">
            <v>2ETQ</v>
          </cell>
          <cell r="F204" t="str">
            <v>INST. TEC. DE QRO.</v>
          </cell>
          <cell r="G204" t="str">
            <v>2EDU</v>
          </cell>
          <cell r="H204" t="str">
            <v>ORG. DESCONC. SECTOR EDUCACION</v>
          </cell>
          <cell r="I204" t="str">
            <v>SEDU</v>
          </cell>
          <cell r="J204" t="str">
            <v>SECTOR EDUCACION</v>
          </cell>
          <cell r="K204" t="str">
            <v>220106</v>
          </cell>
          <cell r="L204" t="str">
            <v>22</v>
          </cell>
          <cell r="M204" t="str">
            <v>01</v>
          </cell>
          <cell r="N204" t="str">
            <v>06</v>
          </cell>
        </row>
        <row r="205">
          <cell r="A205" t="str">
            <v>P301</v>
          </cell>
          <cell r="B205" t="str">
            <v>Ofna. Dir. Gral. Orquesta Filarmónica</v>
          </cell>
          <cell r="C205" t="str">
            <v>P300</v>
          </cell>
          <cell r="D205" t="str">
            <v>DIR. GRAL. ORQUESTA FILARMONICA</v>
          </cell>
          <cell r="E205" t="str">
            <v>2EFI</v>
          </cell>
          <cell r="F205" t="str">
            <v>ORQUESTA FILARM. DEL EDO. DE QRO.</v>
          </cell>
          <cell r="G205" t="str">
            <v>2EDU</v>
          </cell>
          <cell r="H205" t="str">
            <v>ORG. DESCONC. SECTOR EDUCACION</v>
          </cell>
          <cell r="I205" t="str">
            <v>SEDU</v>
          </cell>
          <cell r="J205" t="str">
            <v>SECTOR EDUCACION</v>
          </cell>
          <cell r="K205" t="str">
            <v>220201</v>
          </cell>
          <cell r="L205" t="str">
            <v>22</v>
          </cell>
          <cell r="M205" t="str">
            <v>01</v>
          </cell>
          <cell r="N205" t="str">
            <v>01</v>
          </cell>
        </row>
        <row r="206">
          <cell r="A206" t="str">
            <v>P321</v>
          </cell>
          <cell r="B206" t="str">
            <v>Ofna. del C. Delegado INEA</v>
          </cell>
          <cell r="C206" t="str">
            <v>P320</v>
          </cell>
          <cell r="D206" t="str">
            <v>DELEGACION INEA</v>
          </cell>
          <cell r="E206" t="str">
            <v>2EIA</v>
          </cell>
          <cell r="F206" t="str">
            <v>INST. NAL. DE EDUC. PARA ADULTOS</v>
          </cell>
          <cell r="G206" t="str">
            <v>2EDU</v>
          </cell>
          <cell r="H206" t="str">
            <v>ORG. DESCONC. SECTOR EDUCACION</v>
          </cell>
          <cell r="I206" t="str">
            <v>SEDU</v>
          </cell>
          <cell r="J206" t="str">
            <v>SECTOR EDUCACION</v>
          </cell>
          <cell r="K206" t="str">
            <v>220105</v>
          </cell>
          <cell r="L206" t="str">
            <v>22</v>
          </cell>
          <cell r="M206" t="str">
            <v>01</v>
          </cell>
          <cell r="N206" t="str">
            <v>05</v>
          </cell>
        </row>
        <row r="207">
          <cell r="A207" t="str">
            <v>P341</v>
          </cell>
          <cell r="B207" t="str">
            <v>Ofna. del C. Delegado CONAFE</v>
          </cell>
          <cell r="C207" t="str">
            <v>P340</v>
          </cell>
          <cell r="D207" t="str">
            <v>COORD. GRAL. CONAFE</v>
          </cell>
          <cell r="E207" t="str">
            <v>2EFE</v>
          </cell>
          <cell r="F207" t="str">
            <v>CONS. NAL. DE FOMENTO EDUCATIVO</v>
          </cell>
          <cell r="G207" t="str">
            <v>2EDU</v>
          </cell>
          <cell r="H207" t="str">
            <v>ORG. DESCONC. SECTOR EDUCACION</v>
          </cell>
          <cell r="I207" t="str">
            <v>SEDU</v>
          </cell>
          <cell r="J207" t="str">
            <v>SECTOR EDUCACION</v>
          </cell>
          <cell r="K207" t="str">
            <v>220105</v>
          </cell>
          <cell r="L207" t="str">
            <v>22</v>
          </cell>
          <cell r="M207" t="str">
            <v>01</v>
          </cell>
          <cell r="N207" t="str">
            <v>05</v>
          </cell>
        </row>
        <row r="208">
          <cell r="A208" t="str">
            <v>P361</v>
          </cell>
          <cell r="B208" t="str">
            <v>Dir. Gral. Centro Nal. Danza Contemp.</v>
          </cell>
          <cell r="C208" t="str">
            <v>P360</v>
          </cell>
          <cell r="D208" t="str">
            <v>DIR. CENTRO NAL. DANZA CONTEP.</v>
          </cell>
          <cell r="E208" t="str">
            <v>2ECD</v>
          </cell>
          <cell r="F208" t="str">
            <v>CENTRO NAL. DE DANZA CONTEMP.</v>
          </cell>
          <cell r="G208" t="str">
            <v>2EDU</v>
          </cell>
          <cell r="H208" t="str">
            <v>ORG. DESCONC. SECTOR EDUCACION</v>
          </cell>
          <cell r="I208" t="str">
            <v>SEDU</v>
          </cell>
          <cell r="J208" t="str">
            <v>SECTOR EDUCACION</v>
          </cell>
          <cell r="K208" t="str">
            <v>220201</v>
          </cell>
          <cell r="L208" t="str">
            <v>22</v>
          </cell>
          <cell r="M208" t="str">
            <v>02</v>
          </cell>
          <cell r="N208" t="str">
            <v>01</v>
          </cell>
        </row>
        <row r="209">
          <cell r="A209" t="str">
            <v>P401</v>
          </cell>
          <cell r="B209" t="str">
            <v>Ofna. del C. Director ENSQ</v>
          </cell>
          <cell r="C209" t="str">
            <v>P400</v>
          </cell>
          <cell r="D209" t="str">
            <v>DIR. ESC. NORM. SUP. QRO.</v>
          </cell>
          <cell r="E209" t="str">
            <v>2ENS</v>
          </cell>
          <cell r="F209" t="str">
            <v>ESC. NORM. SUP. DE QRO.</v>
          </cell>
          <cell r="G209" t="str">
            <v>2EDU</v>
          </cell>
          <cell r="H209" t="str">
            <v>ORG. DESCONC. SECTOR EDUCACION</v>
          </cell>
          <cell r="I209" t="str">
            <v>SEDU</v>
          </cell>
          <cell r="J209" t="str">
            <v>SECTOR EDUCACION</v>
          </cell>
          <cell r="K209" t="str">
            <v>220106</v>
          </cell>
          <cell r="L209" t="str">
            <v>22</v>
          </cell>
          <cell r="M209" t="str">
            <v>01</v>
          </cell>
          <cell r="N209" t="str">
            <v>06</v>
          </cell>
        </row>
        <row r="210">
          <cell r="A210" t="str">
            <v>P421</v>
          </cell>
          <cell r="B210" t="str">
            <v>Ofna. del C. Dir. De UPN</v>
          </cell>
          <cell r="C210" t="str">
            <v>P420</v>
          </cell>
          <cell r="D210" t="str">
            <v>DIRECCION UPN</v>
          </cell>
          <cell r="E210" t="str">
            <v>2EUP</v>
          </cell>
          <cell r="F210" t="str">
            <v>UNIVERSIDAD PEDAGOGICA NACIONAL</v>
          </cell>
          <cell r="G210" t="str">
            <v>2EDU</v>
          </cell>
          <cell r="H210" t="str">
            <v>ORG. DESCONC. SECTOR EDUCACION</v>
          </cell>
          <cell r="I210" t="str">
            <v>SEDU</v>
          </cell>
          <cell r="J210" t="str">
            <v>SECTOR EDUCACION</v>
          </cell>
          <cell r="K210" t="str">
            <v>220101</v>
          </cell>
          <cell r="L210" t="str">
            <v>22</v>
          </cell>
          <cell r="M210" t="str">
            <v>01</v>
          </cell>
          <cell r="N210" t="str">
            <v>01</v>
          </cell>
        </row>
        <row r="211">
          <cell r="A211" t="str">
            <v>P445</v>
          </cell>
          <cell r="B211" t="str">
            <v>Ofna. del C. Dir. General</v>
          </cell>
          <cell r="C211" t="str">
            <v>P440</v>
          </cell>
          <cell r="D211" t="str">
            <v>OFNA. DEL C. DIR. GENERAL</v>
          </cell>
          <cell r="E211" t="str">
            <v>2ECE</v>
          </cell>
          <cell r="F211" t="str">
            <v>CENTRO EDUC. Y CULT. DEL EDO. DE QRO.</v>
          </cell>
          <cell r="G211" t="str">
            <v>2EDU</v>
          </cell>
          <cell r="H211" t="str">
            <v>ORG. DESCONC. SECTOR EDUCACION</v>
          </cell>
          <cell r="I211" t="str">
            <v>SEDU</v>
          </cell>
          <cell r="J211" t="str">
            <v>SECTOR EDUCACION</v>
          </cell>
          <cell r="K211" t="str">
            <v>220101</v>
          </cell>
          <cell r="L211" t="str">
            <v>22</v>
          </cell>
          <cell r="M211" t="str">
            <v>01</v>
          </cell>
          <cell r="N211" t="str">
            <v>01</v>
          </cell>
        </row>
        <row r="212">
          <cell r="A212" t="str">
            <v>P481</v>
          </cell>
          <cell r="B212" t="str">
            <v>Ofna. del C. Dir. Gral.Museo Triunfo de la Rep.</v>
          </cell>
          <cell r="C212" t="str">
            <v>P480</v>
          </cell>
          <cell r="D212" t="str">
            <v>DIR. GRAL. MUSEO TRIUNFO DE LA REP.</v>
          </cell>
          <cell r="E212" t="str">
            <v>2ETR</v>
          </cell>
          <cell r="F212" t="str">
            <v>MUSEO DE RESTAURACION DE LA REP.</v>
          </cell>
          <cell r="G212" t="str">
            <v>2EDU</v>
          </cell>
          <cell r="H212" t="str">
            <v>ORG. DESCONC. SECTOR EDUCACION</v>
          </cell>
          <cell r="I212" t="str">
            <v>SEDU</v>
          </cell>
          <cell r="J212" t="str">
            <v>SECTOR EDUCACION</v>
          </cell>
          <cell r="K212" t="str">
            <v>220206</v>
          </cell>
          <cell r="L212" t="str">
            <v>22</v>
          </cell>
          <cell r="M212" t="str">
            <v>02</v>
          </cell>
          <cell r="N212" t="str">
            <v>06</v>
          </cell>
        </row>
        <row r="213">
          <cell r="A213" t="str">
            <v>P501</v>
          </cell>
          <cell r="B213" t="str">
            <v>Ofna. del C. Director de UTSJ</v>
          </cell>
          <cell r="C213" t="str">
            <v>P500</v>
          </cell>
          <cell r="D213" t="str">
            <v>RECTORIA UTSJ</v>
          </cell>
          <cell r="E213" t="str">
            <v>3EUS</v>
          </cell>
          <cell r="F213" t="str">
            <v>UNIV. TEC. DE SAN JUAN DEL RIO</v>
          </cell>
          <cell r="G213" t="str">
            <v>3EDU</v>
          </cell>
          <cell r="H213" t="str">
            <v>ENT. PARAEST. SECT. EDUC.</v>
          </cell>
          <cell r="I213" t="str">
            <v>SEDU</v>
          </cell>
          <cell r="J213" t="str">
            <v>SECTOR EDUCACION</v>
          </cell>
          <cell r="K213" t="str">
            <v>220106</v>
          </cell>
          <cell r="L213" t="str">
            <v>22</v>
          </cell>
          <cell r="M213" t="str">
            <v>01</v>
          </cell>
          <cell r="N213" t="str">
            <v>06</v>
          </cell>
        </row>
        <row r="214">
          <cell r="A214" t="str">
            <v>P561</v>
          </cell>
          <cell r="B214" t="str">
            <v>Ofna. del C. Dir. Gral. CONCYTEQ</v>
          </cell>
          <cell r="C214" t="str">
            <v>P560</v>
          </cell>
          <cell r="D214" t="str">
            <v>DIR. GRAL. CONCYTEQ</v>
          </cell>
          <cell r="E214" t="str">
            <v>3ECY</v>
          </cell>
          <cell r="F214" t="str">
            <v>CONS.  DE CIENCIA Y TEC. DEL EDO. QRO. (CONCYTEQ)</v>
          </cell>
          <cell r="G214" t="str">
            <v>3EDU</v>
          </cell>
          <cell r="H214" t="str">
            <v>ENT. PARAEST. SECT. EDUC.</v>
          </cell>
          <cell r="I214" t="str">
            <v>SEDU</v>
          </cell>
          <cell r="J214" t="str">
            <v>SECTOR EDUCACION</v>
          </cell>
          <cell r="K214" t="str">
            <v>220402</v>
          </cell>
          <cell r="L214" t="str">
            <v>22</v>
          </cell>
          <cell r="M214" t="str">
            <v>04</v>
          </cell>
          <cell r="N214" t="str">
            <v>02</v>
          </cell>
        </row>
        <row r="215">
          <cell r="A215" t="str">
            <v>P581</v>
          </cell>
          <cell r="B215" t="str">
            <v>Ofna. del C. Dir. General IAQ</v>
          </cell>
          <cell r="C215" t="str">
            <v>P580</v>
          </cell>
          <cell r="D215" t="str">
            <v>DIR. GRAL. IAO</v>
          </cell>
          <cell r="E215" t="str">
            <v>3EAO</v>
          </cell>
          <cell r="F215" t="str">
            <v>INST. DE ARTES Y OFICIOS DE QRO. (IAO)</v>
          </cell>
          <cell r="G215" t="str">
            <v>3EDU</v>
          </cell>
          <cell r="H215" t="str">
            <v>ENT. PARAEST. SECT. EDUC.</v>
          </cell>
          <cell r="I215" t="str">
            <v>SEDU</v>
          </cell>
          <cell r="J215" t="str">
            <v>SECTOR EDUCACION</v>
          </cell>
          <cell r="K215" t="str">
            <v>220105</v>
          </cell>
          <cell r="L215" t="str">
            <v>22</v>
          </cell>
          <cell r="M215" t="str">
            <v>01</v>
          </cell>
          <cell r="N215" t="str">
            <v>05</v>
          </cell>
        </row>
        <row r="216">
          <cell r="A216" t="str">
            <v>P601</v>
          </cell>
          <cell r="B216" t="str">
            <v>Ofna. del C. Coord. Inst. Queret. De la Cult. Y las Artes</v>
          </cell>
          <cell r="C216" t="str">
            <v>P600</v>
          </cell>
          <cell r="D216" t="str">
            <v>COORD. GRAL. INST. QUERET. CULT. Y ARTES</v>
          </cell>
          <cell r="E216" t="str">
            <v>3ECA</v>
          </cell>
          <cell r="F216" t="str">
            <v>INST. QUERET. DE LA CULTURA Y LAS ARTES</v>
          </cell>
          <cell r="G216" t="str">
            <v>3EDU</v>
          </cell>
          <cell r="H216" t="str">
            <v>ENT. PARAEST. SECT. EDUC.</v>
          </cell>
          <cell r="I216" t="str">
            <v>SEDU</v>
          </cell>
          <cell r="J216" t="str">
            <v>SECTOR EDUCACION</v>
          </cell>
          <cell r="K216" t="str">
            <v>220201</v>
          </cell>
          <cell r="L216" t="str">
            <v>22</v>
          </cell>
          <cell r="M216" t="str">
            <v>02</v>
          </cell>
          <cell r="N216" t="str">
            <v>01</v>
          </cell>
        </row>
        <row r="217">
          <cell r="A217" t="str">
            <v>P611</v>
          </cell>
          <cell r="B217" t="str">
            <v>Jardín del Arte</v>
          </cell>
          <cell r="C217" t="str">
            <v>P610</v>
          </cell>
          <cell r="D217" t="str">
            <v>DIR. EDUC. ART. Y SERV. CULT.</v>
          </cell>
          <cell r="E217" t="str">
            <v>3ECA</v>
          </cell>
          <cell r="F217" t="str">
            <v>CONS. EST. P/CULT. Y LAS ART (CONECULTA)</v>
          </cell>
          <cell r="G217" t="str">
            <v>3EDU</v>
          </cell>
          <cell r="H217" t="str">
            <v>ENT. PARAEST. SECT. EDUC.</v>
          </cell>
          <cell r="I217" t="str">
            <v>SEDU</v>
          </cell>
          <cell r="J217" t="str">
            <v>SECTOR EDUCACION</v>
          </cell>
          <cell r="K217" t="str">
            <v>220201</v>
          </cell>
          <cell r="L217" t="str">
            <v>22</v>
          </cell>
          <cell r="M217" t="str">
            <v>02</v>
          </cell>
          <cell r="N217" t="str">
            <v>01</v>
          </cell>
        </row>
        <row r="218">
          <cell r="A218" t="str">
            <v>P612</v>
          </cell>
          <cell r="B218" t="str">
            <v>Centro Cultural Casa del Faldón</v>
          </cell>
          <cell r="C218" t="str">
            <v>P610</v>
          </cell>
          <cell r="D218" t="str">
            <v>DIR. EDUC. ART. Y SERV. CULT.</v>
          </cell>
          <cell r="E218" t="str">
            <v>3ECA</v>
          </cell>
          <cell r="F218" t="str">
            <v>CONS. EST. P/CULT. Y LAS ART (CONECULTA)</v>
          </cell>
          <cell r="G218" t="str">
            <v>3EDU</v>
          </cell>
          <cell r="H218" t="str">
            <v>ENT. PARAEST. SECT. EDUC.</v>
          </cell>
          <cell r="I218" t="str">
            <v>SEDU</v>
          </cell>
          <cell r="J218" t="str">
            <v>SECTOR EDUCACION</v>
          </cell>
          <cell r="K218" t="str">
            <v>220201</v>
          </cell>
          <cell r="L218" t="str">
            <v>22</v>
          </cell>
          <cell r="M218" t="str">
            <v>02</v>
          </cell>
          <cell r="N218" t="str">
            <v>01</v>
          </cell>
        </row>
        <row r="219">
          <cell r="A219" t="str">
            <v>P613</v>
          </cell>
          <cell r="B219" t="str">
            <v>Librería del Centro</v>
          </cell>
          <cell r="C219" t="str">
            <v>P610</v>
          </cell>
          <cell r="D219" t="str">
            <v>DIR. EDUC. ART. Y SERV. CULT.</v>
          </cell>
          <cell r="E219" t="str">
            <v>3ECA</v>
          </cell>
          <cell r="F219" t="str">
            <v>CONS. EST. P/CULT. Y LAS ART (CONECULTA)</v>
          </cell>
          <cell r="G219" t="str">
            <v>3EDU</v>
          </cell>
          <cell r="H219" t="str">
            <v>ENT. PARAEST. SECT. EDUC.</v>
          </cell>
          <cell r="I219" t="str">
            <v>SEDU</v>
          </cell>
          <cell r="J219" t="str">
            <v>SECTOR EDUCACION</v>
          </cell>
          <cell r="K219" t="str">
            <v>220202</v>
          </cell>
          <cell r="L219" t="str">
            <v>22</v>
          </cell>
          <cell r="M219" t="str">
            <v>02</v>
          </cell>
          <cell r="N219" t="str">
            <v>05</v>
          </cell>
        </row>
        <row r="220">
          <cell r="A220" t="str">
            <v>P614</v>
          </cell>
          <cell r="B220" t="str">
            <v>Red. Estatal de Bibliotecas</v>
          </cell>
          <cell r="C220" t="str">
            <v>P610</v>
          </cell>
          <cell r="D220" t="str">
            <v>DIR. EDUC. ART. Y SERV. CULT.</v>
          </cell>
          <cell r="E220" t="str">
            <v>3ECA</v>
          </cell>
          <cell r="F220" t="str">
            <v>CONS. EST. P/CULT. Y LAS ART (CONECULTA)</v>
          </cell>
          <cell r="G220" t="str">
            <v>3EDU</v>
          </cell>
          <cell r="H220" t="str">
            <v>ENT. PARAEST. SECT. EDUC.</v>
          </cell>
          <cell r="I220" t="str">
            <v>SEDU</v>
          </cell>
          <cell r="J220" t="str">
            <v>SECTOR EDUCACION</v>
          </cell>
          <cell r="K220" t="str">
            <v>220205</v>
          </cell>
          <cell r="L220" t="str">
            <v>22</v>
          </cell>
          <cell r="M220" t="str">
            <v>02</v>
          </cell>
          <cell r="N220" t="str">
            <v>05</v>
          </cell>
        </row>
        <row r="221">
          <cell r="A221" t="str">
            <v>P615</v>
          </cell>
          <cell r="B221" t="str">
            <v>Bibliot. Carlos Siguenza y Gongora</v>
          </cell>
          <cell r="C221" t="str">
            <v>P610</v>
          </cell>
          <cell r="D221" t="str">
            <v>DIR. EDUC. ART. Y SERV. CULT.</v>
          </cell>
          <cell r="E221" t="str">
            <v>3ECA</v>
          </cell>
          <cell r="F221" t="str">
            <v>CONS. EST. P/CULT. Y LAS ART (CONECULTA)</v>
          </cell>
          <cell r="G221" t="str">
            <v>3EDU</v>
          </cell>
          <cell r="H221" t="str">
            <v>ENT. PARAEST. SECT. EDUC.</v>
          </cell>
          <cell r="I221" t="str">
            <v>SEDU</v>
          </cell>
          <cell r="J221" t="str">
            <v>SECTOR EDUCACION</v>
          </cell>
          <cell r="K221" t="str">
            <v>220205</v>
          </cell>
          <cell r="L221" t="str">
            <v>22</v>
          </cell>
          <cell r="M221" t="str">
            <v>02</v>
          </cell>
          <cell r="N221" t="str">
            <v>05</v>
          </cell>
        </row>
        <row r="222">
          <cell r="A222" t="str">
            <v>P616</v>
          </cell>
          <cell r="B222" t="str">
            <v>Bibliot. José Ma. Truchuelo</v>
          </cell>
          <cell r="C222" t="str">
            <v>P610</v>
          </cell>
          <cell r="D222" t="str">
            <v>DIR. EDUC. ART. Y SERV. CULT.</v>
          </cell>
          <cell r="E222" t="str">
            <v>3ECA</v>
          </cell>
          <cell r="F222" t="str">
            <v>CONS. EST. P/CULT. Y LAS ART (CONECULTA)</v>
          </cell>
          <cell r="G222" t="str">
            <v>3EDU</v>
          </cell>
          <cell r="H222" t="str">
            <v>ENT. PARAEST. SECT. EDUC.</v>
          </cell>
          <cell r="I222" t="str">
            <v>SEDU</v>
          </cell>
          <cell r="J222" t="str">
            <v>SECTOR EDUCACION</v>
          </cell>
          <cell r="K222" t="str">
            <v>220205</v>
          </cell>
          <cell r="L222" t="str">
            <v>22</v>
          </cell>
          <cell r="M222" t="str">
            <v>02</v>
          </cell>
          <cell r="N222" t="str">
            <v>05</v>
          </cell>
        </row>
        <row r="223">
          <cell r="A223" t="str">
            <v>P617</v>
          </cell>
          <cell r="B223" t="str">
            <v>Bibliot. Plutarco Elías Calles</v>
          </cell>
          <cell r="C223" t="str">
            <v>P610</v>
          </cell>
          <cell r="D223" t="str">
            <v>DIR. EDUC. ART. Y SERV. CULT.</v>
          </cell>
          <cell r="E223" t="str">
            <v>3ECA</v>
          </cell>
          <cell r="F223" t="str">
            <v>CONS. EST. P/CULT. Y LAS ART (CONECULTA)</v>
          </cell>
          <cell r="G223" t="str">
            <v>3EDU</v>
          </cell>
          <cell r="H223" t="str">
            <v>ENT. PARAEST. SECT. EDUC.</v>
          </cell>
          <cell r="I223" t="str">
            <v>SEDU</v>
          </cell>
          <cell r="J223" t="str">
            <v>SECTOR EDUCACION</v>
          </cell>
          <cell r="K223" t="str">
            <v>220205</v>
          </cell>
          <cell r="L223" t="str">
            <v>22</v>
          </cell>
          <cell r="M223" t="str">
            <v>02</v>
          </cell>
          <cell r="N223" t="str">
            <v>05</v>
          </cell>
        </row>
        <row r="224">
          <cell r="A224" t="str">
            <v>P618</v>
          </cell>
          <cell r="B224" t="str">
            <v>Bibliot. Querétaro 2000</v>
          </cell>
          <cell r="C224" t="str">
            <v>P610</v>
          </cell>
          <cell r="D224" t="str">
            <v>DIR. EDUC. ART. Y SERV. CULT.</v>
          </cell>
          <cell r="E224" t="str">
            <v>3ECA</v>
          </cell>
          <cell r="F224" t="str">
            <v>CONS. EST. P/CULT. Y LAS ART (CONECULTA)</v>
          </cell>
          <cell r="G224" t="str">
            <v>3EDU</v>
          </cell>
          <cell r="H224" t="str">
            <v>ENT. PARAEST. SECT. EDUC.</v>
          </cell>
          <cell r="I224" t="str">
            <v>SEDU</v>
          </cell>
          <cell r="J224" t="str">
            <v>SECTOR EDUCACION</v>
          </cell>
          <cell r="K224" t="str">
            <v>220205</v>
          </cell>
          <cell r="L224" t="str">
            <v>22</v>
          </cell>
          <cell r="M224" t="str">
            <v>02</v>
          </cell>
          <cell r="N224" t="str">
            <v>05</v>
          </cell>
        </row>
        <row r="225">
          <cell r="A225" t="str">
            <v>P619</v>
          </cell>
          <cell r="B225" t="str">
            <v>Bibliot. Central</v>
          </cell>
          <cell r="C225" t="str">
            <v>P610</v>
          </cell>
          <cell r="D225" t="str">
            <v>DIR. EDUC. ART. Y SERV. CULT.</v>
          </cell>
          <cell r="E225" t="str">
            <v>3ECA</v>
          </cell>
          <cell r="F225" t="str">
            <v>CONS. EST. P/CULT. Y LAS ART (CONECULTA)</v>
          </cell>
          <cell r="G225" t="str">
            <v>3EDU</v>
          </cell>
          <cell r="H225" t="str">
            <v>ENT. PARAEST. SECT. EDUC.</v>
          </cell>
          <cell r="I225" t="str">
            <v>SEDU</v>
          </cell>
          <cell r="J225" t="str">
            <v>SECTOR EDUCACION</v>
          </cell>
          <cell r="K225" t="str">
            <v>220205</v>
          </cell>
          <cell r="L225" t="str">
            <v>22</v>
          </cell>
          <cell r="M225" t="str">
            <v>02</v>
          </cell>
          <cell r="N225" t="str">
            <v>05</v>
          </cell>
        </row>
        <row r="226">
          <cell r="A226" t="str">
            <v>P620</v>
          </cell>
          <cell r="B226" t="str">
            <v>Orquesta Típica</v>
          </cell>
          <cell r="C226" t="str">
            <v>P610</v>
          </cell>
          <cell r="D226" t="str">
            <v>DIR. EDUC. ART. Y SERV. CULT.</v>
          </cell>
          <cell r="E226" t="str">
            <v>3ECA</v>
          </cell>
          <cell r="F226" t="str">
            <v>CONS. EST. P/CULT. Y LAS ART (CONECULTA)</v>
          </cell>
          <cell r="G226" t="str">
            <v>3EDU</v>
          </cell>
          <cell r="H226" t="str">
            <v>ENT. PARAEST. SECT. EDUC.</v>
          </cell>
          <cell r="I226" t="str">
            <v>SEDU</v>
          </cell>
          <cell r="J226" t="str">
            <v>SECTOR EDUCACION</v>
          </cell>
          <cell r="K226" t="str">
            <v>220204</v>
          </cell>
          <cell r="L226" t="str">
            <v>22</v>
          </cell>
          <cell r="M226" t="str">
            <v>02</v>
          </cell>
          <cell r="N226" t="str">
            <v>04</v>
          </cell>
        </row>
        <row r="227">
          <cell r="A227" t="str">
            <v>P621</v>
          </cell>
          <cell r="B227" t="str">
            <v>Orquestas Juveniles</v>
          </cell>
          <cell r="C227" t="str">
            <v>P610</v>
          </cell>
          <cell r="D227" t="str">
            <v>DIR. EDUC. ART. Y SERV. CULT.</v>
          </cell>
          <cell r="E227" t="str">
            <v>3ECA</v>
          </cell>
          <cell r="F227" t="str">
            <v>CONS. EST. P/CULT. Y LAS ART (CONECULTA)</v>
          </cell>
          <cell r="G227" t="str">
            <v>3EDU</v>
          </cell>
          <cell r="H227" t="str">
            <v>ENT. PARAEST. SECT. EDUC.</v>
          </cell>
          <cell r="I227" t="str">
            <v>SEDU</v>
          </cell>
          <cell r="J227" t="str">
            <v>SECTOR EDUCACION</v>
          </cell>
          <cell r="K227" t="str">
            <v>220205</v>
          </cell>
          <cell r="L227" t="str">
            <v>22</v>
          </cell>
          <cell r="M227" t="str">
            <v>02</v>
          </cell>
          <cell r="N227" t="str">
            <v>05</v>
          </cell>
        </row>
        <row r="228">
          <cell r="A228" t="str">
            <v>P622</v>
          </cell>
          <cell r="B228" t="str">
            <v>Apoyo a Fiestas Patronales</v>
          </cell>
          <cell r="C228" t="str">
            <v>P610</v>
          </cell>
          <cell r="D228" t="str">
            <v>DIR. EDUC. ART. Y SERV. CULT.</v>
          </cell>
          <cell r="E228" t="str">
            <v>3ECA</v>
          </cell>
          <cell r="F228" t="str">
            <v>CONS. EST. P/CULT. Y LAS ART (CONECULTA)</v>
          </cell>
          <cell r="G228" t="str">
            <v>3EDU</v>
          </cell>
          <cell r="H228" t="str">
            <v>ENT. PARAEST. SECT. EDUC.</v>
          </cell>
          <cell r="I228" t="str">
            <v>SEDU</v>
          </cell>
          <cell r="J228" t="str">
            <v>SECTOR EDUCACION</v>
          </cell>
          <cell r="K228" t="str">
            <v>220204</v>
          </cell>
          <cell r="L228" t="str">
            <v>22</v>
          </cell>
          <cell r="M228" t="str">
            <v>02</v>
          </cell>
          <cell r="N228" t="str">
            <v>04</v>
          </cell>
        </row>
        <row r="229">
          <cell r="A229" t="str">
            <v>P623</v>
          </cell>
          <cell r="B229" t="str">
            <v>Centro de Formación Artistica</v>
          </cell>
          <cell r="C229" t="str">
            <v>P610</v>
          </cell>
          <cell r="D229" t="str">
            <v>DIR. EDUC. ART. Y SERV. CULT.</v>
          </cell>
          <cell r="E229" t="str">
            <v>3ECA</v>
          </cell>
          <cell r="F229" t="str">
            <v>CONS. EST. P/CULT. Y LAS ART (CONECULTA)</v>
          </cell>
          <cell r="G229" t="str">
            <v>3EDU</v>
          </cell>
          <cell r="H229" t="str">
            <v>ENT. PARAEST. SECT. EDUC.</v>
          </cell>
          <cell r="I229" t="str">
            <v>SEDU</v>
          </cell>
          <cell r="J229" t="str">
            <v>SECTOR EDUCACION</v>
          </cell>
          <cell r="K229" t="str">
            <v>220201</v>
          </cell>
          <cell r="L229" t="str">
            <v>22</v>
          </cell>
          <cell r="M229" t="str">
            <v>02</v>
          </cell>
          <cell r="N229" t="str">
            <v>01</v>
          </cell>
        </row>
        <row r="230">
          <cell r="A230" t="str">
            <v>P624</v>
          </cell>
          <cell r="B230" t="str">
            <v>Centro Cultural Cadereyta</v>
          </cell>
          <cell r="C230" t="str">
            <v>P610</v>
          </cell>
          <cell r="D230" t="str">
            <v>DIR. EDUC. ART. Y SERV. CULT.</v>
          </cell>
          <cell r="E230" t="str">
            <v>3ECA</v>
          </cell>
          <cell r="F230" t="str">
            <v>CONS. EST. P/CULT. Y LAS ART (CONECULTA)</v>
          </cell>
          <cell r="G230" t="str">
            <v>3EDU</v>
          </cell>
          <cell r="H230" t="str">
            <v>ENT. PARAEST. SECT. EDUC.</v>
          </cell>
          <cell r="I230" t="str">
            <v>SEDU</v>
          </cell>
          <cell r="J230" t="str">
            <v>SECTOR EDUCACION</v>
          </cell>
          <cell r="K230" t="str">
            <v>220201</v>
          </cell>
          <cell r="L230" t="str">
            <v>22</v>
          </cell>
          <cell r="M230" t="str">
            <v>02</v>
          </cell>
          <cell r="N230" t="str">
            <v>01</v>
          </cell>
        </row>
        <row r="231">
          <cell r="A231" t="str">
            <v>P625</v>
          </cell>
          <cell r="B231" t="str">
            <v>Unidad Cultural del Centro</v>
          </cell>
          <cell r="C231" t="str">
            <v>P610</v>
          </cell>
          <cell r="D231" t="str">
            <v>DIR. EDUC. ART. Y SERV. CULT.</v>
          </cell>
          <cell r="E231" t="str">
            <v>3ECA</v>
          </cell>
          <cell r="F231" t="str">
            <v>CONS. EST. P/CULT. Y LAS ART (CONECULTA)</v>
          </cell>
          <cell r="G231" t="str">
            <v>3EDU</v>
          </cell>
          <cell r="H231" t="str">
            <v>ENT. PARAEST. SECT. EDUC.</v>
          </cell>
          <cell r="I231" t="str">
            <v>SEDU</v>
          </cell>
          <cell r="J231" t="str">
            <v>SECTOR EDUCACION</v>
          </cell>
          <cell r="K231" t="str">
            <v>220203</v>
          </cell>
          <cell r="L231" t="str">
            <v>22</v>
          </cell>
          <cell r="M231" t="str">
            <v>02</v>
          </cell>
          <cell r="N231" t="str">
            <v>03</v>
          </cell>
        </row>
        <row r="232">
          <cell r="A232" t="str">
            <v>P626</v>
          </cell>
          <cell r="B232" t="str">
            <v>Centro Nal. De Danza Contemporánea</v>
          </cell>
          <cell r="C232" t="str">
            <v>P610</v>
          </cell>
          <cell r="D232" t="str">
            <v>DIR. EDUC. ART. Y SERV. CULT.</v>
          </cell>
          <cell r="E232" t="str">
            <v>3ECA</v>
          </cell>
          <cell r="F232" t="str">
            <v>CONS. EST. P/CULT. Y LAS ART (CONECULTA)</v>
          </cell>
          <cell r="G232" t="str">
            <v>3EDU</v>
          </cell>
          <cell r="H232" t="str">
            <v>ENT. PARAEST. SECT. EDUC.</v>
          </cell>
          <cell r="I232" t="str">
            <v>SEDU</v>
          </cell>
          <cell r="J232" t="str">
            <v>SECTOR EDUCACION</v>
          </cell>
          <cell r="K232" t="str">
            <v>220201</v>
          </cell>
          <cell r="L232" t="str">
            <v>22</v>
          </cell>
          <cell r="M232" t="str">
            <v>02</v>
          </cell>
          <cell r="N232" t="str">
            <v>01</v>
          </cell>
        </row>
        <row r="233">
          <cell r="A233" t="str">
            <v>P627</v>
          </cell>
          <cell r="B233" t="str">
            <v>Conservatorio Libre de Música</v>
          </cell>
          <cell r="C233" t="str">
            <v>P610</v>
          </cell>
          <cell r="D233" t="str">
            <v>DIR. EDUC. ART. Y SERV. CULT.</v>
          </cell>
          <cell r="E233" t="str">
            <v>3ECA</v>
          </cell>
          <cell r="F233" t="str">
            <v>CONS. EST. P/CULT. Y LAS ART (CONECULTA)</v>
          </cell>
          <cell r="G233" t="str">
            <v>3EDU</v>
          </cell>
          <cell r="H233" t="str">
            <v>ENT. PARAEST. SECT. EDUC.</v>
          </cell>
          <cell r="I233" t="str">
            <v>SEDU</v>
          </cell>
          <cell r="J233" t="str">
            <v>SECTOR EDUCACION</v>
          </cell>
          <cell r="K233" t="str">
            <v>220201</v>
          </cell>
          <cell r="L233" t="str">
            <v>22</v>
          </cell>
          <cell r="M233" t="str">
            <v>02</v>
          </cell>
          <cell r="N233" t="str">
            <v>01</v>
          </cell>
        </row>
        <row r="234">
          <cell r="A234" t="str">
            <v>P628</v>
          </cell>
          <cell r="B234" t="str">
            <v>Escuela de Laudería</v>
          </cell>
          <cell r="C234" t="str">
            <v>P610</v>
          </cell>
          <cell r="D234" t="str">
            <v>DIR. EDUC. ART. Y SERV. CULT.</v>
          </cell>
          <cell r="E234" t="str">
            <v>3ECA</v>
          </cell>
          <cell r="F234" t="str">
            <v>CONS. EST. P/CULT. Y LAS ART (CONECULTA)</v>
          </cell>
          <cell r="G234" t="str">
            <v>3EDU</v>
          </cell>
          <cell r="H234" t="str">
            <v>ENT. PARAEST. SECT. EDUC.</v>
          </cell>
          <cell r="I234" t="str">
            <v>SEDU</v>
          </cell>
          <cell r="J234" t="str">
            <v>SECTOR EDUCACION</v>
          </cell>
          <cell r="K234" t="str">
            <v>220201</v>
          </cell>
          <cell r="L234" t="str">
            <v>22</v>
          </cell>
          <cell r="M234" t="str">
            <v>02</v>
          </cell>
          <cell r="N234" t="str">
            <v>01</v>
          </cell>
        </row>
        <row r="235">
          <cell r="A235" t="str">
            <v>P631</v>
          </cell>
          <cell r="B235" t="str">
            <v>Museo del Arte</v>
          </cell>
          <cell r="C235" t="str">
            <v>P630</v>
          </cell>
          <cell r="D235" t="str">
            <v>DIR. DE DIFUSION Y PATRIM. CULTURAL</v>
          </cell>
          <cell r="E235" t="str">
            <v>3ECA</v>
          </cell>
          <cell r="F235" t="str">
            <v>CONS. EST. P/CULT. Y LAS ART (CONECULTA)</v>
          </cell>
          <cell r="G235" t="str">
            <v>3EDU</v>
          </cell>
          <cell r="H235" t="str">
            <v>ENT. PARAEST. SECT. EDUC.</v>
          </cell>
          <cell r="I235" t="str">
            <v>SEDU</v>
          </cell>
          <cell r="J235" t="str">
            <v>SECTOR EDUCACION</v>
          </cell>
          <cell r="K235" t="str">
            <v>220201</v>
          </cell>
          <cell r="L235" t="str">
            <v>22</v>
          </cell>
          <cell r="M235" t="str">
            <v>02</v>
          </cell>
          <cell r="N235" t="str">
            <v>01</v>
          </cell>
        </row>
        <row r="236">
          <cell r="A236" t="str">
            <v>P632</v>
          </cell>
          <cell r="B236" t="str">
            <v>Museo Regional</v>
          </cell>
          <cell r="C236" t="str">
            <v>P630</v>
          </cell>
          <cell r="D236" t="str">
            <v>DIR. DE DIFUSION Y PATRIM. CULTURAL</v>
          </cell>
          <cell r="E236" t="str">
            <v>3ECA</v>
          </cell>
          <cell r="F236" t="str">
            <v>CONS. EST. P/CULT. Y LAS ART (CONECULTA)</v>
          </cell>
          <cell r="G236" t="str">
            <v>3EDU</v>
          </cell>
          <cell r="H236" t="str">
            <v>ENT. PARAEST. SECT. EDUC.</v>
          </cell>
          <cell r="I236" t="str">
            <v>SEDU</v>
          </cell>
          <cell r="J236" t="str">
            <v>SECTOR EDUCACION</v>
          </cell>
          <cell r="K236" t="str">
            <v>220201</v>
          </cell>
          <cell r="L236" t="str">
            <v>22</v>
          </cell>
          <cell r="M236" t="str">
            <v>02</v>
          </cell>
          <cell r="N236" t="str">
            <v>01</v>
          </cell>
        </row>
        <row r="237">
          <cell r="A237" t="str">
            <v>P633</v>
          </cell>
          <cell r="B237" t="str">
            <v>Fondo Editorial</v>
          </cell>
          <cell r="C237" t="str">
            <v>P630</v>
          </cell>
          <cell r="D237" t="str">
            <v>DIR. DE DIFUSION Y PATRIM. CULTURAL</v>
          </cell>
          <cell r="E237" t="str">
            <v>3ECA</v>
          </cell>
          <cell r="F237" t="str">
            <v>CONS. EST. P/CULT. Y LAS ART (CONECULTA)</v>
          </cell>
          <cell r="G237" t="str">
            <v>3EDU</v>
          </cell>
          <cell r="H237" t="str">
            <v>ENT. PARAEST. SECT. EDUC.</v>
          </cell>
          <cell r="I237" t="str">
            <v>SEDU</v>
          </cell>
          <cell r="J237" t="str">
            <v>SECTOR EDUCACION</v>
          </cell>
          <cell r="K237" t="str">
            <v>220201</v>
          </cell>
          <cell r="L237" t="str">
            <v>22</v>
          </cell>
          <cell r="M237" t="str">
            <v>02</v>
          </cell>
          <cell r="N237" t="str">
            <v>01</v>
          </cell>
        </row>
        <row r="238">
          <cell r="A238" t="str">
            <v>P634</v>
          </cell>
          <cell r="B238" t="str">
            <v>Galería Libertad</v>
          </cell>
          <cell r="C238" t="str">
            <v>P630</v>
          </cell>
          <cell r="D238" t="str">
            <v>DIR. DE DIFUSION Y PATRIM. CULTURAL</v>
          </cell>
          <cell r="E238" t="str">
            <v>3ECA</v>
          </cell>
          <cell r="F238" t="str">
            <v>CONS. EST. P/CULT. Y LAS ART (CONECULTA)</v>
          </cell>
          <cell r="G238" t="str">
            <v>3EDU</v>
          </cell>
          <cell r="H238" t="str">
            <v>ENT. PARAEST. SECT. EDUC.</v>
          </cell>
          <cell r="I238" t="str">
            <v>SEDU</v>
          </cell>
          <cell r="J238" t="str">
            <v>SECTOR EDUCACION</v>
          </cell>
          <cell r="K238" t="str">
            <v>220201</v>
          </cell>
          <cell r="L238" t="str">
            <v>22</v>
          </cell>
          <cell r="M238" t="str">
            <v>02</v>
          </cell>
          <cell r="N238" t="str">
            <v>01</v>
          </cell>
        </row>
        <row r="239">
          <cell r="A239" t="str">
            <v>P635</v>
          </cell>
          <cell r="B239" t="str">
            <v>Museo Histórico Sierra Gorda</v>
          </cell>
          <cell r="C239" t="str">
            <v>P630</v>
          </cell>
          <cell r="D239" t="str">
            <v>DIR. DE DIFUSION Y PATRIM. CULTURAL</v>
          </cell>
          <cell r="E239" t="str">
            <v>3ECA</v>
          </cell>
          <cell r="F239" t="str">
            <v>CONS. EST. P/CULT. Y LAS ART (CONECULTA)</v>
          </cell>
          <cell r="G239" t="str">
            <v>3EDU</v>
          </cell>
          <cell r="H239" t="str">
            <v>ENT. PARAEST. SECT. EDUC.</v>
          </cell>
          <cell r="I239" t="str">
            <v>SEDU</v>
          </cell>
          <cell r="J239" t="str">
            <v>SECTOR EDUCACION</v>
          </cell>
          <cell r="K239" t="str">
            <v>220201</v>
          </cell>
          <cell r="L239" t="str">
            <v>22</v>
          </cell>
          <cell r="M239" t="str">
            <v>02</v>
          </cell>
          <cell r="N239" t="str">
            <v>01</v>
          </cell>
        </row>
        <row r="240">
          <cell r="A240" t="str">
            <v>P636</v>
          </cell>
          <cell r="B240" t="str">
            <v>Museo de la Ciudad</v>
          </cell>
          <cell r="C240" t="str">
            <v>P630</v>
          </cell>
          <cell r="D240" t="str">
            <v>DIR. DE DIFUSION Y PATRIM. CULTURAL</v>
          </cell>
          <cell r="E240" t="str">
            <v>3ECA</v>
          </cell>
          <cell r="F240" t="str">
            <v>CONS. EST. P/CULT. Y LAS ART (CONECULTA)</v>
          </cell>
          <cell r="G240" t="str">
            <v>3EDU</v>
          </cell>
          <cell r="H240" t="str">
            <v>ENT. PARAEST. SECT. EDUC.</v>
          </cell>
          <cell r="I240" t="str">
            <v>SEDU</v>
          </cell>
          <cell r="J240" t="str">
            <v>SECTOR EDUCACION</v>
          </cell>
          <cell r="K240" t="str">
            <v>220201</v>
          </cell>
          <cell r="L240" t="str">
            <v>22</v>
          </cell>
          <cell r="M240" t="str">
            <v>02</v>
          </cell>
          <cell r="N240" t="str">
            <v>01</v>
          </cell>
        </row>
        <row r="241">
          <cell r="A241" t="str">
            <v>P637</v>
          </cell>
          <cell r="B241" t="str">
            <v>Museo de la Restauración</v>
          </cell>
          <cell r="C241" t="str">
            <v>P630</v>
          </cell>
          <cell r="D241" t="str">
            <v>DIR. DE DIFUSION Y PATRIM. CULTURAL</v>
          </cell>
          <cell r="E241" t="str">
            <v>3ECA</v>
          </cell>
          <cell r="F241" t="str">
            <v>CONS. EST. P/CULT. Y LAS ART (CONECULTA)</v>
          </cell>
          <cell r="G241" t="str">
            <v>3EDU</v>
          </cell>
          <cell r="H241" t="str">
            <v>ENT. PARAEST. SECT. EDUC.</v>
          </cell>
          <cell r="I241" t="str">
            <v>SEDU</v>
          </cell>
          <cell r="J241" t="str">
            <v>SECTOR EDUCACION</v>
          </cell>
          <cell r="K241" t="str">
            <v>220206</v>
          </cell>
          <cell r="L241" t="str">
            <v>22</v>
          </cell>
          <cell r="M241" t="str">
            <v>02</v>
          </cell>
          <cell r="N241" t="str">
            <v>06</v>
          </cell>
        </row>
        <row r="242">
          <cell r="A242" t="str">
            <v>P651</v>
          </cell>
          <cell r="B242" t="str">
            <v>Ofna. del C. Coord. Gral. USEBEQ</v>
          </cell>
          <cell r="C242" t="str">
            <v>P650</v>
          </cell>
          <cell r="D242" t="str">
            <v>COORD. GRAL USEBEQ</v>
          </cell>
          <cell r="E242" t="str">
            <v>3ESE</v>
          </cell>
          <cell r="F242" t="str">
            <v>USEBEQ</v>
          </cell>
          <cell r="G242" t="str">
            <v>3EDU</v>
          </cell>
          <cell r="H242" t="str">
            <v>ENT. PARAEST. SECT. EDUC.</v>
          </cell>
          <cell r="I242" t="str">
            <v>SEDU</v>
          </cell>
          <cell r="J242" t="str">
            <v>SECTOR EDUCACION</v>
          </cell>
          <cell r="K242" t="str">
            <v>220101</v>
          </cell>
          <cell r="L242" t="str">
            <v>22</v>
          </cell>
          <cell r="M242" t="str">
            <v>01</v>
          </cell>
          <cell r="N242" t="str">
            <v>01</v>
          </cell>
        </row>
        <row r="243">
          <cell r="A243" t="str">
            <v>PA01</v>
          </cell>
          <cell r="B243" t="str">
            <v>Ofna. del C. Rector  UAQ</v>
          </cell>
          <cell r="C243" t="str">
            <v>PA00</v>
          </cell>
          <cell r="D243" t="str">
            <v>RECTORIA UAQ</v>
          </cell>
          <cell r="E243" t="str">
            <v>3EAQ</v>
          </cell>
          <cell r="F243" t="str">
            <v>UNIV. AUTONOMA DE QRO.</v>
          </cell>
          <cell r="G243" t="str">
            <v>3EDU</v>
          </cell>
          <cell r="H243" t="str">
            <v>ENT. PARAEST. SECT. EDUC.</v>
          </cell>
          <cell r="I243" t="str">
            <v>SEDU</v>
          </cell>
          <cell r="J243" t="str">
            <v>SECTOR EDUCACION</v>
          </cell>
          <cell r="K243" t="str">
            <v>220106</v>
          </cell>
          <cell r="L243" t="str">
            <v>22</v>
          </cell>
          <cell r="M243" t="str">
            <v>01</v>
          </cell>
          <cell r="N243" t="str">
            <v>06</v>
          </cell>
        </row>
        <row r="244">
          <cell r="A244" t="str">
            <v>PB01</v>
          </cell>
          <cell r="B244" t="str">
            <v>Ofna. del C. Dir  Gral. COBAQ</v>
          </cell>
          <cell r="C244" t="str">
            <v>PB00</v>
          </cell>
          <cell r="D244" t="str">
            <v>DIR. GRAL. COBAQ</v>
          </cell>
          <cell r="E244" t="str">
            <v>3EBA</v>
          </cell>
          <cell r="F244" t="str">
            <v>COLEGIO DE BACHILLERES (COBAQ)</v>
          </cell>
          <cell r="G244" t="str">
            <v>3EDU</v>
          </cell>
          <cell r="H244" t="str">
            <v>ENT. PARAEST. SECT. EDUC.</v>
          </cell>
          <cell r="I244" t="str">
            <v>SEDU</v>
          </cell>
          <cell r="J244" t="str">
            <v>SECTOR EDUCACION</v>
          </cell>
          <cell r="K244" t="str">
            <v>220106</v>
          </cell>
          <cell r="L244" t="str">
            <v>22</v>
          </cell>
          <cell r="M244" t="str">
            <v>01</v>
          </cell>
          <cell r="N244" t="str">
            <v>06</v>
          </cell>
        </row>
        <row r="245">
          <cell r="A245" t="str">
            <v>PC51</v>
          </cell>
          <cell r="B245" t="str">
            <v>Ofna. del C. Rector UTEQ</v>
          </cell>
          <cell r="C245" t="str">
            <v>PC50</v>
          </cell>
          <cell r="D245" t="str">
            <v>RECTORIA UTEQ</v>
          </cell>
          <cell r="E245" t="str">
            <v>3EUQ</v>
          </cell>
          <cell r="F245" t="str">
            <v>UNIV. TEC. DE QUERETARO (UTEQ)</v>
          </cell>
          <cell r="G245" t="str">
            <v>3EDU</v>
          </cell>
          <cell r="H245" t="str">
            <v>ENT. PARAEST. SECT. EDUC.</v>
          </cell>
          <cell r="I245" t="str">
            <v>SEDU</v>
          </cell>
          <cell r="J245" t="str">
            <v>SECTOR EDUCACION</v>
          </cell>
          <cell r="K245" t="str">
            <v>220106</v>
          </cell>
          <cell r="L245" t="str">
            <v>22</v>
          </cell>
          <cell r="M245" t="str">
            <v>01</v>
          </cell>
          <cell r="N245" t="str">
            <v>06</v>
          </cell>
        </row>
        <row r="246">
          <cell r="A246" t="str">
            <v>PD21</v>
          </cell>
          <cell r="B246" t="str">
            <v>Ofna del Dir. Gral.  ICATEQ</v>
          </cell>
          <cell r="C246" t="str">
            <v>PD20</v>
          </cell>
          <cell r="D246" t="str">
            <v>DIR. GRAL. ICATEQ</v>
          </cell>
          <cell r="E246" t="str">
            <v>3EIC</v>
          </cell>
          <cell r="F246" t="str">
            <v>INST. DE CAP. PARA EL TRAB. DEL EDO. QRO.</v>
          </cell>
          <cell r="G246" t="str">
            <v>3EDU</v>
          </cell>
          <cell r="H246" t="str">
            <v>ENT. PARAEST. SECT. EDUC.</v>
          </cell>
          <cell r="I246" t="str">
            <v>SEDU</v>
          </cell>
          <cell r="J246" t="str">
            <v>SECTOR EDUCACION</v>
          </cell>
          <cell r="K246" t="str">
            <v>220105</v>
          </cell>
          <cell r="L246" t="str">
            <v>22</v>
          </cell>
          <cell r="M246" t="str">
            <v>01</v>
          </cell>
          <cell r="N246" t="str">
            <v>05</v>
          </cell>
        </row>
        <row r="247">
          <cell r="A247" t="str">
            <v>PD81</v>
          </cell>
          <cell r="B247" t="str">
            <v>Ofna. del C. Dir. Gral. CECYTEQ</v>
          </cell>
          <cell r="C247" t="str">
            <v>PD80</v>
          </cell>
          <cell r="D247" t="str">
            <v>DIR. GRAL. CECYTEQ</v>
          </cell>
          <cell r="E247" t="str">
            <v>3EEC</v>
          </cell>
          <cell r="F247" t="str">
            <v>COL. DE EST. CIENT. Y TEC. DEL EDO. QRO.</v>
          </cell>
          <cell r="G247" t="str">
            <v>3EDU</v>
          </cell>
          <cell r="H247" t="str">
            <v>ENT. PARAEST. SECT. EDUC.</v>
          </cell>
          <cell r="I247" t="str">
            <v>SEDU</v>
          </cell>
          <cell r="J247" t="str">
            <v>SECTOR EDUCACION</v>
          </cell>
          <cell r="K247" t="str">
            <v>220101</v>
          </cell>
          <cell r="L247" t="str">
            <v>22</v>
          </cell>
          <cell r="M247" t="str">
            <v>01</v>
          </cell>
          <cell r="N247" t="str">
            <v>01</v>
          </cell>
        </row>
        <row r="248">
          <cell r="A248" t="str">
            <v>PE51</v>
          </cell>
          <cell r="B248" t="str">
            <v>Ofna.del C. Dir. Gral. CAPCEQ</v>
          </cell>
          <cell r="C248" t="str">
            <v>PE50</v>
          </cell>
          <cell r="D248" t="str">
            <v>DIR. GRAL. CAPCEQ</v>
          </cell>
          <cell r="E248" t="str">
            <v>3ECE</v>
          </cell>
          <cell r="F248" t="str">
            <v>COM. ADM. DEL PROG. DE CONST. DE ESC.</v>
          </cell>
          <cell r="G248" t="str">
            <v>3EDU</v>
          </cell>
          <cell r="H248" t="str">
            <v>ENT. PARAEST. SECT. EDUC.</v>
          </cell>
          <cell r="I248" t="str">
            <v>SEDU</v>
          </cell>
          <cell r="J248" t="str">
            <v>SECTOR EDUCACION</v>
          </cell>
          <cell r="K248" t="str">
            <v>220105</v>
          </cell>
          <cell r="L248" t="str">
            <v>22</v>
          </cell>
          <cell r="M248" t="str">
            <v>01</v>
          </cell>
          <cell r="N248" t="str">
            <v>05</v>
          </cell>
        </row>
        <row r="249">
          <cell r="A249" t="str">
            <v>PK01</v>
          </cell>
          <cell r="B249" t="str">
            <v>Ofna del C. Dir Gral. CONALEP</v>
          </cell>
          <cell r="C249" t="str">
            <v>PK00</v>
          </cell>
          <cell r="D249" t="str">
            <v>DIR. GRAL. CONALEP</v>
          </cell>
          <cell r="E249" t="str">
            <v>3ECN</v>
          </cell>
          <cell r="F249" t="str">
            <v>CONALEP</v>
          </cell>
          <cell r="G249" t="str">
            <v>3EDU</v>
          </cell>
          <cell r="H249" t="str">
            <v>ENT. PARAEST. SECT. EDUC.</v>
          </cell>
          <cell r="I249" t="str">
            <v>SEDU</v>
          </cell>
          <cell r="J249" t="str">
            <v>SECTOR EDUCACION</v>
          </cell>
          <cell r="K249" t="str">
            <v>220106</v>
          </cell>
          <cell r="L249" t="str">
            <v>22</v>
          </cell>
          <cell r="M249" t="str">
            <v>01</v>
          </cell>
          <cell r="N249" t="str">
            <v>06</v>
          </cell>
        </row>
        <row r="250">
          <cell r="A250" t="str">
            <v>PI01</v>
          </cell>
          <cell r="B250" t="str">
            <v>Ofna. del C. Dir. Gral. IQJU</v>
          </cell>
          <cell r="C250" t="str">
            <v>PI00</v>
          </cell>
          <cell r="D250" t="str">
            <v>DIR. GRAL. IQJU</v>
          </cell>
          <cell r="E250" t="str">
            <v>3EJU</v>
          </cell>
          <cell r="F250" t="str">
            <v>INST. QUERETANO DE LA JUVENTUD</v>
          </cell>
          <cell r="G250" t="str">
            <v>3EDU</v>
          </cell>
          <cell r="H250" t="str">
            <v>ENT. PARAEST. SECT. EDUC.</v>
          </cell>
          <cell r="I250" t="str">
            <v>SEDU</v>
          </cell>
          <cell r="J250" t="str">
            <v>SECTOR EDUCACION</v>
          </cell>
          <cell r="K250" t="str">
            <v>250502</v>
          </cell>
          <cell r="L250" t="str">
            <v>25</v>
          </cell>
          <cell r="M250" t="str">
            <v>05</v>
          </cell>
          <cell r="N250" t="str">
            <v>02</v>
          </cell>
        </row>
        <row r="251">
          <cell r="A251" t="str">
            <v>PL01</v>
          </cell>
          <cell r="B251" t="str">
            <v>Ofna. del C. Rector Univ. Politec. De Qro.</v>
          </cell>
          <cell r="C251" t="str">
            <v>PL00</v>
          </cell>
          <cell r="D251" t="str">
            <v>RECTORIA UPQ</v>
          </cell>
          <cell r="E251" t="str">
            <v>3EPQ</v>
          </cell>
          <cell r="F251" t="str">
            <v>UNIV. POLITEC. DE QRO.</v>
          </cell>
          <cell r="G251" t="str">
            <v>3EDU</v>
          </cell>
          <cell r="H251" t="str">
            <v>ENT. PARAEST. SECT. EDUC.</v>
          </cell>
          <cell r="I251" t="str">
            <v>SEDU</v>
          </cell>
          <cell r="J251" t="str">
            <v>SECTOR EDUCACION</v>
          </cell>
          <cell r="K251" t="str">
            <v>220106</v>
          </cell>
          <cell r="L251" t="str">
            <v>22</v>
          </cell>
          <cell r="M251" t="str">
            <v>01</v>
          </cell>
          <cell r="N251" t="str">
            <v>06</v>
          </cell>
        </row>
        <row r="252">
          <cell r="A252" t="str">
            <v>R001</v>
          </cell>
          <cell r="B252" t="str">
            <v>Ofna. del C. Srio. Del Trabajo</v>
          </cell>
          <cell r="C252" t="str">
            <v>R000</v>
          </cell>
          <cell r="D252" t="str">
            <v>OFNA. DEL C. SRIO. DEL TRABAJO</v>
          </cell>
          <cell r="E252" t="str">
            <v>1TRA</v>
          </cell>
          <cell r="F252" t="str">
            <v>SRIA. DEL TRABAJO</v>
          </cell>
          <cell r="G252" t="str">
            <v>1TRA</v>
          </cell>
          <cell r="H252" t="str">
            <v>SRIA. DEL TRABAJO</v>
          </cell>
          <cell r="I252" t="str">
            <v>STRA</v>
          </cell>
          <cell r="J252" t="str">
            <v>SECTOR TRABAJO</v>
          </cell>
          <cell r="K252" t="str">
            <v>230107</v>
          </cell>
          <cell r="L252" t="str">
            <v>23</v>
          </cell>
          <cell r="M252" t="str">
            <v>01</v>
          </cell>
          <cell r="N252" t="str">
            <v>07</v>
          </cell>
        </row>
        <row r="253">
          <cell r="A253" t="str">
            <v>R005</v>
          </cell>
          <cell r="B253" t="str">
            <v>Unidad de Apoyo Administrativo</v>
          </cell>
          <cell r="C253" t="str">
            <v>R000</v>
          </cell>
          <cell r="D253" t="str">
            <v>OFNA. DEL C. SRIO. DEL TRABAJO</v>
          </cell>
          <cell r="E253" t="str">
            <v>1TRA</v>
          </cell>
          <cell r="F253" t="str">
            <v>SRIA. DEL TRABAJO</v>
          </cell>
          <cell r="G253" t="str">
            <v>1TRA</v>
          </cell>
          <cell r="H253" t="str">
            <v>SRIA. DEL TRABAJO</v>
          </cell>
          <cell r="I253" t="str">
            <v>STRA</v>
          </cell>
          <cell r="J253" t="str">
            <v>SECTOR TRABAJO</v>
          </cell>
          <cell r="K253" t="str">
            <v>260402</v>
          </cell>
          <cell r="L253" t="str">
            <v>26</v>
          </cell>
          <cell r="M253" t="str">
            <v>04</v>
          </cell>
          <cell r="N253" t="str">
            <v>02</v>
          </cell>
        </row>
        <row r="254">
          <cell r="A254" t="str">
            <v>R021</v>
          </cell>
          <cell r="B254" t="str">
            <v>Ofna. del C. Presidente de la Junta de Conc. Y Arbit.</v>
          </cell>
          <cell r="C254" t="str">
            <v>R020</v>
          </cell>
          <cell r="D254" t="str">
            <v>JUNTA LOCAL DE CONCILIACION Y ARB.</v>
          </cell>
          <cell r="E254" t="str">
            <v>1TRA</v>
          </cell>
          <cell r="F254" t="str">
            <v>SRIA. DEL TRABAJO</v>
          </cell>
          <cell r="G254" t="str">
            <v>1TRA</v>
          </cell>
          <cell r="H254" t="str">
            <v>SRIA. DEL TRABAJO</v>
          </cell>
          <cell r="I254" t="str">
            <v>STRA</v>
          </cell>
          <cell r="J254" t="str">
            <v>SECTOR TRABAJO</v>
          </cell>
          <cell r="K254" t="str">
            <v>240303</v>
          </cell>
          <cell r="L254" t="str">
            <v>24</v>
          </cell>
          <cell r="M254" t="str">
            <v>03</v>
          </cell>
          <cell r="N254" t="str">
            <v>03</v>
          </cell>
        </row>
        <row r="255">
          <cell r="A255" t="str">
            <v>R028</v>
          </cell>
          <cell r="B255" t="str">
            <v>Coord. De Conciliadores</v>
          </cell>
          <cell r="C255" t="str">
            <v>R020</v>
          </cell>
          <cell r="D255" t="str">
            <v>JUNTA LOCAL DE CONCILIACION Y ARB.</v>
          </cell>
          <cell r="E255" t="str">
            <v>1TRA</v>
          </cell>
          <cell r="F255" t="str">
            <v>SRIA. DEL TRABAJO</v>
          </cell>
          <cell r="G255" t="str">
            <v>1TRA</v>
          </cell>
          <cell r="H255" t="str">
            <v>SRIA. DEL TRABAJO</v>
          </cell>
          <cell r="I255" t="str">
            <v>STRA</v>
          </cell>
          <cell r="J255" t="str">
            <v>SECTOR TRABAJO</v>
          </cell>
          <cell r="K255" t="str">
            <v>240303</v>
          </cell>
          <cell r="L255" t="str">
            <v>24</v>
          </cell>
          <cell r="M255" t="str">
            <v>03</v>
          </cell>
          <cell r="N255" t="str">
            <v>03</v>
          </cell>
        </row>
        <row r="256">
          <cell r="A256" t="str">
            <v>R041</v>
          </cell>
          <cell r="B256" t="str">
            <v>Ofna. del C. Dir. Del Serv. Est. De Empleo</v>
          </cell>
          <cell r="C256" t="str">
            <v>R040</v>
          </cell>
          <cell r="D256" t="str">
            <v>DIR. DEL SERV. EST. DE EMPLEO</v>
          </cell>
          <cell r="E256" t="str">
            <v>1TRA</v>
          </cell>
          <cell r="F256" t="str">
            <v>SRIA. DEL TRABAJO</v>
          </cell>
          <cell r="G256" t="str">
            <v>1TRA</v>
          </cell>
          <cell r="H256" t="str">
            <v>SRIA. DEL TRABAJO</v>
          </cell>
          <cell r="I256" t="str">
            <v>STRA</v>
          </cell>
          <cell r="J256" t="str">
            <v>SECTOR TRABAJO</v>
          </cell>
          <cell r="K256" t="str">
            <v>230106</v>
          </cell>
          <cell r="L256" t="str">
            <v>23</v>
          </cell>
          <cell r="M256" t="str">
            <v>01</v>
          </cell>
          <cell r="N256" t="str">
            <v>06</v>
          </cell>
        </row>
        <row r="257">
          <cell r="A257" t="str">
            <v>R061</v>
          </cell>
          <cell r="B257" t="str">
            <v>Ofna. del C. Presid. Del Trib Conc. Y Arbit.</v>
          </cell>
          <cell r="C257" t="str">
            <v>R060</v>
          </cell>
          <cell r="D257" t="str">
            <v>TRIBUNAL CONCILIAC. Y ARBITRAJE</v>
          </cell>
          <cell r="E257" t="str">
            <v>1TRA</v>
          </cell>
          <cell r="F257" t="str">
            <v>SRIA. DEL TRABAJO</v>
          </cell>
          <cell r="G257" t="str">
            <v>1TRA</v>
          </cell>
          <cell r="H257" t="str">
            <v>SRIA. DEL TRABAJO</v>
          </cell>
          <cell r="I257" t="str">
            <v>STRA</v>
          </cell>
          <cell r="J257" t="str">
            <v>SECTOR TRABAJO</v>
          </cell>
          <cell r="K257" t="str">
            <v>240303</v>
          </cell>
          <cell r="L257" t="str">
            <v>24</v>
          </cell>
          <cell r="M257" t="str">
            <v>03</v>
          </cell>
          <cell r="N257" t="str">
            <v>03</v>
          </cell>
        </row>
        <row r="258">
          <cell r="A258" t="str">
            <v>R101</v>
          </cell>
          <cell r="B258" t="str">
            <v>SICAT (PROBECAT)</v>
          </cell>
          <cell r="C258" t="str">
            <v>R100</v>
          </cell>
          <cell r="D258" t="str">
            <v>PROG. ESP. DEL SECTOR TRABAJO</v>
          </cell>
          <cell r="E258" t="str">
            <v>1TRA</v>
          </cell>
          <cell r="F258" t="str">
            <v>SRIA. DEL TRABAJO</v>
          </cell>
          <cell r="G258" t="str">
            <v>1TRA</v>
          </cell>
          <cell r="H258" t="str">
            <v>SRIA. DEL TRABAJO</v>
          </cell>
          <cell r="I258" t="str">
            <v>STRA</v>
          </cell>
          <cell r="J258" t="str">
            <v>SECTOR TRABAJO</v>
          </cell>
          <cell r="K258" t="str">
            <v>230107</v>
          </cell>
          <cell r="L258" t="str">
            <v>23</v>
          </cell>
          <cell r="M258" t="str">
            <v>01</v>
          </cell>
          <cell r="N258" t="str">
            <v>07</v>
          </cell>
        </row>
        <row r="259">
          <cell r="A259" t="str">
            <v>T001</v>
          </cell>
          <cell r="B259" t="str">
            <v>Ofna. del C. Srio. De Turismo</v>
          </cell>
          <cell r="C259" t="str">
            <v>T000</v>
          </cell>
          <cell r="D259" t="str">
            <v>OFNA. DEL C. SRIO. DE TURISMO</v>
          </cell>
          <cell r="E259" t="str">
            <v>1MTU</v>
          </cell>
          <cell r="F259" t="str">
            <v>SRIA. DE TURISMO</v>
          </cell>
          <cell r="G259" t="str">
            <v>1MTU</v>
          </cell>
          <cell r="H259" t="str">
            <v>SRIA. DE TURISMO</v>
          </cell>
          <cell r="I259" t="str">
            <v>SMTU</v>
          </cell>
          <cell r="J259" t="str">
            <v>SECTOR TURISMO</v>
          </cell>
          <cell r="K259" t="str">
            <v>230201</v>
          </cell>
          <cell r="L259" t="str">
            <v>23</v>
          </cell>
          <cell r="M259" t="str">
            <v>02</v>
          </cell>
          <cell r="N259" t="str">
            <v>01</v>
          </cell>
        </row>
        <row r="260">
          <cell r="A260" t="str">
            <v>T002</v>
          </cell>
          <cell r="B260" t="str">
            <v>Parque Mundo Cimacuático</v>
          </cell>
          <cell r="C260" t="str">
            <v>T000</v>
          </cell>
          <cell r="D260" t="str">
            <v>OFNA. DEL C. SRIO. DE TURISMO</v>
          </cell>
          <cell r="E260" t="str">
            <v>1MTU</v>
          </cell>
          <cell r="F260" t="str">
            <v>SRIA. DE TURISMO</v>
          </cell>
          <cell r="G260" t="str">
            <v>1MTU</v>
          </cell>
          <cell r="H260" t="str">
            <v>SRIA. DE TURISMO</v>
          </cell>
          <cell r="I260" t="str">
            <v>SMTU</v>
          </cell>
          <cell r="J260" t="str">
            <v>SECTOR TURISMO</v>
          </cell>
          <cell r="K260" t="str">
            <v>230207</v>
          </cell>
          <cell r="L260" t="str">
            <v>23</v>
          </cell>
          <cell r="M260" t="str">
            <v>02</v>
          </cell>
          <cell r="N260" t="str">
            <v>07</v>
          </cell>
        </row>
        <row r="261">
          <cell r="A261" t="str">
            <v>T021</v>
          </cell>
          <cell r="B261" t="str">
            <v>Ofna. del C. Dir. Admvo.</v>
          </cell>
          <cell r="C261" t="str">
            <v>T020</v>
          </cell>
          <cell r="D261" t="str">
            <v>DIR. ADMINISTRATIVA</v>
          </cell>
          <cell r="E261" t="str">
            <v>1MTU</v>
          </cell>
          <cell r="F261" t="str">
            <v>SRIA. DE TURISMO</v>
          </cell>
          <cell r="G261" t="str">
            <v>1MTU</v>
          </cell>
          <cell r="H261" t="str">
            <v>SRIA. DE TURISMO</v>
          </cell>
          <cell r="I261" t="str">
            <v>SMTU</v>
          </cell>
          <cell r="J261" t="str">
            <v>SECTOR TURISMO</v>
          </cell>
          <cell r="K261" t="str">
            <v>260402</v>
          </cell>
          <cell r="L261" t="str">
            <v>26</v>
          </cell>
          <cell r="M261" t="str">
            <v>04</v>
          </cell>
          <cell r="N261" t="str">
            <v>02</v>
          </cell>
        </row>
        <row r="262">
          <cell r="A262" t="str">
            <v>T041</v>
          </cell>
          <cell r="B262" t="str">
            <v>Ofna. del C. Dir. De Promoc. Turist.</v>
          </cell>
          <cell r="C262" t="str">
            <v>T040</v>
          </cell>
          <cell r="D262" t="str">
            <v>DIR. DE PROMOCION TURISTICA</v>
          </cell>
          <cell r="E262" t="str">
            <v>1MTU</v>
          </cell>
          <cell r="F262" t="str">
            <v>SRIA. DE TURISMO</v>
          </cell>
          <cell r="G262" t="str">
            <v>1MTU</v>
          </cell>
          <cell r="H262" t="str">
            <v>SRIA. DE TURISMO</v>
          </cell>
          <cell r="I262" t="str">
            <v>SMTU</v>
          </cell>
          <cell r="J262" t="str">
            <v>SECTOR TURISMO</v>
          </cell>
          <cell r="K262" t="str">
            <v>230204</v>
          </cell>
          <cell r="L262" t="str">
            <v>23</v>
          </cell>
          <cell r="M262" t="str">
            <v>02</v>
          </cell>
          <cell r="N262" t="str">
            <v>04</v>
          </cell>
        </row>
        <row r="263">
          <cell r="A263" t="str">
            <v>T061</v>
          </cell>
          <cell r="B263" t="str">
            <v>Ofna. del C. Dir. De Dessarr. Turistico</v>
          </cell>
          <cell r="C263" t="str">
            <v>T060</v>
          </cell>
          <cell r="D263" t="str">
            <v>DIR. DE DESARROLLO TURISTICO</v>
          </cell>
          <cell r="E263" t="str">
            <v>1MTU</v>
          </cell>
          <cell r="F263" t="str">
            <v>SRIA. DE TURISMO</v>
          </cell>
          <cell r="G263" t="str">
            <v>1MTU</v>
          </cell>
          <cell r="H263" t="str">
            <v>SRIA. DE TURISMO</v>
          </cell>
          <cell r="I263" t="str">
            <v>SMTU</v>
          </cell>
          <cell r="J263" t="str">
            <v>SECTOR TURISMO</v>
          </cell>
          <cell r="K263" t="str">
            <v>230204</v>
          </cell>
          <cell r="L263" t="str">
            <v>23</v>
          </cell>
          <cell r="M263" t="str">
            <v>02</v>
          </cell>
          <cell r="N263" t="str">
            <v>04</v>
          </cell>
        </row>
        <row r="264">
          <cell r="A264" t="str">
            <v>T081</v>
          </cell>
          <cell r="B264" t="str">
            <v>Ofna. del C. Dir. De Cultura Turistica</v>
          </cell>
          <cell r="C264" t="str">
            <v>T080</v>
          </cell>
          <cell r="D264" t="str">
            <v>DIR. DE CULTURA TURISTICA</v>
          </cell>
          <cell r="E264" t="str">
            <v>1MTU</v>
          </cell>
          <cell r="F264" t="str">
            <v>SRIA. DE TURISMO</v>
          </cell>
          <cell r="G264" t="str">
            <v>1MTU</v>
          </cell>
          <cell r="H264" t="str">
            <v>SRIA. DE TURISMO</v>
          </cell>
          <cell r="I264" t="str">
            <v>SMTU</v>
          </cell>
          <cell r="J264" t="str">
            <v>SECTOR TURISMO</v>
          </cell>
          <cell r="K264" t="str">
            <v>230202</v>
          </cell>
          <cell r="L264" t="str">
            <v>23</v>
          </cell>
          <cell r="M264" t="str">
            <v>02</v>
          </cell>
          <cell r="N264" t="str">
            <v>02</v>
          </cell>
        </row>
        <row r="265">
          <cell r="A265" t="str">
            <v>T082</v>
          </cell>
          <cell r="B265" t="str">
            <v>Ofna. del C. Dir. De Promoc. Turist.</v>
          </cell>
          <cell r="C265" t="str">
            <v>T080</v>
          </cell>
          <cell r="D265" t="str">
            <v>DIR. DE CULTURA TURISTICA</v>
          </cell>
          <cell r="E265" t="str">
            <v>1MTU</v>
          </cell>
          <cell r="F265" t="str">
            <v>SRIA. DE TURISMO</v>
          </cell>
          <cell r="G265" t="str">
            <v>1MTU</v>
          </cell>
          <cell r="H265" t="str">
            <v>SRIA. DE TURISMO</v>
          </cell>
          <cell r="I265" t="str">
            <v>SMTU</v>
          </cell>
          <cell r="J265" t="str">
            <v>SECTOR TURISMO</v>
          </cell>
          <cell r="K265" t="str">
            <v>230204</v>
          </cell>
          <cell r="L265" t="str">
            <v>23</v>
          </cell>
          <cell r="M265" t="str">
            <v>02</v>
          </cell>
          <cell r="N265" t="str">
            <v>04</v>
          </cell>
        </row>
        <row r="266">
          <cell r="A266" t="str">
            <v>T101</v>
          </cell>
          <cell r="B266" t="str">
            <v>Ofna. del C. Dir. De Diseño e Imagen</v>
          </cell>
          <cell r="C266" t="str">
            <v>T100</v>
          </cell>
          <cell r="D266" t="str">
            <v>DIR. DE COMUNICACIÓN E IMAGEN TURISTICA</v>
          </cell>
          <cell r="E266" t="str">
            <v>1MTU</v>
          </cell>
          <cell r="F266" t="str">
            <v>SRIA. DE TURISMO</v>
          </cell>
          <cell r="G266" t="str">
            <v>1MTU</v>
          </cell>
          <cell r="H266" t="str">
            <v>SRIA. DE TURISMO</v>
          </cell>
          <cell r="I266" t="str">
            <v>SMTU</v>
          </cell>
          <cell r="J266" t="str">
            <v>SECTOR TURISMO</v>
          </cell>
          <cell r="K266" t="str">
            <v>230204</v>
          </cell>
          <cell r="L266" t="str">
            <v>23</v>
          </cell>
          <cell r="M266" t="str">
            <v>02</v>
          </cell>
          <cell r="N266" t="str">
            <v>04</v>
          </cell>
        </row>
        <row r="267">
          <cell r="A267" t="str">
            <v>T151</v>
          </cell>
          <cell r="B267" t="str">
            <v>Feria Internacional de Querétaro</v>
          </cell>
          <cell r="C267" t="str">
            <v>T150</v>
          </cell>
          <cell r="D267" t="str">
            <v>PROG. ESP. DEL SECTOR TURISMO</v>
          </cell>
          <cell r="E267" t="str">
            <v>1MTU</v>
          </cell>
          <cell r="F267" t="str">
            <v>SRIA. DE TURISMO</v>
          </cell>
          <cell r="G267" t="str">
            <v>1MTU</v>
          </cell>
          <cell r="H267" t="str">
            <v>SRIA. DE TURISMO</v>
          </cell>
          <cell r="I267" t="str">
            <v>SMTU</v>
          </cell>
          <cell r="J267" t="str">
            <v>SECTOR TURISMO</v>
          </cell>
          <cell r="K267" t="str">
            <v>230204</v>
          </cell>
          <cell r="L267" t="str">
            <v>23</v>
          </cell>
          <cell r="M267" t="str">
            <v>02</v>
          </cell>
          <cell r="N267" t="str">
            <v>04</v>
          </cell>
        </row>
        <row r="268">
          <cell r="A268" t="str">
            <v>T300</v>
          </cell>
          <cell r="B268" t="str">
            <v>Fideic. Prom del Tur. Edo. Qro. (FIPROTUR)</v>
          </cell>
          <cell r="C268" t="str">
            <v>T300</v>
          </cell>
          <cell r="D268" t="str">
            <v>FIDEIC. PROM. DEL TUR. EDO. QRO.  (FIPROTUR)</v>
          </cell>
          <cell r="E268" t="str">
            <v>3MFT</v>
          </cell>
          <cell r="F268" t="str">
            <v>FIPROTUR</v>
          </cell>
          <cell r="G268" t="str">
            <v>3MTU</v>
          </cell>
          <cell r="H268" t="str">
            <v>ENT. PARAEST. SECT. TURISMO</v>
          </cell>
          <cell r="I268" t="str">
            <v>SMTU</v>
          </cell>
          <cell r="J268" t="str">
            <v>SECTOR TURISMO</v>
          </cell>
          <cell r="K268" t="str">
            <v>230201</v>
          </cell>
          <cell r="L268" t="str">
            <v>23</v>
          </cell>
          <cell r="M268" t="str">
            <v>02</v>
          </cell>
          <cell r="N268" t="str">
            <v>01</v>
          </cell>
        </row>
        <row r="269">
          <cell r="A269" t="str">
            <v>T321</v>
          </cell>
          <cell r="B269" t="str">
            <v>Ofna. Patronato Fiestas Sant. De Qro.</v>
          </cell>
          <cell r="C269" t="str">
            <v>T320</v>
          </cell>
          <cell r="D269" t="str">
            <v>PATRONATO FIESTAS SANTIAGO DE QRO.</v>
          </cell>
          <cell r="E269" t="str">
            <v>3MPF</v>
          </cell>
          <cell r="F269" t="str">
            <v>PATRONATO FIESTAS SANTIAGO DE QRO.</v>
          </cell>
          <cell r="G269" t="str">
            <v>3MTU</v>
          </cell>
          <cell r="H269" t="str">
            <v>ENT. PARAEST. SECT. TURISMO</v>
          </cell>
          <cell r="I269" t="str">
            <v>SMTU</v>
          </cell>
          <cell r="J269" t="str">
            <v>SECTOR TURISMO</v>
          </cell>
          <cell r="K269" t="str">
            <v>230207</v>
          </cell>
          <cell r="L269" t="str">
            <v>23</v>
          </cell>
          <cell r="M269" t="str">
            <v>02</v>
          </cell>
          <cell r="N269" t="str">
            <v>07</v>
          </cell>
        </row>
        <row r="270">
          <cell r="A270" t="str">
            <v>U001</v>
          </cell>
          <cell r="B270" t="str">
            <v>Ofna. del C. Srio. De Salud</v>
          </cell>
          <cell r="C270" t="str">
            <v>U000</v>
          </cell>
          <cell r="D270" t="str">
            <v>OFNA. DEL C. SRIO. DE SALUD</v>
          </cell>
          <cell r="E270" t="str">
            <v>1SAL</v>
          </cell>
          <cell r="F270" t="str">
            <v>SRIA. DE SALUD</v>
          </cell>
          <cell r="G270" t="str">
            <v>1SAL</v>
          </cell>
          <cell r="H270" t="str">
            <v>SRIA. DE SALUD</v>
          </cell>
          <cell r="I270" t="str">
            <v>SSAL</v>
          </cell>
          <cell r="J270" t="str">
            <v>SECTOR SALUD</v>
          </cell>
          <cell r="K270" t="str">
            <v>210101</v>
          </cell>
          <cell r="L270" t="str">
            <v>21</v>
          </cell>
          <cell r="M270" t="str">
            <v>01</v>
          </cell>
          <cell r="N270" t="str">
            <v>01</v>
          </cell>
        </row>
        <row r="271">
          <cell r="A271" t="str">
            <v>U002</v>
          </cell>
          <cell r="B271" t="str">
            <v>Organo Interno de Control</v>
          </cell>
          <cell r="C271" t="str">
            <v>U000</v>
          </cell>
          <cell r="D271" t="str">
            <v>OFNA. DEL C. SRIO. DE SALUD</v>
          </cell>
          <cell r="E271" t="str">
            <v>1SAL</v>
          </cell>
          <cell r="F271" t="str">
            <v>SRIA. DE SALUD</v>
          </cell>
          <cell r="G271" t="str">
            <v>1SAL</v>
          </cell>
          <cell r="H271" t="str">
            <v>SRIA. DE SALUD</v>
          </cell>
          <cell r="I271" t="str">
            <v>SSAL</v>
          </cell>
          <cell r="J271" t="str">
            <v>SECTOR SALUD</v>
          </cell>
          <cell r="K271" t="str">
            <v>260301</v>
          </cell>
          <cell r="L271" t="str">
            <v>26</v>
          </cell>
          <cell r="M271" t="str">
            <v>03</v>
          </cell>
          <cell r="N271" t="str">
            <v>01</v>
          </cell>
        </row>
        <row r="272">
          <cell r="A272" t="str">
            <v>U201</v>
          </cell>
          <cell r="B272" t="str">
            <v>Ofna. del C. Comisionado De CECA</v>
          </cell>
          <cell r="C272" t="str">
            <v>U200</v>
          </cell>
          <cell r="D272" t="str">
            <v>COMISIONADO DEL CECA</v>
          </cell>
          <cell r="E272" t="str">
            <v>2SCA</v>
          </cell>
          <cell r="F272" t="str">
            <v>CONS. EST. CONTRA LAS ADICCIONES</v>
          </cell>
          <cell r="G272" t="str">
            <v>2SAL</v>
          </cell>
          <cell r="H272" t="str">
            <v>ORG. DESCONC. SECTOR SALUD</v>
          </cell>
          <cell r="I272" t="str">
            <v>SSAL</v>
          </cell>
          <cell r="J272" t="str">
            <v>SECTOR SALUD</v>
          </cell>
          <cell r="K272" t="str">
            <v>250503</v>
          </cell>
          <cell r="L272" t="str">
            <v>25</v>
          </cell>
          <cell r="M272" t="str">
            <v>05</v>
          </cell>
          <cell r="N272" t="str">
            <v>03</v>
          </cell>
        </row>
        <row r="273">
          <cell r="A273" t="str">
            <v>U221</v>
          </cell>
          <cell r="B273" t="str">
            <v>Ofna. del C. Comisionado de CAMEQ</v>
          </cell>
          <cell r="C273" t="str">
            <v>U220</v>
          </cell>
          <cell r="D273" t="str">
            <v>COMISIONADO CAMEQ</v>
          </cell>
          <cell r="E273" t="str">
            <v>2SAM</v>
          </cell>
          <cell r="F273" t="str">
            <v>COM. DE ARBIT. MEDICO DEL EDO. QRO.</v>
          </cell>
          <cell r="G273" t="str">
            <v>2SAL</v>
          </cell>
          <cell r="H273" t="str">
            <v>ORG. DESCONC. SECTOR SALUD</v>
          </cell>
          <cell r="I273" t="str">
            <v>SSAL</v>
          </cell>
          <cell r="J273" t="str">
            <v>SECTOR SALUD</v>
          </cell>
          <cell r="K273" t="str">
            <v>210107</v>
          </cell>
          <cell r="L273" t="str">
            <v>21</v>
          </cell>
          <cell r="M273" t="str">
            <v>01</v>
          </cell>
          <cell r="N273" t="str">
            <v>07</v>
          </cell>
        </row>
        <row r="274">
          <cell r="A274" t="str">
            <v>U301</v>
          </cell>
          <cell r="B274" t="str">
            <v>Ofna. del C. Coordinador General</v>
          </cell>
          <cell r="C274" t="str">
            <v>U300</v>
          </cell>
          <cell r="D274" t="str">
            <v>COORD. GRAL. SESEQ</v>
          </cell>
          <cell r="E274" t="str">
            <v>3SSS</v>
          </cell>
          <cell r="F274" t="str">
            <v>SERV. DE SALUD. DEL EDO. DE QRO.</v>
          </cell>
          <cell r="G274" t="str">
            <v>3SAL</v>
          </cell>
          <cell r="H274" t="str">
            <v>ENT. PARAEST. DEL SECTOR SALUD</v>
          </cell>
          <cell r="I274" t="str">
            <v>SSAL</v>
          </cell>
          <cell r="J274" t="str">
            <v>SECTOR SALUD</v>
          </cell>
          <cell r="K274" t="str">
            <v>210101</v>
          </cell>
          <cell r="L274" t="str">
            <v>21</v>
          </cell>
          <cell r="M274" t="str">
            <v>01</v>
          </cell>
          <cell r="N274" t="str">
            <v>01</v>
          </cell>
        </row>
        <row r="275">
          <cell r="A275" t="str">
            <v>V001</v>
          </cell>
          <cell r="B275" t="str">
            <v>Ofna del C. Oficial Mayor</v>
          </cell>
          <cell r="C275" t="str">
            <v>V000</v>
          </cell>
          <cell r="D275" t="str">
            <v>OFNA. DEL C. OFICIAL MAYOR</v>
          </cell>
          <cell r="E275" t="str">
            <v>1OMA</v>
          </cell>
          <cell r="F275" t="str">
            <v>OFICIALIA MAYOR</v>
          </cell>
          <cell r="G275" t="str">
            <v>1OMA</v>
          </cell>
          <cell r="H275" t="str">
            <v>OFICIALIA MAYOR</v>
          </cell>
          <cell r="I275" t="str">
            <v>SOMA</v>
          </cell>
          <cell r="J275" t="str">
            <v>SECTOR OFICIALIA MAYOR</v>
          </cell>
          <cell r="K275" t="str">
            <v>260502</v>
          </cell>
          <cell r="L275" t="str">
            <v>26</v>
          </cell>
          <cell r="M275" t="str">
            <v>05</v>
          </cell>
          <cell r="N275" t="str">
            <v>02</v>
          </cell>
        </row>
        <row r="276">
          <cell r="A276" t="str">
            <v>V002</v>
          </cell>
          <cell r="B276" t="str">
            <v>Organo Interno de Control</v>
          </cell>
          <cell r="C276" t="str">
            <v>V000</v>
          </cell>
          <cell r="D276" t="str">
            <v>OFNA. DEL C. OFICIAL MAYOR</v>
          </cell>
          <cell r="E276" t="str">
            <v>1OMA</v>
          </cell>
          <cell r="F276" t="str">
            <v>OFICIALIA MAYOR</v>
          </cell>
          <cell r="G276" t="str">
            <v>1OMA</v>
          </cell>
          <cell r="H276" t="str">
            <v>OFICIALIA MAYOR</v>
          </cell>
          <cell r="I276" t="str">
            <v>SOMA</v>
          </cell>
          <cell r="J276" t="str">
            <v>SECTOR OFICIALIA MAYOR</v>
          </cell>
          <cell r="K276" t="str">
            <v>260301</v>
          </cell>
          <cell r="L276" t="str">
            <v>26</v>
          </cell>
          <cell r="M276" t="str">
            <v>03</v>
          </cell>
          <cell r="N276" t="str">
            <v>01</v>
          </cell>
        </row>
        <row r="277">
          <cell r="A277" t="str">
            <v>V003</v>
          </cell>
          <cell r="B277" t="str">
            <v>Unidad de Apoyo Administrativo</v>
          </cell>
          <cell r="C277" t="str">
            <v>V000</v>
          </cell>
          <cell r="D277" t="str">
            <v>OFNA. DEL C. OFICIAL MAYOR</v>
          </cell>
          <cell r="E277" t="str">
            <v>1OMA</v>
          </cell>
          <cell r="F277" t="str">
            <v>OFICIALIA MAYOR</v>
          </cell>
          <cell r="G277" t="str">
            <v>1OMA</v>
          </cell>
          <cell r="H277" t="str">
            <v>OFICIALIA MAYOR</v>
          </cell>
          <cell r="I277" t="str">
            <v>SOMA</v>
          </cell>
          <cell r="J277" t="str">
            <v>SECTOR OFICIALIA MAYOR</v>
          </cell>
          <cell r="K277" t="str">
            <v>260402</v>
          </cell>
          <cell r="L277" t="str">
            <v>26</v>
          </cell>
          <cell r="M277" t="str">
            <v>04</v>
          </cell>
          <cell r="N277" t="str">
            <v>02</v>
          </cell>
        </row>
        <row r="278">
          <cell r="A278" t="str">
            <v>V021</v>
          </cell>
          <cell r="B278" t="str">
            <v>Ofna. del C. Dir. De Rec. Humanos</v>
          </cell>
          <cell r="C278" t="str">
            <v>V020</v>
          </cell>
          <cell r="D278" t="str">
            <v>DIR. DE REC. HUMANOS</v>
          </cell>
          <cell r="E278" t="str">
            <v>1OMA</v>
          </cell>
          <cell r="F278" t="str">
            <v>OFICIALIA MAYOR</v>
          </cell>
          <cell r="G278" t="str">
            <v>1OMA</v>
          </cell>
          <cell r="H278" t="str">
            <v>OFICIALIA MAYOR</v>
          </cell>
          <cell r="I278" t="str">
            <v>SOMA</v>
          </cell>
          <cell r="J278" t="str">
            <v>SECTOR OFICIALIA MAYOR</v>
          </cell>
          <cell r="K278" t="str">
            <v>260502</v>
          </cell>
          <cell r="L278" t="str">
            <v>26</v>
          </cell>
          <cell r="M278" t="str">
            <v>05</v>
          </cell>
          <cell r="N278" t="str">
            <v>02</v>
          </cell>
        </row>
        <row r="279">
          <cell r="A279" t="str">
            <v>V023</v>
          </cell>
          <cell r="B279" t="str">
            <v>Depto. De Selección y Capacitación</v>
          </cell>
          <cell r="C279" t="str">
            <v>V020</v>
          </cell>
          <cell r="D279" t="str">
            <v>DIR. DE REC. HUMANOS</v>
          </cell>
          <cell r="E279" t="str">
            <v>1OMA</v>
          </cell>
          <cell r="F279" t="str">
            <v>OFICIALIA MAYOR</v>
          </cell>
          <cell r="G279" t="str">
            <v>1OMA</v>
          </cell>
          <cell r="H279" t="str">
            <v>OFICIALIA MAYOR</v>
          </cell>
          <cell r="I279" t="str">
            <v>SOMA</v>
          </cell>
          <cell r="J279" t="str">
            <v>SECTOR OFICIALIA MAYOR</v>
          </cell>
          <cell r="K279" t="str">
            <v>260501</v>
          </cell>
          <cell r="L279" t="str">
            <v>26</v>
          </cell>
          <cell r="M279" t="str">
            <v>05</v>
          </cell>
          <cell r="N279" t="str">
            <v>01</v>
          </cell>
        </row>
        <row r="280">
          <cell r="A280" t="str">
            <v>V041</v>
          </cell>
          <cell r="B280" t="str">
            <v>Ofna. del C. Director de Rec. Materiales</v>
          </cell>
          <cell r="C280" t="str">
            <v>V040</v>
          </cell>
          <cell r="D280" t="str">
            <v>DIR. DE RECURSOS MATERIALES</v>
          </cell>
          <cell r="E280" t="str">
            <v>1OMA</v>
          </cell>
          <cell r="F280" t="str">
            <v>OFICIALIA MAYOR</v>
          </cell>
          <cell r="G280" t="str">
            <v>1OMA</v>
          </cell>
          <cell r="H280" t="str">
            <v>OFICIALIA MAYOR</v>
          </cell>
          <cell r="I280" t="str">
            <v>SOMA</v>
          </cell>
          <cell r="J280" t="str">
            <v>SECTOR OFICIALIA MAYOR</v>
          </cell>
          <cell r="K280" t="str">
            <v>260404</v>
          </cell>
          <cell r="L280" t="str">
            <v>26</v>
          </cell>
          <cell r="M280" t="str">
            <v>04</v>
          </cell>
          <cell r="N280" t="str">
            <v>04</v>
          </cell>
        </row>
        <row r="281">
          <cell r="A281" t="str">
            <v>V061</v>
          </cell>
          <cell r="B281" t="str">
            <v>Ofna. del C. Director de Adquisiciones</v>
          </cell>
          <cell r="C281" t="str">
            <v>V060</v>
          </cell>
          <cell r="D281" t="str">
            <v>DIR. DE ADQUISICIONES</v>
          </cell>
          <cell r="E281" t="str">
            <v>1OMA</v>
          </cell>
          <cell r="F281" t="str">
            <v>OFICIALIA MAYOR</v>
          </cell>
          <cell r="G281" t="str">
            <v>1OMA</v>
          </cell>
          <cell r="H281" t="str">
            <v>OFICIALIA MAYOR</v>
          </cell>
          <cell r="I281" t="str">
            <v>SOMA</v>
          </cell>
          <cell r="J281" t="str">
            <v>SECTOR OFICIALIA MAYOR</v>
          </cell>
          <cell r="K281" t="str">
            <v>260303</v>
          </cell>
          <cell r="L281" t="str">
            <v>26</v>
          </cell>
          <cell r="M281" t="str">
            <v>03</v>
          </cell>
          <cell r="N281" t="str">
            <v>03</v>
          </cell>
        </row>
        <row r="282">
          <cell r="A282" t="str">
            <v>V081</v>
          </cell>
          <cell r="B282" t="str">
            <v>Ofna. del C. Dir. De Eventos</v>
          </cell>
          <cell r="C282" t="str">
            <v>V080</v>
          </cell>
          <cell r="D282" t="str">
            <v>DIR. DE EVENTOS</v>
          </cell>
          <cell r="E282" t="str">
            <v>1OMA</v>
          </cell>
          <cell r="F282" t="str">
            <v>OFICIALIA MAYOR</v>
          </cell>
          <cell r="G282" t="str">
            <v>1OMA</v>
          </cell>
          <cell r="H282" t="str">
            <v>OFICIALIA MAYOR</v>
          </cell>
          <cell r="I282" t="str">
            <v>SOMA</v>
          </cell>
          <cell r="J282" t="str">
            <v>SECTOR OFICIALIA MAYOR</v>
          </cell>
          <cell r="K282" t="str">
            <v>260404</v>
          </cell>
          <cell r="L282" t="str">
            <v>26</v>
          </cell>
          <cell r="M282" t="str">
            <v>04</v>
          </cell>
          <cell r="N282" t="str">
            <v>04</v>
          </cell>
        </row>
        <row r="283">
          <cell r="A283" t="str">
            <v>V088</v>
          </cell>
          <cell r="B283" t="str">
            <v>Admón. Est. Correg. Aud. J.O.D. Y Ecocentro</v>
          </cell>
          <cell r="C283" t="str">
            <v>V080</v>
          </cell>
          <cell r="D283" t="str">
            <v>DIR. DE EVENTOS</v>
          </cell>
          <cell r="E283" t="str">
            <v>1OMA</v>
          </cell>
          <cell r="F283" t="str">
            <v>OFICIALIA MAYOR</v>
          </cell>
          <cell r="G283" t="str">
            <v>1OMA</v>
          </cell>
          <cell r="H283" t="str">
            <v>OFICIALIA MAYOR</v>
          </cell>
          <cell r="I283" t="str">
            <v>SOMA</v>
          </cell>
          <cell r="J283" t="str">
            <v>SECTOR OFICIALIA MAYOR</v>
          </cell>
          <cell r="K283" t="str">
            <v>260402</v>
          </cell>
          <cell r="L283" t="str">
            <v>26</v>
          </cell>
          <cell r="M283" t="str">
            <v>04</v>
          </cell>
          <cell r="N283" t="str">
            <v>02</v>
          </cell>
        </row>
        <row r="284">
          <cell r="A284" t="str">
            <v>V101</v>
          </cell>
          <cell r="B284" t="str">
            <v>Ofna. del C. Dir de Organización</v>
          </cell>
          <cell r="C284" t="str">
            <v>V100</v>
          </cell>
          <cell r="D284" t="str">
            <v>DIR. DE ORGANIZACIÓN</v>
          </cell>
          <cell r="E284" t="str">
            <v>1OMA</v>
          </cell>
          <cell r="F284" t="str">
            <v>OFICIALIA MAYOR</v>
          </cell>
          <cell r="G284" t="str">
            <v>1OMA</v>
          </cell>
          <cell r="H284" t="str">
            <v>OFICIALIA MAYOR</v>
          </cell>
          <cell r="I284" t="str">
            <v>SOMA</v>
          </cell>
          <cell r="J284" t="str">
            <v>SECTOR OFICIALIA MAYOR</v>
          </cell>
          <cell r="K284" t="str">
            <v>260501</v>
          </cell>
          <cell r="L284" t="str">
            <v>26</v>
          </cell>
          <cell r="M284" t="str">
            <v>05</v>
          </cell>
          <cell r="N284" t="str">
            <v>01</v>
          </cell>
        </row>
        <row r="285">
          <cell r="A285" t="str">
            <v>V104</v>
          </cell>
          <cell r="B285" t="str">
            <v>Depto. De Archivo General</v>
          </cell>
          <cell r="C285" t="str">
            <v>V100</v>
          </cell>
          <cell r="D285" t="str">
            <v>DIR. DE ORGANIZACIÓN</v>
          </cell>
          <cell r="E285" t="str">
            <v>1OMA</v>
          </cell>
          <cell r="F285" t="str">
            <v>OFICIALIA MAYOR</v>
          </cell>
          <cell r="G285" t="str">
            <v>1OMA</v>
          </cell>
          <cell r="H285" t="str">
            <v>OFICIALIA MAYOR</v>
          </cell>
          <cell r="I285" t="str">
            <v>SOMA</v>
          </cell>
          <cell r="J285" t="str">
            <v>SECTOR OFICIALIA MAYOR</v>
          </cell>
          <cell r="K285" t="str">
            <v>260403</v>
          </cell>
          <cell r="L285" t="str">
            <v>26</v>
          </cell>
          <cell r="M285" t="str">
            <v>04</v>
          </cell>
          <cell r="N285" t="str">
            <v>03</v>
          </cell>
        </row>
        <row r="286">
          <cell r="A286" t="str">
            <v>V121</v>
          </cell>
          <cell r="B286" t="str">
            <v>Ofna. del C. Dir. De Control Patrimonial</v>
          </cell>
          <cell r="C286" t="str">
            <v>V120</v>
          </cell>
          <cell r="D286" t="str">
            <v>DIR. DE CONTROL PATRIMONIAL</v>
          </cell>
          <cell r="E286" t="str">
            <v>1OMA</v>
          </cell>
          <cell r="F286" t="str">
            <v>OFICIALIA MAYOR</v>
          </cell>
          <cell r="G286" t="str">
            <v>1OMA</v>
          </cell>
          <cell r="H286" t="str">
            <v>OFICIALIA MAYOR</v>
          </cell>
          <cell r="I286" t="str">
            <v>SOMA</v>
          </cell>
          <cell r="J286" t="str">
            <v>SECTOR OFICIALIA MAYOR</v>
          </cell>
          <cell r="K286" t="str">
            <v>260404</v>
          </cell>
          <cell r="L286" t="str">
            <v>26</v>
          </cell>
          <cell r="M286" t="str">
            <v>04</v>
          </cell>
          <cell r="N286" t="str">
            <v>04</v>
          </cell>
        </row>
        <row r="287">
          <cell r="A287" t="str">
            <v>V122</v>
          </cell>
          <cell r="B287" t="str">
            <v>Depto. De Control de Inmuebles</v>
          </cell>
          <cell r="C287" t="str">
            <v>V120</v>
          </cell>
          <cell r="D287" t="str">
            <v>DIR. DE CONTROL PATRIMONIAL</v>
          </cell>
          <cell r="E287" t="str">
            <v>1OMA</v>
          </cell>
          <cell r="F287" t="str">
            <v>OFICIALIA MAYOR</v>
          </cell>
          <cell r="G287" t="str">
            <v>1OMA</v>
          </cell>
          <cell r="H287" t="str">
            <v>OFICIALIA MAYOR</v>
          </cell>
          <cell r="I287" t="str">
            <v>SOMA</v>
          </cell>
          <cell r="J287" t="str">
            <v>SECTOR OFICIALIA MAYOR</v>
          </cell>
          <cell r="K287" t="str">
            <v>260404</v>
          </cell>
          <cell r="L287" t="str">
            <v>26</v>
          </cell>
          <cell r="M287" t="str">
            <v>04</v>
          </cell>
          <cell r="N287" t="str">
            <v>04</v>
          </cell>
        </row>
        <row r="288">
          <cell r="A288" t="str">
            <v>V123</v>
          </cell>
          <cell r="B288" t="str">
            <v>Depto. De Conservación De Inmuebles</v>
          </cell>
          <cell r="C288" t="str">
            <v>V120</v>
          </cell>
          <cell r="D288" t="str">
            <v>DIR. DE CONTROL PATRIMONIAL</v>
          </cell>
          <cell r="E288" t="str">
            <v>1OMA</v>
          </cell>
          <cell r="F288" t="str">
            <v>OFICIALIA MAYOR</v>
          </cell>
          <cell r="G288" t="str">
            <v>1OMA</v>
          </cell>
          <cell r="H288" t="str">
            <v>OFICIALIA MAYOR</v>
          </cell>
          <cell r="I288" t="str">
            <v>SOMA</v>
          </cell>
          <cell r="J288" t="str">
            <v>SECTOR OFICIALIA MAYOR</v>
          </cell>
          <cell r="K288" t="str">
            <v>260404</v>
          </cell>
          <cell r="L288" t="str">
            <v>26</v>
          </cell>
          <cell r="M288" t="str">
            <v>04</v>
          </cell>
          <cell r="N288" t="str">
            <v>04</v>
          </cell>
        </row>
        <row r="289">
          <cell r="A289" t="str">
            <v>V141</v>
          </cell>
          <cell r="B289" t="str">
            <v>Comisión Sindical</v>
          </cell>
          <cell r="C289" t="str">
            <v>V140</v>
          </cell>
          <cell r="D289" t="str">
            <v>PROG. ESP. DE OFICIALIA MAYOR</v>
          </cell>
          <cell r="E289" t="str">
            <v>1OMA</v>
          </cell>
          <cell r="F289" t="str">
            <v>OFICIALIA MAYOR</v>
          </cell>
          <cell r="G289" t="str">
            <v>1OMA</v>
          </cell>
          <cell r="H289" t="str">
            <v>OFICIALIA MAYOR</v>
          </cell>
          <cell r="I289" t="str">
            <v>SOMA</v>
          </cell>
          <cell r="J289" t="str">
            <v>SECTOR OFICIALIA MAYOR</v>
          </cell>
          <cell r="K289" t="str">
            <v>260402</v>
          </cell>
          <cell r="L289" t="str">
            <v>26</v>
          </cell>
          <cell r="M289" t="str">
            <v>04</v>
          </cell>
          <cell r="N289" t="str">
            <v>02</v>
          </cell>
        </row>
        <row r="290">
          <cell r="A290" t="str">
            <v>V401</v>
          </cell>
          <cell r="B290" t="str">
            <v>Ofna. del C. Administrador de CJPEQ</v>
          </cell>
          <cell r="C290" t="str">
            <v>V400</v>
          </cell>
          <cell r="D290" t="str">
            <v>ADMINISTRADOR CJPEQ</v>
          </cell>
          <cell r="E290" t="str">
            <v>2OCJ</v>
          </cell>
          <cell r="F290" t="str">
            <v>CASA DEL JUBILADO Y PENSIONADO DEL ESTADO DE QUERETARO</v>
          </cell>
          <cell r="G290" t="str">
            <v>2OMA</v>
          </cell>
          <cell r="H290" t="str">
            <v>ORGANISMOS DESCONCENTRADOS OFICIALIA MAYOR</v>
          </cell>
          <cell r="I290" t="str">
            <v>SOMA</v>
          </cell>
          <cell r="J290" t="str">
            <v>SECTOR OFICIALIA MAYOR</v>
          </cell>
          <cell r="K290">
            <v>250201</v>
          </cell>
          <cell r="L290" t="str">
            <v>25</v>
          </cell>
          <cell r="M290" t="str">
            <v>02</v>
          </cell>
          <cell r="N290" t="str">
            <v>01</v>
          </cell>
        </row>
        <row r="291">
          <cell r="A291" t="str">
            <v>W001</v>
          </cell>
          <cell r="B291" t="str">
            <v>Ofna. del C. Procurador</v>
          </cell>
          <cell r="C291" t="str">
            <v>W000</v>
          </cell>
          <cell r="D291" t="str">
            <v>OFNA. DEL C. PROCURADOR</v>
          </cell>
          <cell r="E291" t="str">
            <v>1PGJ</v>
          </cell>
          <cell r="F291" t="str">
            <v>PROCURADURIA GENERAL DE JUSTICIA</v>
          </cell>
          <cell r="G291" t="str">
            <v>1PGJ</v>
          </cell>
          <cell r="H291" t="str">
            <v>PROCURADURIA GENERAL DE JUSTICIA</v>
          </cell>
          <cell r="I291" t="str">
            <v>SPGJ</v>
          </cell>
          <cell r="J291" t="str">
            <v>SECTOR PROCURADURIA GENERAL DE JUSTICIA</v>
          </cell>
          <cell r="K291" t="str">
            <v>240206</v>
          </cell>
          <cell r="L291" t="str">
            <v>24</v>
          </cell>
          <cell r="M291" t="str">
            <v>02</v>
          </cell>
          <cell r="N291" t="str">
            <v>06</v>
          </cell>
        </row>
        <row r="292">
          <cell r="A292" t="str">
            <v>W061</v>
          </cell>
          <cell r="B292" t="str">
            <v>Ofna. de C. Dir. De Serv. Periciales</v>
          </cell>
          <cell r="C292" t="str">
            <v>W060</v>
          </cell>
          <cell r="D292" t="str">
            <v>DIR. DE SERV. PERICIALES</v>
          </cell>
          <cell r="E292" t="str">
            <v>1PGJ</v>
          </cell>
          <cell r="F292" t="str">
            <v>PROCURADURIA GENERAL DE JUSTICIA</v>
          </cell>
          <cell r="G292" t="str">
            <v>1PGJ</v>
          </cell>
          <cell r="H292" t="str">
            <v>PROCURADURIA GENERAL DE JUSTICIA</v>
          </cell>
          <cell r="I292" t="str">
            <v>SPGJ</v>
          </cell>
          <cell r="J292" t="str">
            <v>SECTOR PROCURADURIA GENERAL DE JUSTICIA</v>
          </cell>
          <cell r="K292" t="str">
            <v>240206</v>
          </cell>
          <cell r="L292" t="str">
            <v>24</v>
          </cell>
          <cell r="M292" t="str">
            <v>02</v>
          </cell>
          <cell r="N292" t="str">
            <v>06</v>
          </cell>
        </row>
        <row r="293">
          <cell r="A293" t="str">
            <v>W121</v>
          </cell>
          <cell r="B293" t="str">
            <v>Ofna. del C. Dir. De Serv. Admvos</v>
          </cell>
          <cell r="C293" t="str">
            <v>W120</v>
          </cell>
          <cell r="D293" t="str">
            <v>DIR. DE SERV. ADMINISTRATIVOS</v>
          </cell>
          <cell r="E293" t="str">
            <v>1PGJ</v>
          </cell>
          <cell r="F293" t="str">
            <v>PROCURADURIA GENERAL DE JUSTICIA</v>
          </cell>
          <cell r="G293" t="str">
            <v>1PGJ</v>
          </cell>
          <cell r="H293" t="str">
            <v>PROCURADURIA GENERAL DE JUSTICIA</v>
          </cell>
          <cell r="I293" t="str">
            <v>SPGJ</v>
          </cell>
          <cell r="J293" t="str">
            <v>SECTOR PROCURADURIA GENERAL DE JUSTICIA</v>
          </cell>
          <cell r="K293" t="str">
            <v>260402</v>
          </cell>
          <cell r="L293" t="str">
            <v>26</v>
          </cell>
          <cell r="M293" t="str">
            <v>04</v>
          </cell>
          <cell r="N293" t="str">
            <v>02</v>
          </cell>
        </row>
        <row r="294">
          <cell r="A294" t="str">
            <v>W141</v>
          </cell>
          <cell r="B294" t="str">
            <v>Ofna. del C. Dir. De Informática</v>
          </cell>
          <cell r="C294" t="str">
            <v>W140</v>
          </cell>
          <cell r="D294" t="str">
            <v>DIR. DE INFORMATICA</v>
          </cell>
          <cell r="E294" t="str">
            <v>1PGJ</v>
          </cell>
          <cell r="F294" t="str">
            <v>PROCURADURIA GENERAL DE JUSTICIA</v>
          </cell>
          <cell r="G294" t="str">
            <v>1PGJ</v>
          </cell>
          <cell r="H294" t="str">
            <v>PROCURADURIA GENERAL DE JUSTICIA</v>
          </cell>
          <cell r="I294" t="str">
            <v>SPGJ</v>
          </cell>
          <cell r="J294" t="str">
            <v>SECTOR PROCURADURIA GENERAL DE JUSTICIA</v>
          </cell>
          <cell r="K294" t="str">
            <v>240205</v>
          </cell>
          <cell r="L294" t="str">
            <v>24</v>
          </cell>
          <cell r="M294" t="str">
            <v>02</v>
          </cell>
          <cell r="N294" t="str">
            <v>05</v>
          </cell>
        </row>
        <row r="295">
          <cell r="A295" t="str">
            <v>W161</v>
          </cell>
          <cell r="B295" t="str">
            <v>Ofna. del C. Dir. De ICTP</v>
          </cell>
          <cell r="C295" t="str">
            <v>W160</v>
          </cell>
          <cell r="D295" t="str">
            <v>INST. DE CAPACIT. TECNICA Y PROF.</v>
          </cell>
          <cell r="E295" t="str">
            <v>1PGJ</v>
          </cell>
          <cell r="F295" t="str">
            <v>PROCURADURIA GENERAL DE JUSTICIA</v>
          </cell>
          <cell r="G295" t="str">
            <v>1PGJ</v>
          </cell>
          <cell r="H295" t="str">
            <v>PROCURADURIA GENERAL DE JUSTICIA</v>
          </cell>
          <cell r="I295" t="str">
            <v>SPGJ</v>
          </cell>
          <cell r="J295" t="str">
            <v>SECTOR PROCURADURIA GENERAL DE JUSTICIA</v>
          </cell>
          <cell r="K295" t="str">
            <v>240202</v>
          </cell>
          <cell r="L295" t="str">
            <v>24</v>
          </cell>
          <cell r="M295" t="str">
            <v>02</v>
          </cell>
          <cell r="N295" t="str">
            <v>02</v>
          </cell>
        </row>
        <row r="296">
          <cell r="A296" t="str">
            <v>W201</v>
          </cell>
          <cell r="B296" t="str">
            <v>Ofna. del C. Subproc. De Av. Previas y de Procesos</v>
          </cell>
          <cell r="C296" t="str">
            <v>W200</v>
          </cell>
          <cell r="D296" t="str">
            <v>OFNA. DEL C. SUBPROC. DE AV. PREVIAS Y PROCESOS</v>
          </cell>
          <cell r="E296" t="str">
            <v>1PSA</v>
          </cell>
          <cell r="F296" t="str">
            <v>SUBPROC. DE AV. PREVIAS Y DE PROCESOS</v>
          </cell>
          <cell r="G296" t="str">
            <v>1PGJ</v>
          </cell>
          <cell r="H296" t="str">
            <v>PROCURADURIA GENERAL DE JUSTICIA</v>
          </cell>
          <cell r="I296" t="str">
            <v>SPGJ</v>
          </cell>
          <cell r="J296" t="str">
            <v>SECTOR PROCURADURIA GENERAL DE JUSTICIA</v>
          </cell>
          <cell r="K296" t="str">
            <v>240201</v>
          </cell>
          <cell r="L296" t="str">
            <v>24</v>
          </cell>
          <cell r="M296" t="str">
            <v>02</v>
          </cell>
          <cell r="N296" t="str">
            <v>01</v>
          </cell>
        </row>
        <row r="297">
          <cell r="A297" t="str">
            <v>W081</v>
          </cell>
          <cell r="B297" t="str">
            <v>Ofna. del C. Dir. De Averiguaciones Previas</v>
          </cell>
          <cell r="C297" t="str">
            <v>W080</v>
          </cell>
          <cell r="D297" t="str">
            <v>DIR. DE AVERIGUACIONES PREVIAS</v>
          </cell>
          <cell r="E297" t="str">
            <v>1PSA</v>
          </cell>
          <cell r="F297" t="str">
            <v>SUBPROC. DE AV. PREVIAS Y DE PROCESOS</v>
          </cell>
          <cell r="G297" t="str">
            <v>1PGJ</v>
          </cell>
          <cell r="H297" t="str">
            <v>PROCURADURIA GENERAL DE JUSTICIA</v>
          </cell>
          <cell r="I297" t="str">
            <v>SPGJ</v>
          </cell>
          <cell r="J297" t="str">
            <v>SECTOR PROCURADURIA GENERAL DE JUSTICIA</v>
          </cell>
          <cell r="K297" t="str">
            <v>240206</v>
          </cell>
          <cell r="L297" t="str">
            <v>24</v>
          </cell>
          <cell r="M297" t="str">
            <v>02</v>
          </cell>
          <cell r="N297" t="str">
            <v>06</v>
          </cell>
        </row>
        <row r="298">
          <cell r="A298" t="str">
            <v>W101</v>
          </cell>
          <cell r="B298" t="str">
            <v>Ofna. del C. Dir. De Control de Procesos</v>
          </cell>
          <cell r="C298" t="str">
            <v>W100</v>
          </cell>
          <cell r="D298" t="str">
            <v>DIR. DE CONTROL DE PROCESOS</v>
          </cell>
          <cell r="E298" t="str">
            <v>1PSA</v>
          </cell>
          <cell r="F298" t="str">
            <v>SUBPROC. DE AV. PREVIAS Y DE PROCESOS</v>
          </cell>
          <cell r="G298" t="str">
            <v>1PGJ</v>
          </cell>
          <cell r="H298" t="str">
            <v>PROCURADURIA GENERAL DE JUSTICIA</v>
          </cell>
          <cell r="I298" t="str">
            <v>SPGJ</v>
          </cell>
          <cell r="J298" t="str">
            <v>SECTOR PROCURADURIA GENERAL DE JUSTICIA</v>
          </cell>
          <cell r="K298" t="str">
            <v>240206</v>
          </cell>
          <cell r="L298" t="str">
            <v>24</v>
          </cell>
          <cell r="M298" t="str">
            <v>02</v>
          </cell>
          <cell r="N298" t="str">
            <v>06</v>
          </cell>
        </row>
        <row r="299">
          <cell r="A299" t="str">
            <v>W301</v>
          </cell>
          <cell r="B299" t="str">
            <v>Ofna. del C. Subproc. De Policia y Control Interno</v>
          </cell>
          <cell r="C299" t="str">
            <v>W300</v>
          </cell>
          <cell r="D299" t="str">
            <v>OFNA. DEL C. SUBPROC. DE POLICIA Y CONTROL INTERNO</v>
          </cell>
          <cell r="E299" t="str">
            <v>IPSP</v>
          </cell>
          <cell r="F299" t="str">
            <v>SUBPROC. DE POLICIA Y CONTROL INTERNO</v>
          </cell>
          <cell r="G299" t="str">
            <v>1PGJ</v>
          </cell>
          <cell r="H299" t="str">
            <v>PROCURADURIA GENERAL DE JUSTICIA</v>
          </cell>
          <cell r="I299" t="str">
            <v>SPGJ</v>
          </cell>
          <cell r="J299" t="str">
            <v>SECTOR PROCURADURIA GENERAL DE JUSTICIA</v>
          </cell>
          <cell r="K299" t="str">
            <v>260301</v>
          </cell>
          <cell r="L299" t="str">
            <v>26</v>
          </cell>
          <cell r="M299" t="str">
            <v>03</v>
          </cell>
          <cell r="N299" t="str">
            <v>01</v>
          </cell>
        </row>
        <row r="300">
          <cell r="A300" t="str">
            <v>W041</v>
          </cell>
          <cell r="B300" t="str">
            <v>Ofna. del C. Dir. De PIM</v>
          </cell>
          <cell r="C300" t="str">
            <v>W040</v>
          </cell>
          <cell r="D300" t="str">
            <v>DIR. DE POL. INVEST. MINISTERIAL</v>
          </cell>
          <cell r="E300" t="str">
            <v>IPSP</v>
          </cell>
          <cell r="F300" t="str">
            <v>SUBPROC. DE POLICIA Y CONTROL INTERNO</v>
          </cell>
          <cell r="G300" t="str">
            <v>1PGJ</v>
          </cell>
          <cell r="H300" t="str">
            <v>PROCURADURIA GENERAL DE JUSTICIA</v>
          </cell>
          <cell r="I300" t="str">
            <v>SPGJ</v>
          </cell>
          <cell r="J300" t="str">
            <v>SECTOR PROCURADURIA GENERAL DE JUSTICIA</v>
          </cell>
          <cell r="K300" t="str">
            <v>240206</v>
          </cell>
          <cell r="L300" t="str">
            <v>24</v>
          </cell>
          <cell r="M300" t="str">
            <v>02</v>
          </cell>
          <cell r="N300" t="str">
            <v>06</v>
          </cell>
        </row>
        <row r="301">
          <cell r="A301" t="str">
            <v>W043</v>
          </cell>
          <cell r="B301" t="str">
            <v>Depto. Administrativo</v>
          </cell>
          <cell r="C301" t="str">
            <v>W040</v>
          </cell>
          <cell r="D301" t="str">
            <v>DIR. DE POL. INVEST. MINISTERIAL</v>
          </cell>
          <cell r="E301" t="str">
            <v>IPSP</v>
          </cell>
          <cell r="F301" t="str">
            <v>SUBPROC. DE POLICIA Y CONTROL INTERNO</v>
          </cell>
          <cell r="G301" t="str">
            <v>1PGJ</v>
          </cell>
          <cell r="H301" t="str">
            <v>PROCURADURIA GENERAL DE JUSTICIA</v>
          </cell>
          <cell r="I301" t="str">
            <v>SPGJ</v>
          </cell>
          <cell r="J301" t="str">
            <v>SECTOR PROCURADURIA GENERAL DE JUSTICIA</v>
          </cell>
          <cell r="K301" t="str">
            <v>260402</v>
          </cell>
          <cell r="L301" t="str">
            <v>26</v>
          </cell>
          <cell r="M301" t="str">
            <v>04</v>
          </cell>
          <cell r="N301" t="str">
            <v>02</v>
          </cell>
        </row>
        <row r="302">
          <cell r="A302" t="str">
            <v>W401</v>
          </cell>
          <cell r="B302" t="str">
            <v>Ofna. del C. Subproc. De Der. Hum. Y Serv. A la Com.</v>
          </cell>
          <cell r="C302" t="str">
            <v>W400</v>
          </cell>
          <cell r="D302" t="str">
            <v>OFNA. DEL C. SUBPROC. DE DER. HUM. Y SERV A LA COM.</v>
          </cell>
          <cell r="E302" t="str">
            <v>IPSD</v>
          </cell>
          <cell r="F302" t="str">
            <v>SUBPROC. DE DER. HUM. Y SERV. ALA COM.</v>
          </cell>
          <cell r="G302" t="str">
            <v>1PGJ</v>
          </cell>
          <cell r="H302" t="str">
            <v>PROCURADURIA GENERAL DE JUSTICIA</v>
          </cell>
          <cell r="I302" t="str">
            <v>SPGJ</v>
          </cell>
          <cell r="J302" t="str">
            <v>SECTOR PROCURADURIA GENERAL DE JUSTICIA</v>
          </cell>
          <cell r="K302" t="str">
            <v>240203</v>
          </cell>
          <cell r="L302" t="str">
            <v>24</v>
          </cell>
          <cell r="M302" t="str">
            <v>02</v>
          </cell>
          <cell r="N302" t="str">
            <v>03</v>
          </cell>
        </row>
        <row r="303">
          <cell r="A303" t="str">
            <v>W402</v>
          </cell>
          <cell r="B303" t="str">
            <v>Depto. De LOCATEL</v>
          </cell>
          <cell r="C303" t="str">
            <v>W400</v>
          </cell>
          <cell r="D303" t="str">
            <v>OFNA. DEL C. SUBPROC. DE DER. HUM. Y SERV A LA COM.</v>
          </cell>
          <cell r="E303" t="str">
            <v>IPSD</v>
          </cell>
          <cell r="F303" t="str">
            <v>SUBPROC. DE DER. HUM. Y SERV. ALA COM.</v>
          </cell>
          <cell r="G303" t="str">
            <v>1PGJ</v>
          </cell>
          <cell r="H303" t="str">
            <v>PROCURADURIA GENERAL DE JUSTICIA</v>
          </cell>
          <cell r="I303" t="str">
            <v>SPGJ</v>
          </cell>
          <cell r="J303" t="str">
            <v>SECTOR PROCURADURIA GENERAL DE JUSTICIA</v>
          </cell>
          <cell r="K303" t="str">
            <v>240203</v>
          </cell>
          <cell r="L303" t="str">
            <v>24</v>
          </cell>
          <cell r="M303" t="str">
            <v>02</v>
          </cell>
          <cell r="N303" t="str">
            <v>03</v>
          </cell>
        </row>
        <row r="304">
          <cell r="A304" t="str">
            <v>W021</v>
          </cell>
          <cell r="B304" t="str">
            <v>Ofna. del C. Dir. De Prev. Del Delito y Asist. A la Victima</v>
          </cell>
          <cell r="C304" t="str">
            <v>W020</v>
          </cell>
          <cell r="D304" t="str">
            <v>DIR. DE PREV. DEL DELITO Y ASIST. A VICTIMA</v>
          </cell>
          <cell r="E304" t="str">
            <v>IPSD</v>
          </cell>
          <cell r="F304" t="str">
            <v>SUBPROC. DE DER. HUM. Y SERV. ALA COM.</v>
          </cell>
          <cell r="G304" t="str">
            <v>1PGJ</v>
          </cell>
          <cell r="H304" t="str">
            <v>PROCURADURIA GENERAL DE JUSTICIA</v>
          </cell>
          <cell r="I304" t="str">
            <v>SPGJ</v>
          </cell>
          <cell r="J304" t="str">
            <v>SECTOR PROCURADURIA GENERAL DE JUSTICIA</v>
          </cell>
          <cell r="K304" t="str">
            <v>240203</v>
          </cell>
          <cell r="L304" t="str">
            <v>24</v>
          </cell>
          <cell r="M304" t="str">
            <v>02</v>
          </cell>
          <cell r="N304" t="str">
            <v>03</v>
          </cell>
        </row>
        <row r="305">
          <cell r="A305" t="str">
            <v>WP00</v>
          </cell>
          <cell r="B305" t="str">
            <v>Fideic. p/Proc. JUST., Asist. Y Apoyo A Vict. Delito (FIPROJUSAA)</v>
          </cell>
          <cell r="C305" t="str">
            <v>WP00</v>
          </cell>
          <cell r="D305" t="str">
            <v>Fideic. p/Proc. JUST., Asist. Y Apoyo A Vict. Delito (FIPROJUSAA)</v>
          </cell>
          <cell r="E305" t="str">
            <v>3PFP</v>
          </cell>
          <cell r="F305" t="str">
            <v>FIPROJUSAA</v>
          </cell>
          <cell r="G305" t="str">
            <v>3PGJ</v>
          </cell>
          <cell r="H305" t="str">
            <v>ENT. PARAEST. SECT. PGJ</v>
          </cell>
          <cell r="I305" t="str">
            <v>SPGJ</v>
          </cell>
          <cell r="J305" t="str">
            <v>SECTOR PROCURADURIA GENERAL DE JUSTICIA</v>
          </cell>
          <cell r="K305" t="str">
            <v>240203</v>
          </cell>
          <cell r="L305" t="str">
            <v>24</v>
          </cell>
          <cell r="M305" t="str">
            <v>02</v>
          </cell>
          <cell r="N305" t="str">
            <v>03</v>
          </cell>
        </row>
        <row r="306">
          <cell r="A306" t="str">
            <v>XE0101</v>
          </cell>
          <cell r="B306" t="str">
            <v>Obra Estatal</v>
          </cell>
          <cell r="C306" t="str">
            <v>XE00</v>
          </cell>
          <cell r="D306" t="str">
            <v>OBRA ESTATAL</v>
          </cell>
          <cell r="G306" t="str">
            <v>4OPA</v>
          </cell>
          <cell r="H306" t="str">
            <v>OBRA PUBLICA Y ACCIONES</v>
          </cell>
          <cell r="I306" t="str">
            <v>SOPA</v>
          </cell>
          <cell r="J306" t="str">
            <v>SECTOR OBRA PÚBLICA Y ACCIONES</v>
          </cell>
          <cell r="K306" t="str">
            <v>210401</v>
          </cell>
          <cell r="L306" t="str">
            <v>21</v>
          </cell>
          <cell r="M306" t="str">
            <v>04</v>
          </cell>
          <cell r="N306" t="str">
            <v>01</v>
          </cell>
        </row>
        <row r="307">
          <cell r="A307" t="str">
            <v>XE0102</v>
          </cell>
          <cell r="B307" t="str">
            <v>Convenios CAPCEQ Estatal</v>
          </cell>
          <cell r="C307" t="str">
            <v>XE00</v>
          </cell>
          <cell r="D307" t="str">
            <v>OBRA ESTATAL</v>
          </cell>
          <cell r="G307" t="str">
            <v>4OPA</v>
          </cell>
          <cell r="H307" t="str">
            <v>OBRA PUBLICA Y ACCIONES</v>
          </cell>
          <cell r="I307" t="str">
            <v>SOPA</v>
          </cell>
          <cell r="J307" t="str">
            <v>SECTOR OBRA PÚBLICA Y ACCIONES</v>
          </cell>
          <cell r="K307" t="str">
            <v>220101</v>
          </cell>
          <cell r="L307" t="str">
            <v>22</v>
          </cell>
          <cell r="M307" t="str">
            <v>01</v>
          </cell>
          <cell r="N307" t="str">
            <v>01</v>
          </cell>
        </row>
        <row r="308">
          <cell r="A308" t="str">
            <v>XE0103</v>
          </cell>
          <cell r="B308" t="str">
            <v>Convenios PROBECAT Estatal</v>
          </cell>
          <cell r="C308" t="str">
            <v>XE00</v>
          </cell>
          <cell r="D308" t="str">
            <v>OBRA ESTATAL</v>
          </cell>
          <cell r="G308" t="str">
            <v>4OPA</v>
          </cell>
          <cell r="H308" t="str">
            <v>OBRA PUBLICA Y ACCIONES</v>
          </cell>
          <cell r="I308" t="str">
            <v>SOPA</v>
          </cell>
          <cell r="J308" t="str">
            <v>SECTOR OBRA PÚBLICA Y ACCIONES</v>
          </cell>
          <cell r="K308" t="str">
            <v>230101</v>
          </cell>
          <cell r="L308" t="str">
            <v>23</v>
          </cell>
          <cell r="M308" t="str">
            <v>01</v>
          </cell>
          <cell r="N308" t="str">
            <v>01</v>
          </cell>
        </row>
        <row r="309">
          <cell r="A309" t="str">
            <v>XE0104</v>
          </cell>
          <cell r="B309" t="str">
            <v>Obras de Carácter Social</v>
          </cell>
          <cell r="C309" t="str">
            <v>XE00</v>
          </cell>
          <cell r="D309" t="str">
            <v>OBRA ESTATAL</v>
          </cell>
          <cell r="G309" t="str">
            <v>4OPA</v>
          </cell>
          <cell r="H309" t="str">
            <v>OBRA PUBLICA Y ACCIONES</v>
          </cell>
          <cell r="I309" t="str">
            <v>SOPA</v>
          </cell>
          <cell r="J309" t="str">
            <v>SECTOR OBRA PÚBLICA Y ACCIONES</v>
          </cell>
          <cell r="K309" t="str">
            <v>250301</v>
          </cell>
          <cell r="L309" t="str">
            <v>25</v>
          </cell>
          <cell r="M309" t="str">
            <v>03</v>
          </cell>
          <cell r="N309" t="str">
            <v>01</v>
          </cell>
        </row>
        <row r="310">
          <cell r="A310" t="str">
            <v>XF0101</v>
          </cell>
          <cell r="B310" t="str">
            <v>Obra Federal</v>
          </cell>
          <cell r="C310" t="str">
            <v>XF00</v>
          </cell>
          <cell r="D310" t="str">
            <v>OBRA FEDERAL</v>
          </cell>
          <cell r="G310" t="str">
            <v>4OPA</v>
          </cell>
          <cell r="H310" t="str">
            <v>OBRA PUBLICA Y ACCIONES</v>
          </cell>
          <cell r="I310" t="str">
            <v>SOPA</v>
          </cell>
          <cell r="J310" t="str">
            <v>SECTOR OBRA PÚBLICA Y ACCIONES</v>
          </cell>
          <cell r="K310" t="str">
            <v>210401</v>
          </cell>
          <cell r="L310" t="str">
            <v>21</v>
          </cell>
          <cell r="M310" t="str">
            <v>04</v>
          </cell>
          <cell r="N310" t="str">
            <v>01</v>
          </cell>
        </row>
        <row r="311">
          <cell r="A311" t="str">
            <v>XF0102</v>
          </cell>
          <cell r="B311" t="str">
            <v>Obra Federal</v>
          </cell>
          <cell r="C311" t="str">
            <v>XF00</v>
          </cell>
          <cell r="D311" t="str">
            <v>OBRA FEDERAL</v>
          </cell>
          <cell r="G311" t="str">
            <v>4OPA</v>
          </cell>
          <cell r="H311" t="str">
            <v>OBRA PUBLICA Y ACCIONES</v>
          </cell>
          <cell r="I311" t="str">
            <v>SOPA</v>
          </cell>
          <cell r="J311" t="str">
            <v>SECTOR OBRA PÚBLICA Y ACCIONES</v>
          </cell>
          <cell r="K311" t="str">
            <v>240101</v>
          </cell>
          <cell r="L311" t="str">
            <v>24</v>
          </cell>
          <cell r="M311" t="str">
            <v>01</v>
          </cell>
          <cell r="N311" t="str">
            <v>01</v>
          </cell>
        </row>
        <row r="312">
          <cell r="A312" t="str">
            <v>XF0103</v>
          </cell>
          <cell r="B312" t="str">
            <v>Obra Federal</v>
          </cell>
          <cell r="C312" t="str">
            <v>XF00</v>
          </cell>
          <cell r="D312" t="str">
            <v>OBRA FEDERAL</v>
          </cell>
          <cell r="G312" t="str">
            <v>4OPA</v>
          </cell>
          <cell r="H312" t="str">
            <v>OBRA PUBLICA Y ACCIONES</v>
          </cell>
          <cell r="I312" t="str">
            <v>SOPA</v>
          </cell>
          <cell r="J312" t="str">
            <v>SECTOR OBRA PÚBLICA Y ACCIONES</v>
          </cell>
          <cell r="K312" t="str">
            <v>220101</v>
          </cell>
          <cell r="L312" t="str">
            <v>22</v>
          </cell>
          <cell r="M312" t="str">
            <v>01</v>
          </cell>
          <cell r="N312" t="str">
            <v>01</v>
          </cell>
        </row>
        <row r="313">
          <cell r="A313" t="str">
            <v>XF0104</v>
          </cell>
          <cell r="B313" t="str">
            <v>Obra Federal</v>
          </cell>
          <cell r="C313" t="str">
            <v>XF00</v>
          </cell>
          <cell r="D313" t="str">
            <v>OBRA FEDERAL</v>
          </cell>
          <cell r="G313" t="str">
            <v>4OPA</v>
          </cell>
          <cell r="H313" t="str">
            <v>OBRA PUBLICA Y ACCIONES</v>
          </cell>
          <cell r="I313" t="str">
            <v>SOPA</v>
          </cell>
          <cell r="J313" t="str">
            <v>SECTOR OBRA PÚBLICA Y ACCIONES</v>
          </cell>
          <cell r="K313" t="str">
            <v>230301</v>
          </cell>
          <cell r="L313" t="str">
            <v>23</v>
          </cell>
          <cell r="M313" t="str">
            <v>03</v>
          </cell>
          <cell r="N313" t="str">
            <v>01</v>
          </cell>
        </row>
        <row r="314">
          <cell r="A314" t="str">
            <v>XF0105</v>
          </cell>
          <cell r="B314" t="str">
            <v>Obra Federal</v>
          </cell>
          <cell r="C314" t="str">
            <v>XF00</v>
          </cell>
          <cell r="D314" t="str">
            <v>OBRA FEDERAL</v>
          </cell>
          <cell r="G314" t="str">
            <v>4OPA</v>
          </cell>
          <cell r="H314" t="str">
            <v>OBRA PUBLICA Y ACCIONES</v>
          </cell>
          <cell r="I314" t="str">
            <v>SOPA</v>
          </cell>
          <cell r="J314" t="str">
            <v>SECTOR OBRA PÚBLICA Y ACCIONES</v>
          </cell>
          <cell r="K314" t="str">
            <v>230101</v>
          </cell>
          <cell r="L314" t="str">
            <v>23</v>
          </cell>
          <cell r="M314" t="str">
            <v>01</v>
          </cell>
          <cell r="N314" t="str">
            <v>01</v>
          </cell>
        </row>
        <row r="315">
          <cell r="A315" t="str">
            <v>XF0106</v>
          </cell>
          <cell r="B315" t="str">
            <v>Obra Federal</v>
          </cell>
          <cell r="C315" t="str">
            <v>XF00</v>
          </cell>
          <cell r="D315" t="str">
            <v>OBRA FEDERAL</v>
          </cell>
          <cell r="G315" t="str">
            <v>4OPA</v>
          </cell>
          <cell r="H315" t="str">
            <v>OBRA PUBLICA Y ACCIONES</v>
          </cell>
          <cell r="I315" t="str">
            <v>SOPA</v>
          </cell>
          <cell r="J315" t="str">
            <v>SECTOR OBRA PÚBLICA Y ACCIONES</v>
          </cell>
          <cell r="K315" t="str">
            <v>250301</v>
          </cell>
          <cell r="L315" t="str">
            <v>25</v>
          </cell>
          <cell r="M315" t="str">
            <v>03</v>
          </cell>
          <cell r="N315" t="str">
            <v>01</v>
          </cell>
        </row>
        <row r="316">
          <cell r="A316" t="str">
            <v>XF0107</v>
          </cell>
          <cell r="B316" t="str">
            <v>Obra Federal</v>
          </cell>
          <cell r="C316" t="str">
            <v>XF00</v>
          </cell>
          <cell r="D316" t="str">
            <v>OBRA FEDERAL</v>
          </cell>
          <cell r="G316" t="str">
            <v>4OPA</v>
          </cell>
          <cell r="H316" t="str">
            <v>OBRA PUBLICA Y ACCIONES</v>
          </cell>
          <cell r="I316" t="str">
            <v>SOPA</v>
          </cell>
          <cell r="J316" t="str">
            <v>SECTOR OBRA PÚBLICA Y ACCIONES</v>
          </cell>
          <cell r="K316" t="str">
            <v>230401</v>
          </cell>
          <cell r="L316" t="str">
            <v>23</v>
          </cell>
          <cell r="M316" t="str">
            <v>04</v>
          </cell>
          <cell r="N316" t="str">
            <v>01</v>
          </cell>
        </row>
        <row r="317">
          <cell r="A317" t="str">
            <v>XF0108</v>
          </cell>
          <cell r="B317" t="str">
            <v>Obra Federal</v>
          </cell>
          <cell r="C317" t="str">
            <v>XF00</v>
          </cell>
          <cell r="D317" t="str">
            <v>OBRA FEDERAL</v>
          </cell>
          <cell r="G317" t="str">
            <v>4OPA</v>
          </cell>
          <cell r="H317" t="str">
            <v>OBRA PUBLICA Y ACCIONES</v>
          </cell>
          <cell r="I317" t="str">
            <v>SOPA</v>
          </cell>
          <cell r="J317" t="str">
            <v>SECTOR OBRA PÚBLICA Y ACCIONES</v>
          </cell>
          <cell r="K317" t="str">
            <v>210501</v>
          </cell>
          <cell r="L317" t="str">
            <v>21</v>
          </cell>
          <cell r="M317" t="str">
            <v>05</v>
          </cell>
          <cell r="N317" t="str">
            <v>01</v>
          </cell>
        </row>
        <row r="318">
          <cell r="A318" t="str">
            <v>XF0109</v>
          </cell>
          <cell r="B318" t="str">
            <v>Obra Federal</v>
          </cell>
          <cell r="C318" t="str">
            <v>XF00</v>
          </cell>
          <cell r="D318" t="str">
            <v>OBRA FEDERAL</v>
          </cell>
          <cell r="G318" t="str">
            <v>4OPA</v>
          </cell>
          <cell r="H318" t="str">
            <v>OBRA PUBLICA Y ACCIONES</v>
          </cell>
          <cell r="I318" t="str">
            <v>SOPA</v>
          </cell>
          <cell r="J318" t="str">
            <v>SECTOR OBRA PÚBLICA Y ACCIONES</v>
          </cell>
          <cell r="K318" t="str">
            <v>210305</v>
          </cell>
          <cell r="L318" t="str">
            <v>21</v>
          </cell>
          <cell r="M318" t="str">
            <v>03</v>
          </cell>
          <cell r="N318" t="str">
            <v>05</v>
          </cell>
        </row>
        <row r="319">
          <cell r="A319" t="str">
            <v>Y010</v>
          </cell>
          <cell r="B319" t="str">
            <v>H. Legislatura del Estado</v>
          </cell>
          <cell r="C319" t="str">
            <v>Y010</v>
          </cell>
          <cell r="D319" t="str">
            <v>H. LEGISLATURA DEL ESTADO</v>
          </cell>
          <cell r="E319" t="str">
            <v>Y010</v>
          </cell>
          <cell r="F319" t="str">
            <v>H. LEGISLATURA DEL ESTADO</v>
          </cell>
          <cell r="G319" t="str">
            <v>Y010</v>
          </cell>
          <cell r="H319" t="str">
            <v>H. LEGISLATURA DEL ESTADO</v>
          </cell>
          <cell r="I319" t="str">
            <v>TLEG</v>
          </cell>
          <cell r="J319" t="str">
            <v>PODER LEGISLATIVO</v>
          </cell>
          <cell r="K319" t="str">
            <v>000000</v>
          </cell>
          <cell r="L319" t="str">
            <v>00</v>
          </cell>
          <cell r="M319" t="str">
            <v>00</v>
          </cell>
          <cell r="N319" t="str">
            <v>00</v>
          </cell>
        </row>
        <row r="320">
          <cell r="A320" t="str">
            <v>Y050</v>
          </cell>
          <cell r="B320" t="str">
            <v>Tribunal Superior de Justicia</v>
          </cell>
          <cell r="C320" t="str">
            <v>Y050</v>
          </cell>
          <cell r="D320" t="str">
            <v>TRIBUNAL SUPERIOR DE JUSTICIA</v>
          </cell>
          <cell r="E320" t="str">
            <v>Y050</v>
          </cell>
          <cell r="F320" t="str">
            <v>TRIBUNAL SUPERIOR DE JUSTICIA</v>
          </cell>
          <cell r="G320" t="str">
            <v>Y050</v>
          </cell>
          <cell r="H320" t="str">
            <v>TRIBUNAL SUPERIOR DE JUSTICIA</v>
          </cell>
          <cell r="I320" t="str">
            <v>TJUD</v>
          </cell>
          <cell r="J320" t="str">
            <v>PODER JUDICIAL</v>
          </cell>
          <cell r="K320" t="str">
            <v>000000</v>
          </cell>
          <cell r="L320" t="str">
            <v>00</v>
          </cell>
          <cell r="M320" t="str">
            <v>00</v>
          </cell>
          <cell r="N320" t="str">
            <v>00</v>
          </cell>
        </row>
        <row r="321">
          <cell r="A321" t="str">
            <v>Y100</v>
          </cell>
          <cell r="B321" t="str">
            <v>Inst. Elect. Del Edo. De Qro.</v>
          </cell>
          <cell r="C321" t="str">
            <v>Y100</v>
          </cell>
          <cell r="D321" t="str">
            <v>INST. ELECT. DEL EDO. DE QRO.</v>
          </cell>
          <cell r="E321" t="str">
            <v>1ORG</v>
          </cell>
          <cell r="F321" t="str">
            <v>ORGANISMOS AUTONOMOS</v>
          </cell>
          <cell r="G321" t="str">
            <v>1ORG</v>
          </cell>
          <cell r="H321" t="str">
            <v>ORGANISMOS AUTONOMOS</v>
          </cell>
          <cell r="I321" t="str">
            <v>UORG</v>
          </cell>
          <cell r="J321" t="str">
            <v>ORGANISMOS AUTONOMOS</v>
          </cell>
          <cell r="K321" t="str">
            <v>000000</v>
          </cell>
          <cell r="L321" t="str">
            <v>00</v>
          </cell>
          <cell r="M321" t="str">
            <v>00</v>
          </cell>
          <cell r="N321" t="str">
            <v>00</v>
          </cell>
        </row>
        <row r="322">
          <cell r="A322" t="str">
            <v>Y200</v>
          </cell>
          <cell r="B322" t="str">
            <v>Instituto Federal Electoral</v>
          </cell>
          <cell r="C322" t="str">
            <v>Y200</v>
          </cell>
          <cell r="D322" t="str">
            <v>INST. FEDERAL ELECTORAL</v>
          </cell>
          <cell r="E322" t="str">
            <v>1ORG</v>
          </cell>
          <cell r="F322" t="str">
            <v>ORGANISMOS AUTONOMOS</v>
          </cell>
          <cell r="G322" t="str">
            <v>1ORG</v>
          </cell>
          <cell r="H322" t="str">
            <v>ORGANISMOS AUTONOMOS</v>
          </cell>
          <cell r="I322" t="str">
            <v>UORG</v>
          </cell>
          <cell r="J322" t="str">
            <v>ORGANISMOS AUTONOMOS</v>
          </cell>
          <cell r="K322" t="str">
            <v>000000</v>
          </cell>
          <cell r="L322" t="str">
            <v>00</v>
          </cell>
          <cell r="M322" t="str">
            <v>00</v>
          </cell>
          <cell r="N322" t="str">
            <v>00</v>
          </cell>
        </row>
        <row r="323">
          <cell r="A323" t="str">
            <v>Y300</v>
          </cell>
          <cell r="B323" t="str">
            <v>Comisión Estatal de los Derechos Humanos</v>
          </cell>
          <cell r="C323" t="str">
            <v>Y300</v>
          </cell>
          <cell r="D323" t="str">
            <v>COM. ESTATAL DE LOS DER. HUMANOS</v>
          </cell>
          <cell r="E323" t="str">
            <v>1ORG</v>
          </cell>
          <cell r="F323" t="str">
            <v>ORGANISMOS AUTONOMOS</v>
          </cell>
          <cell r="G323" t="str">
            <v>1ORG</v>
          </cell>
          <cell r="H323" t="str">
            <v>ORGANISMOS AUTONOMOS</v>
          </cell>
          <cell r="I323" t="str">
            <v>UORG</v>
          </cell>
          <cell r="J323" t="str">
            <v>ORGANISMOS AUTONOMOS</v>
          </cell>
          <cell r="K323" t="str">
            <v>000000</v>
          </cell>
          <cell r="L323" t="str">
            <v>00</v>
          </cell>
          <cell r="M323" t="str">
            <v>00</v>
          </cell>
          <cell r="N323" t="str">
            <v>00</v>
          </cell>
        </row>
        <row r="324">
          <cell r="A324" t="str">
            <v>Y400</v>
          </cell>
          <cell r="B324" t="str">
            <v>Tribunal de lo Cont. Administrativo</v>
          </cell>
          <cell r="C324" t="str">
            <v>Y400</v>
          </cell>
          <cell r="D324" t="str">
            <v>TRIB. DE LO CONT. ADMINISTRATIVO</v>
          </cell>
          <cell r="E324" t="str">
            <v>1ORG</v>
          </cell>
          <cell r="F324" t="str">
            <v>ORGANISMOS AUTONOMOS</v>
          </cell>
          <cell r="G324" t="str">
            <v>1ORG</v>
          </cell>
          <cell r="H324" t="str">
            <v>ORGANISMOS AUTONOMOS</v>
          </cell>
          <cell r="I324" t="str">
            <v>UORG</v>
          </cell>
          <cell r="J324" t="str">
            <v>ORGANISMOS AUTONOMOS</v>
          </cell>
          <cell r="K324" t="str">
            <v>000000</v>
          </cell>
          <cell r="L324" t="str">
            <v>00</v>
          </cell>
          <cell r="M324" t="str">
            <v>00</v>
          </cell>
          <cell r="N324" t="str">
            <v>00</v>
          </cell>
        </row>
        <row r="325">
          <cell r="A325" t="str">
            <v>ZA01</v>
          </cell>
          <cell r="B325" t="str">
            <v>Amealco</v>
          </cell>
          <cell r="C325" t="str">
            <v>ZA01</v>
          </cell>
          <cell r="D325" t="str">
            <v>MUNICIPIO DE AMEALCO</v>
          </cell>
          <cell r="E325" t="str">
            <v>1MMU</v>
          </cell>
          <cell r="F325" t="str">
            <v>MUNICIPIOS</v>
          </cell>
          <cell r="G325" t="str">
            <v>1MUN</v>
          </cell>
          <cell r="H325" t="str">
            <v xml:space="preserve">M U N I C I P I O S  </v>
          </cell>
          <cell r="I325" t="str">
            <v>VMPI</v>
          </cell>
          <cell r="J325" t="str">
            <v xml:space="preserve">M U N I C I P I O S  </v>
          </cell>
          <cell r="K325" t="str">
            <v>000000</v>
          </cell>
          <cell r="L325" t="str">
            <v>00</v>
          </cell>
          <cell r="M325" t="str">
            <v>00</v>
          </cell>
          <cell r="N325" t="str">
            <v>00</v>
          </cell>
        </row>
        <row r="326">
          <cell r="A326" t="str">
            <v>ZA02</v>
          </cell>
          <cell r="B326" t="str">
            <v>Pinal de Amoles</v>
          </cell>
          <cell r="C326" t="str">
            <v>ZA02</v>
          </cell>
          <cell r="D326" t="str">
            <v>MUNICIPIO DE PINAL DE AMOLES</v>
          </cell>
          <cell r="E326" t="str">
            <v>1MMU</v>
          </cell>
          <cell r="F326" t="str">
            <v>MUNICIPIOS</v>
          </cell>
          <cell r="G326" t="str">
            <v>1MUN</v>
          </cell>
          <cell r="H326" t="str">
            <v xml:space="preserve">M U N I C I P I O S  </v>
          </cell>
          <cell r="I326" t="str">
            <v>VMPI</v>
          </cell>
          <cell r="J326" t="str">
            <v xml:space="preserve">M U N I C I P I O S  </v>
          </cell>
          <cell r="K326" t="str">
            <v>000000</v>
          </cell>
          <cell r="L326" t="str">
            <v>00</v>
          </cell>
          <cell r="M326" t="str">
            <v>00</v>
          </cell>
          <cell r="N326" t="str">
            <v>00</v>
          </cell>
        </row>
        <row r="327">
          <cell r="A327" t="str">
            <v>ZA03</v>
          </cell>
          <cell r="B327" t="str">
            <v>Arroyo Seco</v>
          </cell>
          <cell r="C327" t="str">
            <v>ZA03</v>
          </cell>
          <cell r="D327" t="str">
            <v>MUNICIPIO DE ARROYO SECO</v>
          </cell>
          <cell r="E327" t="str">
            <v>1MMU</v>
          </cell>
          <cell r="F327" t="str">
            <v>MUNICIPIOS</v>
          </cell>
          <cell r="G327" t="str">
            <v>1MUN</v>
          </cell>
          <cell r="H327" t="str">
            <v xml:space="preserve">M U N I C I P I O S  </v>
          </cell>
          <cell r="I327" t="str">
            <v>VMPI</v>
          </cell>
          <cell r="J327" t="str">
            <v xml:space="preserve">M U N I C I P I O S  </v>
          </cell>
          <cell r="K327" t="str">
            <v>000000</v>
          </cell>
          <cell r="L327" t="str">
            <v>00</v>
          </cell>
          <cell r="M327" t="str">
            <v>00</v>
          </cell>
          <cell r="N327" t="str">
            <v>00</v>
          </cell>
        </row>
        <row r="328">
          <cell r="A328" t="str">
            <v>ZA04</v>
          </cell>
          <cell r="B328" t="str">
            <v>Cadereyta</v>
          </cell>
          <cell r="C328" t="str">
            <v>ZA04</v>
          </cell>
          <cell r="D328" t="str">
            <v>MUNICIPIO DE CADEREYTA</v>
          </cell>
          <cell r="E328" t="str">
            <v>1MMU</v>
          </cell>
          <cell r="F328" t="str">
            <v>MUNICIPIOS</v>
          </cell>
          <cell r="G328" t="str">
            <v>1MUN</v>
          </cell>
          <cell r="H328" t="str">
            <v>º</v>
          </cell>
          <cell r="I328" t="str">
            <v>VMPI</v>
          </cell>
          <cell r="J328" t="str">
            <v xml:space="preserve">M U N I C I P I O S  </v>
          </cell>
          <cell r="K328" t="str">
            <v>000000</v>
          </cell>
          <cell r="L328" t="str">
            <v>00</v>
          </cell>
          <cell r="M328" t="str">
            <v>00</v>
          </cell>
          <cell r="N328" t="str">
            <v>00</v>
          </cell>
        </row>
        <row r="329">
          <cell r="A329" t="str">
            <v>ZA05</v>
          </cell>
          <cell r="B329" t="str">
            <v>Colón</v>
          </cell>
          <cell r="C329" t="str">
            <v>ZA05</v>
          </cell>
          <cell r="D329" t="str">
            <v>MUNICIPIO DE COLON</v>
          </cell>
          <cell r="E329" t="str">
            <v>1MMU</v>
          </cell>
          <cell r="F329" t="str">
            <v>MUNICIPIOS</v>
          </cell>
          <cell r="G329" t="str">
            <v>1MUN</v>
          </cell>
          <cell r="H329" t="str">
            <v xml:space="preserve">M U N I C I P I O S  </v>
          </cell>
          <cell r="I329" t="str">
            <v>VMPI</v>
          </cell>
          <cell r="J329" t="str">
            <v xml:space="preserve">M U N I C I P I O S  </v>
          </cell>
          <cell r="K329" t="str">
            <v>000000</v>
          </cell>
          <cell r="L329" t="str">
            <v>00</v>
          </cell>
          <cell r="M329" t="str">
            <v>00</v>
          </cell>
          <cell r="N329" t="str">
            <v>00</v>
          </cell>
        </row>
        <row r="330">
          <cell r="A330" t="str">
            <v>ZA06</v>
          </cell>
          <cell r="B330" t="str">
            <v>Corregidora</v>
          </cell>
          <cell r="C330" t="str">
            <v>ZA06</v>
          </cell>
          <cell r="D330" t="str">
            <v>MUNICIPIO DE CORREGIDORA</v>
          </cell>
          <cell r="E330" t="str">
            <v>1MMU</v>
          </cell>
          <cell r="F330" t="str">
            <v>MUNICIPIOS</v>
          </cell>
          <cell r="G330" t="str">
            <v>1MUN</v>
          </cell>
          <cell r="H330" t="str">
            <v xml:space="preserve">M U N I C I P I O S  </v>
          </cell>
          <cell r="I330" t="str">
            <v>VMPI</v>
          </cell>
          <cell r="J330" t="str">
            <v xml:space="preserve">M U N I C I P I O S  </v>
          </cell>
          <cell r="K330" t="str">
            <v>000000</v>
          </cell>
          <cell r="L330" t="str">
            <v>00</v>
          </cell>
          <cell r="M330" t="str">
            <v>00</v>
          </cell>
          <cell r="N330" t="str">
            <v>00</v>
          </cell>
        </row>
        <row r="331">
          <cell r="A331" t="str">
            <v>ZA07</v>
          </cell>
          <cell r="B331" t="str">
            <v>Ezequiel Montes</v>
          </cell>
          <cell r="C331" t="str">
            <v>ZA07</v>
          </cell>
          <cell r="D331" t="str">
            <v>MUNICIPIO DE EZEQUIEL MONTES</v>
          </cell>
          <cell r="E331" t="str">
            <v>1MMU</v>
          </cell>
          <cell r="F331" t="str">
            <v>MUNICIPIOS</v>
          </cell>
          <cell r="G331" t="str">
            <v>1MUN</v>
          </cell>
          <cell r="H331" t="str">
            <v xml:space="preserve">M U N I C I P I O S  </v>
          </cell>
          <cell r="I331" t="str">
            <v>VMPI</v>
          </cell>
          <cell r="J331" t="str">
            <v xml:space="preserve">M U N I C I P I O S  </v>
          </cell>
          <cell r="K331" t="str">
            <v>000000</v>
          </cell>
          <cell r="L331" t="str">
            <v>00</v>
          </cell>
          <cell r="M331" t="str">
            <v>00</v>
          </cell>
          <cell r="N331" t="str">
            <v>00</v>
          </cell>
        </row>
        <row r="332">
          <cell r="A332" t="str">
            <v>ZA08</v>
          </cell>
          <cell r="B332" t="str">
            <v>Huimilpan</v>
          </cell>
          <cell r="C332" t="str">
            <v>ZA08</v>
          </cell>
          <cell r="D332" t="str">
            <v>MUNICIPIO DE HUIMILPAN</v>
          </cell>
          <cell r="E332" t="str">
            <v>1MMU</v>
          </cell>
          <cell r="F332" t="str">
            <v>MUNICIPIOS</v>
          </cell>
          <cell r="G332" t="str">
            <v>1MUN</v>
          </cell>
          <cell r="H332" t="str">
            <v xml:space="preserve">M U N I C I P I O S  </v>
          </cell>
          <cell r="I332" t="str">
            <v>VMPI</v>
          </cell>
          <cell r="J332" t="str">
            <v xml:space="preserve">M U N I C I P I O S  </v>
          </cell>
          <cell r="K332" t="str">
            <v>000000</v>
          </cell>
          <cell r="L332" t="str">
            <v>00</v>
          </cell>
          <cell r="M332" t="str">
            <v>00</v>
          </cell>
          <cell r="N332" t="str">
            <v>00</v>
          </cell>
        </row>
        <row r="333">
          <cell r="A333" t="str">
            <v>ZA09</v>
          </cell>
          <cell r="B333" t="str">
            <v>Jalpan de Serra</v>
          </cell>
          <cell r="C333" t="str">
            <v>ZA09</v>
          </cell>
          <cell r="D333" t="str">
            <v>MUNICIPIO DE JALPAN DE SERRA</v>
          </cell>
          <cell r="E333" t="str">
            <v>1MMU</v>
          </cell>
          <cell r="F333" t="str">
            <v>MUNICIPIOS</v>
          </cell>
          <cell r="G333" t="str">
            <v>1MUN</v>
          </cell>
          <cell r="H333" t="str">
            <v xml:space="preserve">M U N I C I P I O S  </v>
          </cell>
          <cell r="I333" t="str">
            <v>VMPI</v>
          </cell>
          <cell r="J333" t="str">
            <v xml:space="preserve">M U N I C I P I O S  </v>
          </cell>
          <cell r="K333" t="str">
            <v>000000</v>
          </cell>
          <cell r="L333" t="str">
            <v>00</v>
          </cell>
          <cell r="M333" t="str">
            <v>00</v>
          </cell>
          <cell r="N333" t="str">
            <v>00</v>
          </cell>
        </row>
        <row r="334">
          <cell r="A334" t="str">
            <v>ZA10</v>
          </cell>
          <cell r="B334" t="str">
            <v>Landa de Matamoros</v>
          </cell>
          <cell r="C334" t="str">
            <v>ZA10</v>
          </cell>
          <cell r="D334" t="str">
            <v>MUNICIPIO DE LANDA DE MATAMOROS</v>
          </cell>
          <cell r="E334" t="str">
            <v>1MMU</v>
          </cell>
          <cell r="F334" t="str">
            <v>MUNICIPIOS</v>
          </cell>
          <cell r="G334" t="str">
            <v>1MUN</v>
          </cell>
          <cell r="H334" t="str">
            <v xml:space="preserve">M U N I C I P I O S  </v>
          </cell>
          <cell r="I334" t="str">
            <v>VMPI</v>
          </cell>
          <cell r="J334" t="str">
            <v xml:space="preserve">M U N I C I P I O S  </v>
          </cell>
          <cell r="K334" t="str">
            <v>000000</v>
          </cell>
          <cell r="L334" t="str">
            <v>00</v>
          </cell>
          <cell r="M334" t="str">
            <v>00</v>
          </cell>
          <cell r="N334" t="str">
            <v>00</v>
          </cell>
        </row>
        <row r="335">
          <cell r="A335" t="str">
            <v>ZA11</v>
          </cell>
          <cell r="B335" t="str">
            <v>El Marques</v>
          </cell>
          <cell r="C335" t="str">
            <v>ZA11</v>
          </cell>
          <cell r="D335" t="str">
            <v xml:space="preserve">MUNICIPIO DE EL MARQUES </v>
          </cell>
          <cell r="E335" t="str">
            <v>1MMU</v>
          </cell>
          <cell r="F335" t="str">
            <v>MUNICIPIOS</v>
          </cell>
          <cell r="G335" t="str">
            <v>1MUN</v>
          </cell>
          <cell r="H335" t="str">
            <v xml:space="preserve">M U N I C I P I O S  </v>
          </cell>
          <cell r="I335" t="str">
            <v>VMPI</v>
          </cell>
          <cell r="J335" t="str">
            <v xml:space="preserve">M U N I C I P I O S  </v>
          </cell>
          <cell r="K335" t="str">
            <v>000000</v>
          </cell>
          <cell r="L335" t="str">
            <v>00</v>
          </cell>
          <cell r="M335" t="str">
            <v>00</v>
          </cell>
          <cell r="N335" t="str">
            <v>00</v>
          </cell>
        </row>
        <row r="336">
          <cell r="A336" t="str">
            <v>ZA12</v>
          </cell>
          <cell r="B336" t="str">
            <v>Pedro Esobedo</v>
          </cell>
          <cell r="C336" t="str">
            <v>ZA12</v>
          </cell>
          <cell r="D336" t="str">
            <v>MUNICIPIO DE PEDRO ESCOBEDO</v>
          </cell>
          <cell r="E336" t="str">
            <v>1MMU</v>
          </cell>
          <cell r="F336" t="str">
            <v>MUNICIPIOS</v>
          </cell>
          <cell r="G336" t="str">
            <v>1MUN</v>
          </cell>
          <cell r="H336" t="str">
            <v xml:space="preserve">M U N I C I P I O S  </v>
          </cell>
          <cell r="I336" t="str">
            <v>VMPI</v>
          </cell>
          <cell r="J336" t="str">
            <v xml:space="preserve">M U N I C I P I O S  </v>
          </cell>
          <cell r="K336" t="str">
            <v>000000</v>
          </cell>
          <cell r="L336" t="str">
            <v>00</v>
          </cell>
          <cell r="M336" t="str">
            <v>00</v>
          </cell>
          <cell r="N336" t="str">
            <v>00</v>
          </cell>
        </row>
        <row r="337">
          <cell r="A337" t="str">
            <v>ZA13</v>
          </cell>
          <cell r="B337" t="str">
            <v>Peñamiller</v>
          </cell>
          <cell r="C337" t="str">
            <v>ZA13</v>
          </cell>
          <cell r="D337" t="str">
            <v>MUNICIPIO DE PEÑAMILLER</v>
          </cell>
          <cell r="E337" t="str">
            <v>1MMU</v>
          </cell>
          <cell r="F337" t="str">
            <v>MUNICIPIOS</v>
          </cell>
          <cell r="G337" t="str">
            <v>1MUN</v>
          </cell>
          <cell r="H337" t="str">
            <v xml:space="preserve">M U N I C I P I O S  </v>
          </cell>
          <cell r="I337" t="str">
            <v>VMPI</v>
          </cell>
          <cell r="J337" t="str">
            <v xml:space="preserve">M U N I C I P I O S  </v>
          </cell>
          <cell r="K337" t="str">
            <v>000000</v>
          </cell>
          <cell r="L337" t="str">
            <v>00</v>
          </cell>
          <cell r="M337" t="str">
            <v>00</v>
          </cell>
          <cell r="N337" t="str">
            <v>00</v>
          </cell>
        </row>
        <row r="338">
          <cell r="A338" t="str">
            <v>ZA14</v>
          </cell>
          <cell r="B338" t="str">
            <v>Querétaro</v>
          </cell>
          <cell r="C338" t="str">
            <v>ZA14</v>
          </cell>
          <cell r="D338" t="str">
            <v>MUNICIPIO DE QUERETARO</v>
          </cell>
          <cell r="E338" t="str">
            <v>1MMU</v>
          </cell>
          <cell r="F338" t="str">
            <v>MUNICIPIOS</v>
          </cell>
          <cell r="G338" t="str">
            <v>1MUN</v>
          </cell>
          <cell r="H338" t="str">
            <v xml:space="preserve">M U N I C I P I O S  </v>
          </cell>
          <cell r="I338" t="str">
            <v>VMPI</v>
          </cell>
          <cell r="J338" t="str">
            <v xml:space="preserve">M U N I C I P I O S  </v>
          </cell>
          <cell r="K338" t="str">
            <v>000000</v>
          </cell>
          <cell r="L338" t="str">
            <v>00</v>
          </cell>
          <cell r="M338" t="str">
            <v>00</v>
          </cell>
          <cell r="N338" t="str">
            <v>00</v>
          </cell>
        </row>
        <row r="339">
          <cell r="A339" t="str">
            <v>ZA15</v>
          </cell>
          <cell r="B339" t="str">
            <v>San Joaquín</v>
          </cell>
          <cell r="C339" t="str">
            <v>ZA15</v>
          </cell>
          <cell r="D339" t="str">
            <v>MUNICIPIO DE SAN JOAQUIN</v>
          </cell>
          <cell r="E339" t="str">
            <v>1MMU</v>
          </cell>
          <cell r="F339" t="str">
            <v>MUNICIPIOS</v>
          </cell>
          <cell r="G339" t="str">
            <v>1MUN</v>
          </cell>
          <cell r="H339" t="str">
            <v xml:space="preserve">M U N I C I P I O S  </v>
          </cell>
          <cell r="I339" t="str">
            <v>VMPI</v>
          </cell>
          <cell r="J339" t="str">
            <v xml:space="preserve">M U N I C I P I O S  </v>
          </cell>
          <cell r="K339" t="str">
            <v>000000</v>
          </cell>
          <cell r="L339" t="str">
            <v>00</v>
          </cell>
          <cell r="M339" t="str">
            <v>00</v>
          </cell>
          <cell r="N339" t="str">
            <v>00</v>
          </cell>
        </row>
        <row r="340">
          <cell r="A340" t="str">
            <v>ZA16</v>
          </cell>
          <cell r="B340" t="str">
            <v>San Juan del Río</v>
          </cell>
          <cell r="C340" t="str">
            <v>ZA16</v>
          </cell>
          <cell r="D340" t="str">
            <v xml:space="preserve">MUNICIPIO DE SAN JUAN DEL RIO </v>
          </cell>
          <cell r="E340" t="str">
            <v>1MMU</v>
          </cell>
          <cell r="F340" t="str">
            <v>MUNICIPIOS</v>
          </cell>
          <cell r="G340" t="str">
            <v>1MUN</v>
          </cell>
          <cell r="H340" t="str">
            <v xml:space="preserve">M U N I C I P I O S  </v>
          </cell>
          <cell r="I340" t="str">
            <v>VMPI</v>
          </cell>
          <cell r="J340" t="str">
            <v xml:space="preserve">M U N I C I P I O S  </v>
          </cell>
          <cell r="K340" t="str">
            <v>000000</v>
          </cell>
          <cell r="L340" t="str">
            <v>00</v>
          </cell>
          <cell r="M340" t="str">
            <v>00</v>
          </cell>
          <cell r="N340" t="str">
            <v>00</v>
          </cell>
        </row>
        <row r="341">
          <cell r="A341" t="str">
            <v>ZA17</v>
          </cell>
          <cell r="B341" t="str">
            <v>Tequisquiapan</v>
          </cell>
          <cell r="C341" t="str">
            <v>ZA17</v>
          </cell>
          <cell r="D341" t="str">
            <v>MUNICIPIO DE TEQUISQUIAPAN</v>
          </cell>
          <cell r="E341" t="str">
            <v>1MMU</v>
          </cell>
          <cell r="F341" t="str">
            <v>MUNICIPIOS</v>
          </cell>
          <cell r="G341" t="str">
            <v>1MUN</v>
          </cell>
          <cell r="H341" t="str">
            <v xml:space="preserve">M U N I C I P I O S  </v>
          </cell>
          <cell r="I341" t="str">
            <v>VMPI</v>
          </cell>
          <cell r="J341" t="str">
            <v xml:space="preserve">M U N I C I P I O S  </v>
          </cell>
          <cell r="K341" t="str">
            <v>000000</v>
          </cell>
          <cell r="L341" t="str">
            <v>00</v>
          </cell>
          <cell r="M341" t="str">
            <v>00</v>
          </cell>
          <cell r="N341" t="str">
            <v>00</v>
          </cell>
        </row>
        <row r="342">
          <cell r="A342" t="str">
            <v>ZA18</v>
          </cell>
          <cell r="B342" t="str">
            <v>Toliman</v>
          </cell>
          <cell r="C342" t="str">
            <v>ZA18</v>
          </cell>
          <cell r="D342" t="str">
            <v>MUNICIPIO DE TOLIMAN</v>
          </cell>
          <cell r="E342" t="str">
            <v>1MMU</v>
          </cell>
          <cell r="F342" t="str">
            <v>MUNICIPIOS</v>
          </cell>
          <cell r="G342" t="str">
            <v>1MUN</v>
          </cell>
          <cell r="H342" t="str">
            <v xml:space="preserve">M U N I C I P I O S  </v>
          </cell>
          <cell r="I342" t="str">
            <v>VMPI</v>
          </cell>
          <cell r="J342" t="str">
            <v xml:space="preserve">M U N I C I P I O S  </v>
          </cell>
          <cell r="K342" t="str">
            <v>000000</v>
          </cell>
          <cell r="L342" t="str">
            <v>00</v>
          </cell>
          <cell r="M342" t="str">
            <v>00</v>
          </cell>
          <cell r="N342" t="str">
            <v>00</v>
          </cell>
        </row>
        <row r="343">
          <cell r="A343" t="str">
            <v>Z190</v>
          </cell>
          <cell r="B343" t="str">
            <v>Diferencia Cambiaria</v>
          </cell>
          <cell r="E343" t="str">
            <v>1MMU</v>
          </cell>
          <cell r="F343" t="str">
            <v>MUNICIPIOS</v>
          </cell>
          <cell r="G343" t="str">
            <v>1MUN</v>
          </cell>
          <cell r="H343" t="str">
            <v xml:space="preserve">M U N I C I P I O S  </v>
          </cell>
          <cell r="I343" t="str">
            <v>VMPI</v>
          </cell>
          <cell r="J343" t="str">
            <v xml:space="preserve">M U N I C I P I O S  </v>
          </cell>
          <cell r="K343" t="str">
            <v>000000</v>
          </cell>
          <cell r="L343" t="str">
            <v>00</v>
          </cell>
          <cell r="M343" t="str">
            <v>00</v>
          </cell>
          <cell r="N343" t="str">
            <v>00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"/>
      <sheetName val="presiones"/>
      <sheetName val="Reporte"/>
      <sheetName val="Resumen"/>
      <sheetName val="8"/>
      <sheetName val="9"/>
      <sheetName val="10"/>
      <sheetName val="19"/>
      <sheetName val="24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/>
      <sheetData sheetId="7" refreshError="1"/>
      <sheetData sheetId="8">
        <row r="1">
          <cell r="A1" t="str">
            <v>I V E Q R O</v>
          </cell>
        </row>
        <row r="4">
          <cell r="A4" t="str">
            <v>FLUJO DE EFECTIVO DE GASTO DE OPE Y PROYECTOS IVEQRO</v>
          </cell>
        </row>
        <row r="6">
          <cell r="A6" t="str">
            <v>SALDO INICIAL DE CAJA Y BANCOS RECURSOS DIPONIBLES</v>
          </cell>
        </row>
        <row r="8">
          <cell r="A8" t="str">
            <v>IVEQRO</v>
          </cell>
        </row>
        <row r="9">
          <cell r="A9" t="str">
            <v>INGRESOS:</v>
          </cell>
        </row>
        <row r="10">
          <cell r="B10" t="str">
            <v>Ingresos por cobranza COMEVI</v>
          </cell>
        </row>
        <row r="11">
          <cell r="B11" t="str">
            <v>Subsidio Estatal</v>
          </cell>
        </row>
        <row r="12">
          <cell r="B12" t="str">
            <v>Prestamos recibidos de GEQ</v>
          </cell>
        </row>
        <row r="13">
          <cell r="B13" t="str">
            <v>Financiamiento Recurso Fed. para pago de operación</v>
          </cell>
        </row>
        <row r="14">
          <cell r="B14" t="str">
            <v>Otros Ingresos</v>
          </cell>
        </row>
        <row r="15">
          <cell r="B15" t="str">
            <v>Total ingresos Operación</v>
          </cell>
        </row>
        <row r="17">
          <cell r="A17" t="str">
            <v>EGRESOS:</v>
          </cell>
        </row>
        <row r="18">
          <cell r="B18" t="str">
            <v>Pagos de Pasivos con BANOBRAS Y FONHAPO</v>
          </cell>
        </row>
        <row r="19">
          <cell r="B19" t="str">
            <v>Pagos de pasivos con GEQ (excepto Centro Nte I y II)</v>
          </cell>
        </row>
        <row r="20">
          <cell r="B20" t="str">
            <v>Pagos a Cargo de GEQ (Subs. Vivienda Empleados)</v>
          </cell>
        </row>
        <row r="21">
          <cell r="B21" t="str">
            <v>Reembolso a la cta de programas federales</v>
          </cell>
        </row>
        <row r="22">
          <cell r="B22" t="str">
            <v>Gastos de operación</v>
          </cell>
        </row>
        <row r="23">
          <cell r="B23" t="str">
            <v xml:space="preserve">      Impuestos</v>
          </cell>
        </row>
        <row r="24">
          <cell r="B24" t="str">
            <v xml:space="preserve">      Materiales y suministros</v>
          </cell>
        </row>
        <row r="25">
          <cell r="B25" t="str">
            <v xml:space="preserve">      Servicios Personales</v>
          </cell>
        </row>
        <row r="26">
          <cell r="B26" t="str">
            <v xml:space="preserve">             Sueldos</v>
          </cell>
        </row>
        <row r="27">
          <cell r="B27" t="str">
            <v xml:space="preserve">             Honorarios</v>
          </cell>
        </row>
        <row r="28">
          <cell r="B28" t="str">
            <v xml:space="preserve">             Impuestos (IMSS, ISR y 2% s/nomina)</v>
          </cell>
        </row>
        <row r="29">
          <cell r="B29" t="str">
            <v xml:space="preserve">      Servicios Generales</v>
          </cell>
        </row>
        <row r="30">
          <cell r="B30" t="str">
            <v xml:space="preserve">      Egresos COMEVI</v>
          </cell>
        </row>
        <row r="31">
          <cell r="B31" t="str">
            <v xml:space="preserve">      Otros</v>
          </cell>
        </row>
        <row r="32">
          <cell r="B32" t="str">
            <v>Activo fijo</v>
          </cell>
        </row>
        <row r="33">
          <cell r="B33" t="str">
            <v>Aportaciones del IVEQRO a Programas Fed.</v>
          </cell>
        </row>
        <row r="34">
          <cell r="B34" t="str">
            <v>Total egresos Operación</v>
          </cell>
        </row>
        <row r="36">
          <cell r="A36" t="str">
            <v>SUPERÁVIT (DÉFICIT) OPERACIÓN</v>
          </cell>
        </row>
        <row r="39">
          <cell r="A39" t="str">
            <v>CENTRO NORTE I</v>
          </cell>
        </row>
        <row r="40">
          <cell r="B40" t="str">
            <v>Ingresos</v>
          </cell>
        </row>
        <row r="41">
          <cell r="B41" t="str">
            <v>Egresos</v>
          </cell>
        </row>
        <row r="42">
          <cell r="B42" t="str">
            <v>Superávit (Déficit)</v>
          </cell>
        </row>
        <row r="44">
          <cell r="A44" t="str">
            <v>CENTRO NORTE II</v>
          </cell>
        </row>
        <row r="45">
          <cell r="B45" t="str">
            <v>Ingresos</v>
          </cell>
        </row>
        <row r="46">
          <cell r="B46" t="str">
            <v>Egresos</v>
          </cell>
        </row>
        <row r="47">
          <cell r="B47" t="str">
            <v>Superávit (Déficit)</v>
          </cell>
        </row>
        <row r="49">
          <cell r="A49" t="str">
            <v>PREDIOS OCUPADOS (Seguridad Ciudadana)</v>
          </cell>
        </row>
        <row r="50">
          <cell r="B50" t="str">
            <v>Ingresos</v>
          </cell>
        </row>
        <row r="51">
          <cell r="B51" t="str">
            <v>Egresos pago a GEQ</v>
          </cell>
        </row>
        <row r="52">
          <cell r="B52" t="str">
            <v>Superávit (Déficit)</v>
          </cell>
        </row>
        <row r="54">
          <cell r="A54" t="str">
            <v>LIBERTADORES-RODEO</v>
          </cell>
        </row>
        <row r="55">
          <cell r="B55" t="str">
            <v>Ingresos</v>
          </cell>
        </row>
        <row r="56">
          <cell r="B56" t="str">
            <v>Egresos</v>
          </cell>
        </row>
        <row r="57">
          <cell r="B57" t="str">
            <v>Superávit (Déficit)</v>
          </cell>
        </row>
        <row r="59">
          <cell r="A59" t="str">
            <v>FUNDADORES</v>
          </cell>
        </row>
        <row r="60">
          <cell r="B60" t="str">
            <v>Ingresos</v>
          </cell>
        </row>
        <row r="61">
          <cell r="B61" t="str">
            <v>Egresos</v>
          </cell>
        </row>
        <row r="62">
          <cell r="B62" t="str">
            <v>Superávit (Déficit)</v>
          </cell>
        </row>
        <row r="64">
          <cell r="A64" t="str">
            <v>SAN MIGUEL CARRILLO</v>
          </cell>
        </row>
        <row r="65">
          <cell r="A65" t="str">
            <v>..\CONTESTACIÓN OFICIO FINANZAS 24 ENERO 06 TRES.doc</v>
          </cell>
          <cell r="B65" t="str">
            <v>Ingresos</v>
          </cell>
        </row>
        <row r="66">
          <cell r="B66" t="str">
            <v>Egresos</v>
          </cell>
        </row>
        <row r="67">
          <cell r="B67" t="str">
            <v>Superávit (Déficit)</v>
          </cell>
        </row>
        <row r="69">
          <cell r="A69" t="str">
            <v>FUNDADORES II (Campo Sto, Palo Gacho y Penjal)</v>
          </cell>
        </row>
        <row r="70">
          <cell r="B70" t="str">
            <v>Ingresos</v>
          </cell>
        </row>
        <row r="71">
          <cell r="B71" t="str">
            <v>Egresos</v>
          </cell>
        </row>
        <row r="72">
          <cell r="B72" t="str">
            <v>Superávit (Déficit)</v>
          </cell>
        </row>
        <row r="74">
          <cell r="A74" t="str">
            <v>SAN PABLO</v>
          </cell>
        </row>
        <row r="75">
          <cell r="B75" t="str">
            <v>Ingresos</v>
          </cell>
        </row>
        <row r="76">
          <cell r="B76" t="str">
            <v>Egresos</v>
          </cell>
        </row>
        <row r="77">
          <cell r="B77" t="str">
            <v>Superávit (Déficit)</v>
          </cell>
        </row>
        <row r="79">
          <cell r="A79" t="str">
            <v>PREDIO LA CRUZ</v>
          </cell>
        </row>
        <row r="80">
          <cell r="B80" t="str">
            <v>Ingresos</v>
          </cell>
        </row>
        <row r="81">
          <cell r="B81" t="str">
            <v>Egresos</v>
          </cell>
        </row>
        <row r="82">
          <cell r="B82" t="str">
            <v>Superávit (Déficit)</v>
          </cell>
        </row>
        <row r="84">
          <cell r="A84" t="str">
            <v>SAN PEDRITO PEÑUELAS Y PEDREGOSO</v>
          </cell>
        </row>
        <row r="85">
          <cell r="B85" t="str">
            <v>Ingresos</v>
          </cell>
        </row>
        <row r="86">
          <cell r="B86" t="str">
            <v>Egresos</v>
          </cell>
        </row>
        <row r="87">
          <cell r="B87" t="str">
            <v>Superávit (Déficit)</v>
          </cell>
        </row>
        <row r="89">
          <cell r="A89" t="str">
            <v>REAL DE SAN MIGUEL</v>
          </cell>
        </row>
        <row r="90">
          <cell r="B90" t="str">
            <v>Ingresos</v>
          </cell>
        </row>
        <row r="91">
          <cell r="B91" t="str">
            <v>Egresos</v>
          </cell>
        </row>
        <row r="92">
          <cell r="B92" t="str">
            <v>Superávit (Déficit)</v>
          </cell>
        </row>
        <row r="94">
          <cell r="A94" t="str">
            <v>NUEVOS PROYECTOS</v>
          </cell>
        </row>
        <row r="95">
          <cell r="B95" t="str">
            <v>Ingresos</v>
          </cell>
        </row>
        <row r="96">
          <cell r="B96" t="str">
            <v>Egresos</v>
          </cell>
        </row>
        <row r="97">
          <cell r="B97" t="str">
            <v>Superávit (Déficit)</v>
          </cell>
        </row>
        <row r="99">
          <cell r="A99" t="str">
            <v>SUPERÁVIT (DÉFICIT) PROYECTOS</v>
          </cell>
        </row>
        <row r="101">
          <cell r="A101" t="str">
            <v>SUPERÁVIT (DÉFICIT) OPERACIÓN + COBRANZA COMEVI + PROYECTOS</v>
          </cell>
        </row>
        <row r="103">
          <cell r="A103" t="str">
            <v>SALDO FINAL DE CAJA Y BANCOS RECURSOS DISPONIBLES</v>
          </cell>
        </row>
        <row r="105">
          <cell r="A105" t="str">
            <v>FLUJO DE EFECTIVO DE PROGRAMAS FEDERALES</v>
          </cell>
        </row>
        <row r="107">
          <cell r="A107" t="str">
            <v>SALDO INICIAL DE BANCOS DE PROGRAMAS FEDERALES</v>
          </cell>
        </row>
        <row r="108">
          <cell r="B108" t="str">
            <v>Ingresos</v>
          </cell>
        </row>
        <row r="109">
          <cell r="B109" t="str">
            <v xml:space="preserve">          Ingresos recibidos de la Federación</v>
          </cell>
        </row>
        <row r="110">
          <cell r="B110" t="str">
            <v xml:space="preserve">          Ingresos recibidos de los Beneficiarios</v>
          </cell>
        </row>
        <row r="111">
          <cell r="B111" t="str">
            <v xml:space="preserve">          Otros Ingresos recibidos</v>
          </cell>
        </row>
        <row r="112">
          <cell r="B112" t="str">
            <v xml:space="preserve">          Ingresos disponibles depositados en cta federal </v>
          </cell>
        </row>
        <row r="113">
          <cell r="B113" t="str">
            <v>Ingreso por transf entre cuentas (disp - etiquet)</v>
          </cell>
        </row>
        <row r="114">
          <cell r="B114" t="str">
            <v>Egresos</v>
          </cell>
        </row>
        <row r="115">
          <cell r="B115" t="str">
            <v>Gastos del IVEQRO realizado de la cuenta Federal</v>
          </cell>
        </row>
        <row r="116">
          <cell r="B116" t="str">
            <v>Egreso por transf entre cuentas (disp - etiquet)</v>
          </cell>
        </row>
        <row r="117">
          <cell r="B117" t="str">
            <v>Superávit (Déficit)</v>
          </cell>
        </row>
        <row r="119">
          <cell r="A119" t="str">
            <v>SALDO FINAL DE BANCOS DE PROGRAMAS FEDERALES</v>
          </cell>
        </row>
        <row r="121">
          <cell r="A121" t="str">
            <v>SALDO FINAL BANCOS DISPONIBLES + FEDERALES</v>
          </cell>
        </row>
        <row r="123">
          <cell r="B123" t="str">
            <v>Recursos Disponibles (Saldo balanza)</v>
          </cell>
        </row>
        <row r="124">
          <cell r="B124" t="str">
            <v>Recursos Etiquetados (saldo balanza)</v>
          </cell>
        </row>
        <row r="125">
          <cell r="B125" t="str">
            <v>Dif Disponible</v>
          </cell>
        </row>
        <row r="126">
          <cell r="B126" t="str">
            <v>Dif Etiquetado</v>
          </cell>
        </row>
        <row r="129">
          <cell r="B129" t="str">
            <v>Ingresos</v>
          </cell>
        </row>
        <row r="130">
          <cell r="B130" t="str">
            <v>Egresos</v>
          </cell>
        </row>
        <row r="131">
          <cell r="B131" t="str">
            <v>Flujo</v>
          </cell>
        </row>
        <row r="132">
          <cell r="B132" t="str">
            <v>Flujo  IVEQRO</v>
          </cell>
        </row>
        <row r="133">
          <cell r="B133" t="str">
            <v>Dif</v>
          </cell>
        </row>
        <row r="138">
          <cell r="A138" t="str">
            <v>Finiquitos pagados en 2006</v>
          </cell>
        </row>
        <row r="139">
          <cell r="A139" t="str">
            <v>Pagos de IVEQRO a GEQ a cuenta de adeudo: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4"/>
    </sheetNames>
    <sheetDataSet>
      <sheetData sheetId="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Funciones_Catalogo" refersTo="#¡REF!" sheetId="3"/>
      <definedName name="Funciones_Componente" refersTo="#¡REF!" sheetId="3"/>
      <definedName name="Funciones_Devolucion" refersTo="#¡REF!" sheetId="3"/>
      <definedName name="Funciones_Empresa" refersTo="#¡REF!" sheetId="3"/>
      <definedName name="Funciones_Fechas_Periodos" refersTo="#¡REF!" sheetId="3"/>
      <definedName name="Funciones_Movimientos" refersTo="#¡REF!" sheetId="3"/>
      <definedName name="Funciones_Polizas" refersTo="#¡REF!" sheetId="3"/>
      <definedName name="Funciones_Saldos" refersTo="#¡REF!" sheetId="3"/>
      <definedName name="Funciones_Tablas" refersTo="#¡REF!" sheetId="3"/>
      <definedName name="Ir_Inicio" refersTo="#¡REF!" sheetId="3"/>
      <definedName name="Tema_2" refersTo="#¡REF!" sheetId="3"/>
      <definedName name="Tema_3" refersTo="#¡REF!" sheetId="3"/>
      <definedName name="Tema_4" refersTo="#¡REF!" sheetId="3"/>
      <definedName name="Tema_5" refersTo="#¡REF!" sheetId="3"/>
      <definedName name="Tema_6" refersTo="#¡REF!" sheetId="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óliza"/>
      <sheetName val="REPORTES-&gt;"/>
      <sheetName val="Xcapxpartidaxff"/>
      <sheetName val="xprogxff"/>
      <sheetName val="xprogcalend"/>
      <sheetName val="xprogxactv"/>
      <sheetName val="Carga Hyperion"/>
      <sheetName val="LISTA"/>
      <sheetName val="COG"/>
      <sheetName val="PROG"/>
      <sheetName val="CC2014"/>
      <sheetName val="FF2014"/>
      <sheetName val="plan de cuentas + partida"/>
      <sheetName val="t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A1" t="str">
            <v>DESCRIPCION/CLAVE</v>
          </cell>
        </row>
        <row r="2">
          <cell r="A2" t="str">
            <v>AEROPUERTO INTERCONTINENTAL DE QUERÉTARO, S.A. DE C.V. - 3DAI</v>
          </cell>
        </row>
        <row r="3">
          <cell r="A3" t="str">
            <v>CASA DEL JUBILADO Y PENSIONADO DEL ESTADO DE QUERÉTARO - 2OCJ</v>
          </cell>
        </row>
        <row r="4">
          <cell r="A4" t="str">
            <v>CASA QUERETANA DE LAS ARTESANIAS - 3DCQ</v>
          </cell>
        </row>
        <row r="5">
          <cell r="A5" t="str">
            <v>CENTRO DE JUSTICIA PARA MUJERES DEL ESTADO DE QUERÉTARO - 2PJM</v>
          </cell>
        </row>
        <row r="6">
          <cell r="A6" t="str">
            <v>CENTRO EDUCATIVO Y CULTURAL DEL ESTADO DE QUERETARO - 2ECE</v>
          </cell>
        </row>
        <row r="7">
          <cell r="A7" t="str">
            <v>CENTRO ESTATAL DE EVALUACION Y CONTROL DE CONFIANZA - 2GEV</v>
          </cell>
        </row>
        <row r="8">
          <cell r="A8" t="str">
            <v>CENTRO ESTATAL DE TRASPLANTES DE QUERÉTARO - 3SCT</v>
          </cell>
        </row>
        <row r="9">
          <cell r="A9" t="str">
            <v>CENTRO NACIONAL DE DANZA CONTEMPORÁNEA - 2ECD</v>
          </cell>
        </row>
        <row r="10">
          <cell r="A10" t="str">
            <v>COLEGIO DE BACHILLERES(COBAQ) - 3EBA</v>
          </cell>
        </row>
        <row r="11">
          <cell r="A11" t="str">
            <v>COLEGIO DE ESTUDIOS CIENTÍFICOS Y TECNOLÓGICOS DEL EDO. DE QRO. - 3EEC</v>
          </cell>
        </row>
        <row r="12">
          <cell r="A12" t="str">
            <v>COMISIÓN DE ARBITRAJE MÉDICO DEL ESTADO DE QUERÉTARO - 2SAM</v>
          </cell>
        </row>
        <row r="13">
          <cell r="A13" t="str">
            <v>COMISIÓN ESTATAL DE AGUA - 3BCA</v>
          </cell>
        </row>
        <row r="14">
          <cell r="A14" t="str">
            <v>COMISIÓN ESTATAL DE CAMINOS - 3UEC</v>
          </cell>
        </row>
        <row r="15">
          <cell r="A15" t="str">
            <v>COMISIÓN ESTATAL DE INFORMACIÓN GUBERNAMENTAL - 1CIG</v>
          </cell>
        </row>
        <row r="16">
          <cell r="A16" t="str">
            <v>COMISION ESTATAL DE LOS DERECHOS HUMANOS - 1CEH</v>
          </cell>
        </row>
        <row r="17">
          <cell r="A17" t="str">
            <v>COMISIÓN PARA EL FOMENTO ECONÓMICO DE LAS EMPRESAS DEL SECTOR INDUSTRIAL AEROESPACIAL, COMERCIAL Y DE SERVICIOS DEL ESTADO DE QUERÉTARO (COFESIAQ) - 3DCF</v>
          </cell>
        </row>
        <row r="18">
          <cell r="A18" t="str">
            <v>COMISION PARA EL FORTALECIMIENTO DEL FEDERALISMO - 2FFF</v>
          </cell>
        </row>
        <row r="19">
          <cell r="A19" t="str">
            <v>CONALEP - 3ECN</v>
          </cell>
        </row>
        <row r="20">
          <cell r="A20" t="str">
            <v>CONSEJO DE CIENCIA Y TECNOLOGÍA DEL ESTADO DE QUERÉTARO (CONCYTEQ) - 3ECY</v>
          </cell>
        </row>
        <row r="21">
          <cell r="A21" t="str">
            <v>CONSEJO ESTATAL CONTRA LAS ADICCIONES - 2SCA</v>
          </cell>
        </row>
        <row r="22">
          <cell r="A22" t="str">
            <v>CONSEJO ESTATAL DE POBLACIÓN - 2GCP</v>
          </cell>
        </row>
        <row r="23">
          <cell r="A23" t="str">
            <v>CONSEJO ESTATAL DE SEGURIDAD PUBLICA* - 2ICE</v>
          </cell>
        </row>
        <row r="24">
          <cell r="A24" t="str">
            <v>CONSEJO ESTATAL TÉCNICO DE LA EDUCACIÓN* - 2ETE</v>
          </cell>
        </row>
        <row r="25">
          <cell r="A25" t="str">
            <v>CONSEJO NACIONAL DE FOMENTO EDUCATIVO (CONAFE) - 2EFE</v>
          </cell>
        </row>
        <row r="26">
          <cell r="A26" t="str">
            <v>COORDINACIÓN DE COMUNICACIÓN SOCIAL - 1CCS</v>
          </cell>
        </row>
        <row r="27">
          <cell r="A27" t="str">
            <v>COORDINACIÓN ESTATAL DE DESARROLLO MUNICIPAL - 2GDM</v>
          </cell>
        </row>
        <row r="28">
          <cell r="A28" t="str">
            <v>COPLADEQ (COMITÉ DE PLANEACIÓN PARA EL DESARROLLO DEL ESTADO DE QUERÉTARO) - 2FCQ</v>
          </cell>
        </row>
        <row r="29">
          <cell r="A29" t="str">
            <v>DIRECCIÓN ESTATAL DE ARCHIVOS - 2GDA</v>
          </cell>
        </row>
        <row r="30">
          <cell r="A30" t="str">
            <v>ENTIDAD SUPERIOR DE FISCALIZACION DEL ESTADO - 1ESF</v>
          </cell>
        </row>
        <row r="31">
          <cell r="A31" t="str">
            <v>ESCUELA NORMAL DEL ESTADO DE QUERETARO (ENEQ)* - 2ENE</v>
          </cell>
        </row>
        <row r="32">
          <cell r="A32" t="str">
            <v>ESCUELA NORMAL SUPERIOR DE QUERÉTARO - 2ENS</v>
          </cell>
        </row>
        <row r="33">
          <cell r="A33" t="str">
            <v>FIDEICOMISO 1350* - 2FFA</v>
          </cell>
        </row>
        <row r="34">
          <cell r="A34" t="str">
            <v>FIDEICOMISO CIUDAD INDUSTRIAL BENITO JUÁREZ (FIDEQRO) EN LIQUIDACIÓN - 3DFI</v>
          </cell>
        </row>
        <row r="35">
          <cell r="A35" t="str">
            <v>FIDEICOMISO DE ADMINISTRACIÓN E INVERSIÓN No. 244/2 * - 2EFI</v>
          </cell>
        </row>
        <row r="36">
          <cell r="A36" t="str">
            <v>FIDEICOMISO PROMOTOR DEL EMPLEO (FIPROE)* - 2DPE</v>
          </cell>
        </row>
        <row r="37">
          <cell r="A37" t="str">
            <v>FIDEICOMISO REVOLVENTE DE INVERSIÓN, ADMINISTRACIÓN Y GARANTÍA (FIRE 2000)* - 2AFI</v>
          </cell>
        </row>
        <row r="38">
          <cell r="A38" t="str">
            <v>FIPROJUSAA - 3PFP</v>
          </cell>
        </row>
        <row r="39">
          <cell r="A39" t="str">
            <v>FIPROTUR - 3MFT</v>
          </cell>
        </row>
        <row r="40">
          <cell r="A40" t="str">
            <v>FONDO DE DIVERSIFICACION PRODUCTIVA EN LA SIERRA GORDA DE QUERÉTARO (FIDIVEPRO)* - 2ADP</v>
          </cell>
        </row>
        <row r="41">
          <cell r="A41" t="str">
            <v>FONDO DE FINANCIAMIENTO Y GARANTIA PARA EL DESARROLLO DE LA MICRO Y PEQUEÑA INDUSTRIA Y DE LAS EMPRESAS DEL SECTOR SOCIAL (FIMINSSE) - 3DFM</v>
          </cell>
        </row>
        <row r="42">
          <cell r="A42" t="str">
            <v>FONDO DE FOMENTO AGROPECUARIO (FOFAE)* - 2AFA</v>
          </cell>
        </row>
        <row r="43">
          <cell r="A43" t="str">
            <v>FONDO DE GARANTÍA PARA LAS EMPRESAS DE SOLIDARIDAD DEL ESTADO DE QUERÉTARO (FOGAESEQ)* - 2FFG</v>
          </cell>
        </row>
        <row r="44">
          <cell r="A44" t="str">
            <v>GUBERNATURA - 1BGU</v>
          </cell>
        </row>
        <row r="45">
          <cell r="A45" t="str">
            <v>INSTITUTO DE ARTES Y OFICIOS DE QUERÉTARO (IAO) - 3EAO</v>
          </cell>
        </row>
        <row r="46">
          <cell r="A46" t="str">
            <v>INSTITUTO DE CAPACITACION PARA EL TRABAJO DEL EDO. DE QRO. - 3EIC</v>
          </cell>
        </row>
        <row r="47">
          <cell r="A47" t="str">
            <v>INSTITUTO DE CAPACITACIÓN Y ESTUDIOS DE SEGURIDAD DEL ESTADO DE QUERÉTARO - 3ICP</v>
          </cell>
        </row>
        <row r="48">
          <cell r="A48" t="str">
            <v>INSTITUTO DE ESTUDIOS CONSTITUCIONALES - 2GEC</v>
          </cell>
        </row>
        <row r="49">
          <cell r="A49" t="str">
            <v>INSTITUTO DE INFRAESTRUCTURA FÍSICA EDUCATIVA DEL ESTADO DE QUERÉTARO - 3ECE</v>
          </cell>
        </row>
        <row r="50">
          <cell r="A50" t="str">
            <v>INSTITUTO DE LA VIVIENDA DEL ESTADO DE QUERÉTARO - 3UEV</v>
          </cell>
        </row>
        <row r="51">
          <cell r="A51" t="str">
            <v>INSTITUTO DEL DEPORTE Y RECREACION DEL ESTADO DE QUERETARO (INDEREQ) - 2EIN</v>
          </cell>
        </row>
        <row r="52">
          <cell r="A52" t="str">
            <v>INSTITUTO ELECTORAL DEL ESTADO DE QUERÉTARO - 1IEQ</v>
          </cell>
        </row>
        <row r="53">
          <cell r="A53" t="str">
            <v>INSTITUTO NACIONAL DE EDUCACION PARA ADULTOS (INEA) - 2EIA</v>
          </cell>
        </row>
        <row r="54">
          <cell r="A54" t="str">
            <v>INSTITUTO QUERETANO DE LA CULTURA Y LAS ARTES - 3ECA</v>
          </cell>
        </row>
        <row r="55">
          <cell r="A55" t="str">
            <v>INSTITUTO QUERETANO DE LAS MUJERES - 3GCM</v>
          </cell>
        </row>
        <row r="56">
          <cell r="A56" t="str">
            <v>INSTITUTO QUERETANO DEL TRANSPORTE - 3GIT</v>
          </cell>
        </row>
        <row r="57">
          <cell r="A57" t="str">
            <v>JUNTA DE ASISTENCIA PRIVADA - 2GAP</v>
          </cell>
        </row>
        <row r="58">
          <cell r="A58" t="str">
            <v>OBSERVATORIO CIUDADANO DE SEGURIDAD DEL ESTADO DE QUERÉTARO - 2GOC</v>
          </cell>
        </row>
        <row r="59">
          <cell r="A59" t="str">
            <v>OFICIALIA MAYOR - 1OMA</v>
          </cell>
        </row>
        <row r="60">
          <cell r="A60" t="str">
            <v>PATRONATO DE FOMENTO EDUCATIVO EN EL ESTADO DE QUERETARO, A.C. - 2EIP</v>
          </cell>
        </row>
        <row r="61">
          <cell r="A61" t="str">
            <v>PATRONATO DE LAS FIESTAS DE QUERÉTARO - 3GPF</v>
          </cell>
        </row>
        <row r="62">
          <cell r="A62" t="str">
            <v>PODER JUDICIAL - 1PJE</v>
          </cell>
        </row>
        <row r="63">
          <cell r="A63" t="str">
            <v>PROCURADURÍA ESTATAL DE PROTECCIÓN AL MEDIO AMBIENTE Y DESARROLLO URBANO - 3BPM</v>
          </cell>
        </row>
        <row r="64">
          <cell r="A64" t="str">
            <v>PROCURADURÍA ESTATAL DE PROTECCIÓN AL MEDIO AMBIENTE Y DESARROLLO URBANO - 3UPM</v>
          </cell>
        </row>
        <row r="65">
          <cell r="A65" t="str">
            <v>PROCURADURÍA GENERAL DE JUSTICIA - 1PGJ</v>
          </cell>
        </row>
        <row r="66">
          <cell r="A66" t="str">
            <v>QRONOS - 5OQR</v>
          </cell>
        </row>
        <row r="67">
          <cell r="A67" t="str">
            <v>SECRETARÍA DE DESARROLLO AGROPECUARIO - 1AGR</v>
          </cell>
        </row>
        <row r="68">
          <cell r="A68" t="str">
            <v>SECRETARÍA DE DESARROLLO SUSTENTABLE - 1DES</v>
          </cell>
        </row>
        <row r="69">
          <cell r="A69" t="str">
            <v>SECRETARÍA DE DESARROLLO URBANO Y OBRAS PÚBLICAS - 1UOP</v>
          </cell>
        </row>
        <row r="70">
          <cell r="A70" t="str">
            <v>SECRETARÍA DE EDUCACION - 1EDU</v>
          </cell>
        </row>
        <row r="71">
          <cell r="A71" t="str">
            <v>SECRETARIA DE GOBIERNO - 1GOB</v>
          </cell>
        </row>
        <row r="72">
          <cell r="A72" t="str">
            <v>SECRETARIA DE LA CONTRALORÍA - 1CON</v>
          </cell>
        </row>
        <row r="73">
          <cell r="A73" t="str">
            <v>SECRETARÍA DE LA JUVENTUD - 1JUV</v>
          </cell>
        </row>
        <row r="74">
          <cell r="A74" t="str">
            <v>SECRETARIA DE PLANEACIÓN Y FINANZAS - 1FIN</v>
          </cell>
        </row>
        <row r="75">
          <cell r="A75" t="str">
            <v>SECRETARÍA DE SALUD - 1SAL</v>
          </cell>
        </row>
        <row r="76">
          <cell r="A76" t="str">
            <v>SECRETARÍA DE SEGURIDAD CIUDADANA - 1IPP</v>
          </cell>
        </row>
        <row r="77">
          <cell r="A77" t="str">
            <v>SECRETARÍA DE TURISMO - 1MTU</v>
          </cell>
        </row>
        <row r="78">
          <cell r="A78" t="str">
            <v>SECRETARÍA DEL TRABAJO - 1TRA</v>
          </cell>
        </row>
        <row r="79">
          <cell r="A79" t="str">
            <v>SECRETARÍA PARTICULAR - 1JPA</v>
          </cell>
        </row>
        <row r="80">
          <cell r="A80" t="str">
            <v>SERVICIOS DE SALUD DEL ESTADO DE QUERÉTARO - 3SSS</v>
          </cell>
        </row>
        <row r="81">
          <cell r="A81" t="str">
            <v>SISTEMA ESTATAL DE COMUNICACIÓN CULTURAL Y EDUCATIVA - 3CRQ</v>
          </cell>
        </row>
        <row r="82">
          <cell r="A82" t="str">
            <v>SISTEMA PARA EL DESARROLLO INTEGRAL DE LA FAMILIA DEL ESTADO DE QUERETARO - 3GSF</v>
          </cell>
        </row>
        <row r="83">
          <cell r="A83" t="str">
            <v>TRIBUNAL DE CONCILIACIÓN Y ARBITRAJE - 1TCY</v>
          </cell>
        </row>
        <row r="84">
          <cell r="A84" t="str">
            <v>TRIBUNAL DE LO CONTENCIOSO ADMINISTRATIVO - 1TCA</v>
          </cell>
        </row>
        <row r="85">
          <cell r="A85" t="str">
            <v>UNIDAD DE EVALUACIÓN DE RESULTADOS - 2FER</v>
          </cell>
        </row>
        <row r="86">
          <cell r="A86" t="str">
            <v>UNIDAD DE INFORMACION GUBERNAMENTAL DEL PODER EJECUTIVO - 2FAI</v>
          </cell>
        </row>
        <row r="87">
          <cell r="A87" t="str">
            <v>UNIDAD ESTATAL DE PROTECCIÓN CIVIL - 2GPC</v>
          </cell>
        </row>
        <row r="88">
          <cell r="A88" t="str">
            <v>UNIVERSIDAD AERONAÚTICA EN QUERÉTARO - 3ENA</v>
          </cell>
        </row>
        <row r="89">
          <cell r="A89" t="str">
            <v>UNIVERSIDAD AUTÓNOMA DE QUERÉTARO - 3EAQ</v>
          </cell>
        </row>
        <row r="90">
          <cell r="A90" t="str">
            <v>UNIVERSIDAD PEDAGOGICA NACIONAL* - 2EUP</v>
          </cell>
        </row>
        <row r="91">
          <cell r="A91" t="str">
            <v>UNIVERSIDAD POLITÉCNICA DE QUERÉTARO - 3EPQ</v>
          </cell>
        </row>
        <row r="92">
          <cell r="A92" t="str">
            <v>UNIVERSIDAD POLITÉCNICA DE SANTA ROSA JAÚREGUI - 3EPS</v>
          </cell>
        </row>
        <row r="93">
          <cell r="A93" t="str">
            <v>UNIVERSIDAD TECNOLÓGICA DE CORREGIDORA - 3ETC</v>
          </cell>
        </row>
        <row r="94">
          <cell r="A94" t="str">
            <v>UNIVERSIDAD TECNOLÓGICA DE QUERÉTARO (UTEQ) - 3EUQ</v>
          </cell>
        </row>
        <row r="95">
          <cell r="A95" t="str">
            <v>UNIVERSIDAD TECNOLÓGICA DE SAN JUAN DEL RÍO - 3EUS</v>
          </cell>
        </row>
        <row r="96">
          <cell r="A96" t="str">
            <v>USEBEQ - 3ESE</v>
          </cell>
        </row>
      </sheetData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Z"/>
      <sheetName val="2"/>
      <sheetName val="OCT 1"/>
      <sheetName val="7"/>
      <sheetName val="6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est"/>
      <sheetName val="sdo est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1"/>
      <sheetName val="2"/>
      <sheetName val="3"/>
      <sheetName val="4"/>
      <sheetName val="6"/>
      <sheetName val="7"/>
      <sheetName val="8"/>
      <sheetName val="9"/>
      <sheetName val="10"/>
      <sheetName val="11"/>
      <sheetName val="12"/>
      <sheetName val="13"/>
      <sheetName val="17"/>
      <sheetName val="18"/>
      <sheetName val="19"/>
      <sheetName val="20"/>
      <sheetName val="21"/>
      <sheetName val="21_1"/>
      <sheetName val="22"/>
      <sheetName val="ART 2"/>
      <sheetName val="Hoja1"/>
      <sheetName val="Hoja2"/>
      <sheetName val="Hoja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">
          <cell r="A1" t="str">
            <v>IVEQ - INSTITUTO DE LA VIVIENDA DEL ESTADO DE QUERÉTARO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UZ"/>
      <sheetName val="2"/>
      <sheetName val="OCT 1"/>
      <sheetName val="7"/>
      <sheetName val="6"/>
      <sheetName val="5"/>
      <sheetName val="proforma"/>
      <sheetName val="98-04"/>
      <sheetName val="Hoja5"/>
      <sheetName val="optimista proforma (3)"/>
      <sheetName val="Hoja1"/>
      <sheetName val="Hoja1 (2)"/>
      <sheetName val="flujo1"/>
      <sheetName val="2005"/>
      <sheetName val="pres est"/>
      <sheetName val="sdo est"/>
      <sheetName val="pres um"/>
      <sheetName val="sdo um"/>
      <sheetName val="NO"/>
      <sheetName val="proforma1"/>
      <sheetName val="Hoja2"/>
      <sheetName val="3"/>
      <sheetName val="flujo2 (2)"/>
      <sheetName val="edores00-04 (2)"/>
      <sheetName val="flujo2"/>
      <sheetName val="cta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</sheetNames>
    <sheetDataSet>
      <sheetData sheetId="0"/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d"/>
      <sheetName val="pres fed"/>
      <sheetName val="est"/>
      <sheetName val="pres est"/>
      <sheetName val="um"/>
      <sheetName val="pres um"/>
      <sheetName val="concent 2003"/>
      <sheetName val="prestac"/>
      <sheetName val="6"/>
      <sheetName val="sdo 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"/>
    </sheetNames>
    <sheetDataSet>
      <sheetData sheetId="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"/>
      <sheetName val="pres est"/>
      <sheetName val="sdo est"/>
    </sheetNames>
    <sheetDataSet>
      <sheetData sheetId="0"/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. res rec con CC"/>
      <sheetName val="Edo res con CC"/>
      <sheetName val="-Edo res sin CC"/>
    </sheetNames>
    <sheetDataSet>
      <sheetData sheetId="0" refreshError="1"/>
      <sheetData sheetId="1"/>
      <sheetData sheetId="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o res con CC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ENTRADO CIUT 2013"/>
      <sheetName val="REPORTE DETALLADO 2013"/>
      <sheetName val="CONCENTRADO  CIUT 2014"/>
      <sheetName val="REPORTE DETALLADO 2014"/>
    </sheetNames>
    <definedNames>
      <definedName name="Funciones_Activos_Fijos" refersTo="#¡REF!" sheetId="3"/>
      <definedName name="Tema_6" refersTo="#¡REF!" sheetId="3"/>
    </definedNames>
    <sheetDataSet>
      <sheetData sheetId="0"/>
      <sheetData sheetId="1"/>
      <sheetData sheetId="2"/>
      <sheetData sheetId="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YECTOS (2)"/>
      <sheetName val="PENDIENTES"/>
      <sheetName val="CAPITULOS "/>
      <sheetName val="VARIOS"/>
      <sheetName val="SALDO DE PROYECTOS "/>
      <sheetName val="REPORTE DE  R.  ESPECIALES "/>
      <sheetName val="REPORTE GASTOS DE OP RECURSO"/>
      <sheetName val="GF ANUAL "/>
      <sheetName val="REPORTE GASTOS DE OP"/>
      <sheetName val="REPORTE  GLOBAL"/>
      <sheetName val="DISTRIBUCION"/>
      <sheetName val="PARTIDAS PRESUPUESTALES "/>
      <sheetName val="Global"/>
      <sheetName val="JUNIO SIISC "/>
      <sheetName val="CONV PROYECTOS"/>
      <sheetName val="EJERCIDO"/>
      <sheetName val="COMPROMETIDO"/>
      <sheetName val="REP. PESUPUESTO"/>
      <sheetName val="SALDO DEL PRESUPUESTO "/>
      <sheetName val="PARTIDA GF"/>
      <sheetName val="GF MENSUAL"/>
      <sheetName val="GF FEDERAL"/>
      <sheetName val="FEDERAL"/>
      <sheetName val="GF ESTATAL"/>
      <sheetName val="ESTATAL"/>
      <sheetName val="GF PROPIOS"/>
      <sheetName val="PROPIOS"/>
      <sheetName val="GF REMANENTES "/>
      <sheetName val="REMANENTES "/>
      <sheetName val="GF PROMEP"/>
      <sheetName val="PROMEP"/>
      <sheetName val="GF CAU"/>
      <sheetName val="CAU"/>
      <sheetName val="FONDO"/>
      <sheetName val="PAC"/>
      <sheetName val="CONTINUIDAD"/>
      <sheetName val="COEPES"/>
      <sheetName val="GF FAM"/>
      <sheetName val="FAM"/>
      <sheetName val="HOJA CONTROL"/>
      <sheetName val="PPTO 2009 FINAL"/>
      <sheetName val="RECTORIA"/>
      <sheetName val="ADQUISICIONES ENE-FEB"/>
      <sheetName val="ADQUIS REAL MZO-ABR"/>
      <sheetName val="ADQUIS REAL FEB-MZO"/>
      <sheetName val="ADQUISICONES ENE-FEB"/>
      <sheetName val="ADQUISICIONES FEB-MZO"/>
      <sheetName val="ADQUISICIONES ABR-MAY "/>
      <sheetName val="ADQUISICIONES MAY-JUN"/>
      <sheetName val="ADQUISICONES JUNIO-JULIO"/>
      <sheetName val="PROGRAMA JUNIO "/>
      <sheetName val="ADQUISICIONES MZO-ABR"/>
      <sheetName val="ADQUISICIONES ABR-MAY 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IZA CONTOPAQ"/>
      <sheetName val="PROYECTO 2014"/>
      <sheetName val="HOJA 1"/>
      <sheetName val="PROYECTOS"/>
      <sheetName val="FOLIOS DE TRANSFERENCIA "/>
      <sheetName val="SOLICITUD DE TRANSFERENCIA"/>
      <sheetName val="REPORTE VARIOS"/>
      <sheetName val="REPORTE SUBS. (2)"/>
      <sheetName val="SPEI"/>
      <sheetName val="CORREOS"/>
      <sheetName val="HSBC"/>
      <sheetName val="COG"/>
      <sheetName val="Datos"/>
      <sheetName val="CATALO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ABASTECEDORA COMERCIAL ACESA, S.A. DE C.V.</v>
          </cell>
        </row>
        <row r="7">
          <cell r="A7" t="str">
            <v>ABASTECEDORA LUMEN, S.A. DE C.V.</v>
          </cell>
        </row>
        <row r="8">
          <cell r="A8" t="str">
            <v>ABASTECIMIENTO Y SERVICIOS ELECTRONICOS PROFESIONALES, S.A. DE C.V.</v>
          </cell>
        </row>
        <row r="9">
          <cell r="A9" t="str">
            <v>ABEL CABELLO PEREZ</v>
          </cell>
        </row>
        <row r="10">
          <cell r="A10" t="str">
            <v>ABIGAIL HERNANDEZ ALDANA</v>
          </cell>
        </row>
        <row r="11">
          <cell r="A11" t="str">
            <v>ABIZTAR LEARNING TECHNOLOGIES, S.C.</v>
          </cell>
        </row>
        <row r="12">
          <cell r="A12" t="str">
            <v>ABS GROUP SERVICES DE MEXICO, S.A. DE C.V.</v>
          </cell>
        </row>
        <row r="13">
          <cell r="A13" t="str">
            <v>ACADEMIA NACIONAL DE MED</v>
          </cell>
        </row>
        <row r="14">
          <cell r="A14" t="str">
            <v>ACE SEGUROS SA</v>
          </cell>
        </row>
        <row r="15">
          <cell r="A15" t="str">
            <v>AD COMUNICACIONES S DE R.L. DE C.V.</v>
          </cell>
        </row>
        <row r="16">
          <cell r="A16" t="str">
            <v>ADAN UGALDE OSORNIO</v>
          </cell>
        </row>
        <row r="17">
          <cell r="A17" t="str">
            <v>ADELA ALEGRIA GARCIA</v>
          </cell>
        </row>
        <row r="18">
          <cell r="A18" t="str">
            <v>ADMINISTRACION DE HOTELES CONTINENTAL, S.A. DE C.V.</v>
          </cell>
        </row>
        <row r="19">
          <cell r="A19" t="str">
            <v>ADRIAN BOCANEGRA GONZALEZ</v>
          </cell>
        </row>
        <row r="20">
          <cell r="A20" t="str">
            <v>ADRIANA IVETTE ALBARRAN CORIA</v>
          </cell>
        </row>
        <row r="21">
          <cell r="A21" t="str">
            <v>AEROVIAS DEL CONTINENTE SA DE CV</v>
          </cell>
        </row>
        <row r="22">
          <cell r="A22" t="str">
            <v>AFIANZADORA SOFIMEX, S.A.</v>
          </cell>
        </row>
        <row r="23">
          <cell r="A23" t="str">
            <v>AGUSTIN C. MENDOZA CONTADORES PUBLICOS</v>
          </cell>
        </row>
        <row r="24">
          <cell r="A24" t="str">
            <v>AGUSTIN JAIMES VAZQUEZ</v>
          </cell>
        </row>
        <row r="25">
          <cell r="A25" t="str">
            <v>AGUSTIN SALVADOR MORALES</v>
          </cell>
        </row>
        <row r="26">
          <cell r="A26" t="str">
            <v>AIDA MARGARITA SEGUIN DE LA PORTILLA</v>
          </cell>
        </row>
        <row r="27">
          <cell r="A27" t="str">
            <v>ALBERTO GARDUÑO ZUÑIGA</v>
          </cell>
        </row>
        <row r="28">
          <cell r="A28" t="str">
            <v>ALBERTO NAVARRO MORAN</v>
          </cell>
        </row>
        <row r="29">
          <cell r="A29" t="str">
            <v>ALBERTO RAMIREZ HERNANDEZ</v>
          </cell>
        </row>
        <row r="30">
          <cell r="A30" t="str">
            <v>ALDEC, INC</v>
          </cell>
        </row>
        <row r="31">
          <cell r="A31" t="str">
            <v>ALEGRETO RISTORANTE PIZZERIA SAPI DE CV</v>
          </cell>
        </row>
        <row r="32">
          <cell r="A32" t="str">
            <v>ALEJANDRA LIDIA PEÑA VAZQUEZ</v>
          </cell>
        </row>
        <row r="33">
          <cell r="A33" t="str">
            <v>ALEJANDRA ZAMUDIO MEJIA</v>
          </cell>
        </row>
        <row r="34">
          <cell r="A34" t="str">
            <v>ALEJANDRO BAUTISTA RAMIREZ</v>
          </cell>
        </row>
        <row r="35">
          <cell r="A35" t="str">
            <v>ALEJANDRO CESAR VALENCIA GARCIA</v>
          </cell>
        </row>
        <row r="36">
          <cell r="A36" t="str">
            <v>ALEJANDRO FRANCO PEREZ</v>
          </cell>
        </row>
        <row r="37">
          <cell r="A37" t="str">
            <v>ALEJANDRO ORTIZ GARCIA</v>
          </cell>
        </row>
        <row r="38">
          <cell r="A38" t="str">
            <v>ALFONSO OLGUIN MENDOZA</v>
          </cell>
        </row>
        <row r="39">
          <cell r="A39" t="str">
            <v>ALFONSO TORRES TELLO</v>
          </cell>
        </row>
        <row r="40">
          <cell r="A40" t="str">
            <v>ALFREDO ALEJANDRO CALZADA RANDOLPH</v>
          </cell>
        </row>
        <row r="41">
          <cell r="A41" t="str">
            <v>ALFREDO CAMACHO GARCIA</v>
          </cell>
        </row>
        <row r="42">
          <cell r="A42" t="str">
            <v>ALFREDO FUENTES ROJAS</v>
          </cell>
        </row>
        <row r="43">
          <cell r="A43" t="str">
            <v>ALICIA CORTES GARCIA</v>
          </cell>
        </row>
        <row r="44">
          <cell r="A44" t="str">
            <v>ALICIA ESQUIVEL CORREA</v>
          </cell>
        </row>
        <row r="45">
          <cell r="A45" t="str">
            <v>ALICIA PRIMERO ALVAREZ</v>
          </cell>
        </row>
        <row r="46">
          <cell r="A46" t="str">
            <v>ALMA DELIA TEVERASCO MARTINEZ</v>
          </cell>
        </row>
        <row r="47">
          <cell r="A47" t="str">
            <v>ALMA GRACIELA ESTRADA ZAMARRONI</v>
          </cell>
        </row>
        <row r="48">
          <cell r="A48" t="str">
            <v>AMERICAN SEAL, S.A. DE C.V.</v>
          </cell>
        </row>
        <row r="49">
          <cell r="A49" t="str">
            <v>ANA DELIA MEDINA PANTOJA</v>
          </cell>
        </row>
        <row r="50">
          <cell r="A50" t="str">
            <v>ANA KAREN HERRERA JARAMILLO</v>
          </cell>
        </row>
        <row r="51">
          <cell r="A51" t="str">
            <v>ANA LUISA LUNA MORENO</v>
          </cell>
        </row>
        <row r="52">
          <cell r="A52" t="str">
            <v>ANA LUZ CORTES GONZALEZ</v>
          </cell>
        </row>
        <row r="53">
          <cell r="A53" t="str">
            <v>ANA MARIA URIBE OLVERA</v>
          </cell>
        </row>
        <row r="54">
          <cell r="A54" t="str">
            <v>ANA ROSA CARDENAS MANDUJANO</v>
          </cell>
        </row>
        <row r="55">
          <cell r="A55" t="str">
            <v>ANGEL DAVID SALAZAR MATA</v>
          </cell>
        </row>
        <row r="56">
          <cell r="A56" t="str">
            <v>ANGEL MARIN GEORGE</v>
          </cell>
        </row>
        <row r="57">
          <cell r="A57" t="str">
            <v>ANGEL MARROQUIN DE JESUS</v>
          </cell>
        </row>
        <row r="58">
          <cell r="A58" t="str">
            <v>ANGEL MARTIN TEJADA SINECIO</v>
          </cell>
        </row>
        <row r="59">
          <cell r="A59" t="str">
            <v>ANGEL NAVARRETE FERNANDEZ</v>
          </cell>
        </row>
        <row r="60">
          <cell r="A60" t="str">
            <v>ANGEL VENTURES MEXICO SC</v>
          </cell>
        </row>
        <row r="61">
          <cell r="A61" t="str">
            <v>ANNA MARIA RENTERIA ROSSELIN</v>
          </cell>
        </row>
        <row r="62">
          <cell r="A62" t="str">
            <v>ANNEL ANGELIA ALVAREZ ORTEGA</v>
          </cell>
        </row>
        <row r="63">
          <cell r="A63" t="str">
            <v>ANTONIO CAMACHO ESCOBAR</v>
          </cell>
        </row>
        <row r="64">
          <cell r="A64" t="str">
            <v>ANTONIO VALENCIA</v>
          </cell>
        </row>
        <row r="65">
          <cell r="A65" t="str">
            <v>ANTONIO VAZQUEZ IRINEO</v>
          </cell>
        </row>
        <row r="66">
          <cell r="A66" t="str">
            <v>ANTONY LOPEZ JIMENEZ</v>
          </cell>
        </row>
        <row r="67">
          <cell r="A67" t="str">
            <v>APLICACIONES INDUSTRIALES Y COMERCIALIZA</v>
          </cell>
        </row>
        <row r="68">
          <cell r="A68" t="str">
            <v>APPLE OPERATIONS MEXICO S.A. DE C.V.</v>
          </cell>
        </row>
        <row r="69">
          <cell r="A69" t="str">
            <v>ARIAS  HUGO</v>
          </cell>
        </row>
        <row r="70">
          <cell r="A70" t="str">
            <v>ARMANDO HERNANDEZ GONZALEZ</v>
          </cell>
        </row>
        <row r="71">
          <cell r="A71" t="str">
            <v>ARMANDO QUISTIAN GARCIA</v>
          </cell>
        </row>
        <row r="72">
          <cell r="A72" t="str">
            <v>ARMANDO RAMIREZ MORALES</v>
          </cell>
        </row>
        <row r="73">
          <cell r="A73" t="str">
            <v>ARMANDO VILLAGRAN PADILLA</v>
          </cell>
        </row>
        <row r="74">
          <cell r="A74" t="str">
            <v>ARTEMIO PEREZ MUÑOZ</v>
          </cell>
        </row>
        <row r="75">
          <cell r="A75" t="str">
            <v>ARTURO OLVERA TOVAR</v>
          </cell>
        </row>
        <row r="76">
          <cell r="A76" t="str">
            <v>ARTURO PACHECO LANNOY</v>
          </cell>
        </row>
        <row r="77">
          <cell r="A77" t="str">
            <v>AS COMPUTACIONAL, S.A. DE C.V.</v>
          </cell>
        </row>
        <row r="78">
          <cell r="A78" t="str">
            <v>ASESORIA Y EQUIPOS DE INSPECCION, S.A. DE C.V.</v>
          </cell>
        </row>
        <row r="79">
          <cell r="A79" t="str">
            <v>ASISCOM, S.A. DE C.V.</v>
          </cell>
        </row>
        <row r="80">
          <cell r="A80" t="str">
            <v>ASOCIACION MEXICANA DE AGENCIAS DE INVES</v>
          </cell>
        </row>
        <row r="81">
          <cell r="A81" t="str">
            <v>ASOCIACION MEXICANA DE DIRECTIVOS DE LA</v>
          </cell>
        </row>
        <row r="82">
          <cell r="A82" t="str">
            <v>ASOCIACION MEXICANA DE FERROCARRILES, A.C.</v>
          </cell>
        </row>
        <row r="83">
          <cell r="A83" t="str">
            <v>ASOCIACION MEXICANA DE INTERCAMBIO PRACTICO PROFESIONAL A.C.</v>
          </cell>
        </row>
        <row r="84">
          <cell r="A84" t="str">
            <v>ASOCIACION MEXICANA DE MECATRONICA, A.C.</v>
          </cell>
        </row>
        <row r="85">
          <cell r="A85" t="str">
            <v>ASOCIACION NACIONAL DE ENERGIA SOLAR A.C.</v>
          </cell>
        </row>
        <row r="86">
          <cell r="A86" t="str">
            <v>ASOCIACION NACIONAL DE INSTITUCIONES DE</v>
          </cell>
        </row>
        <row r="87">
          <cell r="A87" t="str">
            <v>ASOCIACION NACIONAL DE UNIVERSIDADES TECNOLOGICAS, A.C.</v>
          </cell>
        </row>
        <row r="88">
          <cell r="A88" t="str">
            <v>ASOCIACION NACIONAL DE UNIVERSIDADES TECNOLOGICAS/INCUBADORA</v>
          </cell>
        </row>
        <row r="89">
          <cell r="A89" t="str">
            <v>ATENCION RAPIA HOSPITALARIA, S.A. DE C.V.</v>
          </cell>
        </row>
        <row r="90">
          <cell r="A90" t="str">
            <v>ATYDE MEXICO S.A. DE C.V.</v>
          </cell>
        </row>
        <row r="91">
          <cell r="A91" t="str">
            <v>AURA IRERI LOPEZ HERNANDEZ</v>
          </cell>
        </row>
        <row r="92">
          <cell r="A92" t="str">
            <v>AUTOBUSES DE LA PIEDAD, S.A. DE C.V.</v>
          </cell>
        </row>
        <row r="93">
          <cell r="A93" t="str">
            <v>AUTOMOTORES DE TULA, S.A. DE C.V.</v>
          </cell>
        </row>
        <row r="94">
          <cell r="A94" t="str">
            <v>AUTOS COMPACTOS DE SAN JUAN, S.A. DE C.V.</v>
          </cell>
        </row>
        <row r="95">
          <cell r="A95" t="str">
            <v>AV ASESORES SA DE CV</v>
          </cell>
        </row>
        <row r="96">
          <cell r="A96" t="str">
            <v>AXA SEGUROS, S.A. DE C.V.</v>
          </cell>
        </row>
        <row r="97">
          <cell r="A97" t="str">
            <v>AXSON MEXICO, S.A. DE C.V.</v>
          </cell>
        </row>
        <row r="98">
          <cell r="A98" t="str">
            <v>AXTEL S.A. B. DE C.V.</v>
          </cell>
        </row>
        <row r="99">
          <cell r="A99" t="str">
            <v>AXTEL, S.A. B. DE C.V.</v>
          </cell>
        </row>
        <row r="100">
          <cell r="A100" t="str">
            <v>AZUPISO, S.A. DE C.V.</v>
          </cell>
        </row>
        <row r="101">
          <cell r="A101" t="str">
            <v>BABILON LANGUAGE COACHING SC</v>
          </cell>
        </row>
        <row r="102">
          <cell r="A102" t="str">
            <v>BACH MUSIC CENTER, S.A. DE C.V.</v>
          </cell>
        </row>
        <row r="103">
          <cell r="A103" t="str">
            <v>BALATAS Y CLUTCH CERVANTES, S. DE R.L. DE C.V.</v>
          </cell>
        </row>
        <row r="104">
          <cell r="A104" t="str">
            <v>BEATRIZ GARCIA GARCIA</v>
          </cell>
        </row>
        <row r="105">
          <cell r="A105" t="str">
            <v>BERENICE CRUZ SORIANO</v>
          </cell>
        </row>
        <row r="106">
          <cell r="A106" t="str">
            <v>BERENICE GRANIEL SALDIERNA</v>
          </cell>
        </row>
        <row r="107">
          <cell r="A107" t="str">
            <v>BERNARDO RAMIREZ PIÑEIRO</v>
          </cell>
        </row>
        <row r="108">
          <cell r="A108" t="str">
            <v>BERTHA ELISA PEDRAZA SERRATO</v>
          </cell>
        </row>
        <row r="109">
          <cell r="A109" t="str">
            <v>BERTHA QUINTANAR</v>
          </cell>
        </row>
        <row r="110">
          <cell r="A110" t="str">
            <v>BIO-VIN, S.A. DE C.V.</v>
          </cell>
        </row>
        <row r="111">
          <cell r="A111" t="str">
            <v>BLANCA ESTELA ODRIOZOLA CABALLERO</v>
          </cell>
        </row>
        <row r="112">
          <cell r="A112" t="str">
            <v>BRAZALETES MEXICO, S.A. DE C.V.</v>
          </cell>
        </row>
        <row r="113">
          <cell r="A113" t="str">
            <v>BRENDA JUAREZ SANTIAGO</v>
          </cell>
        </row>
        <row r="114">
          <cell r="A114" t="str">
            <v>BRITISH COUNCIL</v>
          </cell>
        </row>
        <row r="115">
          <cell r="A115" t="str">
            <v>BUEN MANEJO DEL CAMPO, S.A. DE C.V.</v>
          </cell>
        </row>
        <row r="116">
          <cell r="A116" t="str">
            <v>C I I D E T</v>
          </cell>
        </row>
        <row r="117">
          <cell r="A117" t="str">
            <v>CABALLERO SOLUTIONS POWER S.A. DE C.V.</v>
          </cell>
        </row>
        <row r="118">
          <cell r="A118" t="str">
            <v>CALOR Y CONTROL, S.A. DE C.V.</v>
          </cell>
        </row>
        <row r="119">
          <cell r="A119" t="str">
            <v>CALZADOS BAGORDI, S.A. DE C.V.</v>
          </cell>
        </row>
        <row r="120">
          <cell r="A120" t="str">
            <v>CAMARA JAPONESA DE COMERCIO E INDUSTRIA DE MEXICO, A.C.</v>
          </cell>
        </row>
        <row r="121">
          <cell r="A121" t="str">
            <v>CAMARA NACIONAL DE COMERCIO SERVICIOS Y</v>
          </cell>
        </row>
        <row r="122">
          <cell r="A122" t="str">
            <v>CAMARA NACIONAL DE LA INDUSTRIA</v>
          </cell>
        </row>
        <row r="123">
          <cell r="A123" t="str">
            <v>CAMARA NACIONAL DE LA INDUSTRIA DE LA TRANSFORMACION</v>
          </cell>
        </row>
        <row r="124">
          <cell r="A124" t="str">
            <v>CAMIONERA DEL CENTRO, S.A. DE C.V.</v>
          </cell>
        </row>
        <row r="125">
          <cell r="A125" t="str">
            <v>CANDY DIANA GALLEGOS TAPIA</v>
          </cell>
        </row>
        <row r="126">
          <cell r="A126" t="str">
            <v>CARL ZEISS DE MEXICO S.A. DE C.V.</v>
          </cell>
        </row>
        <row r="127">
          <cell r="A127" t="str">
            <v>CARLA ABREGO BASURTO</v>
          </cell>
        </row>
        <row r="128">
          <cell r="A128" t="str">
            <v>CARLOS ALBERTO MANCILLA CASTILLO</v>
          </cell>
        </row>
        <row r="129">
          <cell r="A129" t="str">
            <v>CARLOS ALEJANDRO ALAZRAKI GROSSMANN</v>
          </cell>
        </row>
        <row r="130">
          <cell r="A130" t="str">
            <v>CARLOS ARTURO FLORES RUIZ</v>
          </cell>
        </row>
        <row r="131">
          <cell r="A131" t="str">
            <v>CARLOS FLORES SANCHEZ</v>
          </cell>
        </row>
        <row r="132">
          <cell r="A132" t="str">
            <v>CARLOS FRANCISCO CRUZ FIERRO</v>
          </cell>
        </row>
        <row r="133">
          <cell r="A133" t="str">
            <v>CARLOS MARTIN CORTES ROMERO</v>
          </cell>
        </row>
        <row r="134">
          <cell r="A134" t="str">
            <v>CARLOS MARTIN NAVA SEGURA</v>
          </cell>
        </row>
        <row r="135">
          <cell r="A135" t="str">
            <v>CARLOS MATEO MOYA OCHOA</v>
          </cell>
        </row>
        <row r="136">
          <cell r="A136" t="str">
            <v>CARLOS ROGELIO PEREZ OLVERA</v>
          </cell>
        </row>
        <row r="137">
          <cell r="A137" t="str">
            <v>CARLOS SANCHEZ SALDAÑA</v>
          </cell>
        </row>
        <row r="138">
          <cell r="A138" t="str">
            <v>CARLOS VELAZQUEZ CABELLO</v>
          </cell>
        </row>
        <row r="139">
          <cell r="A139" t="str">
            <v>CARLOS VERGARA RIVERA</v>
          </cell>
        </row>
        <row r="140">
          <cell r="A140" t="str">
            <v>CARRARA IMAGEN CORPORATIVA, S. DE R.L. DE C.V.</v>
          </cell>
        </row>
        <row r="141">
          <cell r="A141" t="str">
            <v>CENEVAL, A.C.</v>
          </cell>
        </row>
        <row r="142">
          <cell r="A142" t="str">
            <v>CENTRO DE ESTUDIO FISCALES SC</v>
          </cell>
        </row>
        <row r="143">
          <cell r="A143" t="str">
            <v>CENTRO DE INVESTIGACION Y DE ESTUDIOS AVANZADOS DEL INSTITUTO POLITECNICO NACIONAL</v>
          </cell>
        </row>
        <row r="144">
          <cell r="A144" t="str">
            <v>CENTRO DE INVESTIGACION Y DESARROLLO TECNOLOGICO EN ELECTROQUIMICA, S.C.</v>
          </cell>
        </row>
        <row r="145">
          <cell r="A145" t="str">
            <v>CENTRO EMPRESARIAL DE PLASTICO, S.A. DE C.V.</v>
          </cell>
        </row>
        <row r="146">
          <cell r="A146" t="str">
            <v>CENTRO EMPRESARIAL DEL ESTADO DE QUERETARO, SINDICATO PATRONAL</v>
          </cell>
        </row>
        <row r="147">
          <cell r="A147" t="str">
            <v>CENTRO EMPRESARIAL DEL PLASTICO, S.A. DE C.V.</v>
          </cell>
        </row>
        <row r="148">
          <cell r="A148" t="str">
            <v>CENTRO ESTRATEGICO DE POTENCIAL HUMANO S</v>
          </cell>
        </row>
        <row r="149">
          <cell r="A149" t="str">
            <v>CENTRO MEXICANO PARA LA FILANTROPIA</v>
          </cell>
        </row>
        <row r="150">
          <cell r="A150" t="str">
            <v>CENTRO MEXICANO PARA LA FILANTROPIA, A.C.</v>
          </cell>
        </row>
        <row r="151">
          <cell r="A151" t="str">
            <v>CENTRO NACIONAL DE EVALUACION PARA LA ED</v>
          </cell>
        </row>
        <row r="152">
          <cell r="A152" t="str">
            <v>CENTRO NACIONAL DE EVALUACION PARA LA EDUCACION SUPERIOR A.C.</v>
          </cell>
        </row>
        <row r="153">
          <cell r="A153" t="str">
            <v>CERVEZAS CUAUHTEMOC MOCTEZUMA, S.A. DE C.V.</v>
          </cell>
        </row>
        <row r="154">
          <cell r="A154" t="str">
            <v>CHARTWELL INMOBILIARIA DE MONTERREY S. DE R.L. DE C.V.</v>
          </cell>
        </row>
        <row r="155">
          <cell r="A155" t="str">
            <v>CHRISTIAN ZALDIVAR FUENTES</v>
          </cell>
        </row>
        <row r="156">
          <cell r="A156" t="str">
            <v>CIA. PERIODISTICA DEL SOL DE QUERETARO, S.A. DE C.V.</v>
          </cell>
        </row>
        <row r="157">
          <cell r="A157" t="str">
            <v>CIEES, A.C.</v>
          </cell>
        </row>
        <row r="158">
          <cell r="A158" t="str">
            <v>CIIDET</v>
          </cell>
        </row>
        <row r="159">
          <cell r="A159" t="str">
            <v>CINTHYA MAGALI PEREZ PERRUSQUIA</v>
          </cell>
        </row>
        <row r="160">
          <cell r="A160" t="str">
            <v>CLAUDIA LIZETH LAZCANO L EO</v>
          </cell>
        </row>
        <row r="161">
          <cell r="A161" t="str">
            <v>CLAUDIA PATRICIA TREJO DIAZ</v>
          </cell>
        </row>
        <row r="162">
          <cell r="A162" t="str">
            <v>CLAUDIA RAMIREZ ACEVEDO</v>
          </cell>
        </row>
        <row r="163">
          <cell r="A163" t="str">
            <v>CLAUDIA TERESITA GARCIA ADAME</v>
          </cell>
        </row>
        <row r="164">
          <cell r="A164" t="str">
            <v>CLAUDIA WENDY GRACIELA IBAÑEZ ISLAS</v>
          </cell>
        </row>
        <row r="165">
          <cell r="A165" t="str">
            <v>CLEMENTE BERNARDO ORTEGA SOSA</v>
          </cell>
        </row>
        <row r="166">
          <cell r="A166" t="str">
            <v>COCINAS Y EQUIPOS INOXIDABLES DE QUERETARO, S.A. DE C.V.</v>
          </cell>
        </row>
        <row r="167">
          <cell r="A167" t="str">
            <v>COLEGIO DE POSGRADO EN DESARROLLO DE SOFTWARE, A.C.</v>
          </cell>
        </row>
        <row r="168">
          <cell r="A168" t="str">
            <v>COLEGIO DE POSTGRADOS AZTECA, S.C.</v>
          </cell>
        </row>
        <row r="169">
          <cell r="A169" t="str">
            <v>COMERCIALIZADORA DIDACTICA DE QUERETARO</v>
          </cell>
        </row>
        <row r="170">
          <cell r="A170" t="str">
            <v>COMERCIALIZADORA E IMPORTADORA BEYEN</v>
          </cell>
        </row>
        <row r="171">
          <cell r="A171" t="str">
            <v>COMERCIALIZADORA M Y CH, S.A. DE C.V.</v>
          </cell>
        </row>
        <row r="172">
          <cell r="A172" t="str">
            <v>COMERCIALIZADORA Y SERVICIOS GRAFICOS, S.A. DE C.V.</v>
          </cell>
        </row>
        <row r="173">
          <cell r="A173" t="str">
            <v>COMERCIO DE ARTICULOS DEPORTIVOS CAD, S.A. DE C.V.</v>
          </cell>
        </row>
        <row r="174">
          <cell r="A174" t="str">
            <v>COMISION FEDERAL DE ELECTRICIDAD</v>
          </cell>
        </row>
        <row r="175">
          <cell r="A175" t="str">
            <v>COMPAÑIA FERRETERA PRADO, S.A. DE C.V.</v>
          </cell>
        </row>
        <row r="176">
          <cell r="A176" t="str">
            <v>COMPAÑÍA HOTELERA DE SAN JUAN SA DE CV</v>
          </cell>
        </row>
        <row r="177">
          <cell r="A177" t="str">
            <v>CONEXIÓN TOTAL IP, S.A. DE C.V.</v>
          </cell>
        </row>
        <row r="178">
          <cell r="A178" t="str">
            <v>CONGREXPO</v>
          </cell>
        </row>
        <row r="179">
          <cell r="A179" t="str">
            <v>CONSORCIO CIENTIFICO DEL BAJIO, S.A. DE C.V.</v>
          </cell>
        </row>
        <row r="180">
          <cell r="A180" t="str">
            <v>CONSORCIO GAVA S.A. DE C.V.</v>
          </cell>
        </row>
        <row r="181">
          <cell r="A181" t="str">
            <v>CONSORCIO MEXICANO DE MICROSISTEMAS A.C.</v>
          </cell>
        </row>
        <row r="182">
          <cell r="A182" t="str">
            <v>CONSTANTINO ARIZMENDI MARTINEZ</v>
          </cell>
        </row>
        <row r="183">
          <cell r="A183" t="str">
            <v>CONSTRUMATERIALES TREJO DE SAN JUAN</v>
          </cell>
        </row>
        <row r="184">
          <cell r="A184" t="str">
            <v>CONSULTORIA EN IMAGEN PUBLICA</v>
          </cell>
        </row>
        <row r="185">
          <cell r="A185" t="str">
            <v>CONTROL AUDIOVISUAL, S.A. DE C.V.</v>
          </cell>
        </row>
        <row r="186">
          <cell r="A186" t="str">
            <v>CONTROL ELECTRICO Y ELECTRONICO INDUSTRIAL JFA, S.A. DE C.V.</v>
          </cell>
        </row>
        <row r="187">
          <cell r="A187" t="str">
            <v>CORPORACION BIBLIOGRAFICA, S.A. DE C.V.</v>
          </cell>
        </row>
        <row r="188">
          <cell r="A188" t="str">
            <v>CORPORATIVO DE SOLUCIONES TECNOLOGICAS, S.A. DE C.V.</v>
          </cell>
        </row>
        <row r="189">
          <cell r="A189" t="str">
            <v>CORPORATIVO INTEGRAL Y DE SERVICIOS</v>
          </cell>
        </row>
        <row r="190">
          <cell r="A190" t="str">
            <v>CRISTIAN MIREYA ROMERO MUÑOZ</v>
          </cell>
        </row>
        <row r="191">
          <cell r="A191" t="str">
            <v>CRUZ ROJA MEXICANA I.A.P.</v>
          </cell>
        </row>
        <row r="192">
          <cell r="A192" t="str">
            <v>CUITLAHUAC GUTIERREZ GRANADOS</v>
          </cell>
        </row>
        <row r="193">
          <cell r="A193" t="str">
            <v>CYNTHIA THERESA GUTIERREZ FLORES</v>
          </cell>
        </row>
        <row r="194">
          <cell r="A194" t="str">
            <v>CYNTHIA VEGA ROSAS</v>
          </cell>
        </row>
        <row r="195">
          <cell r="A195" t="str">
            <v>DANIEL CABELLO HERNANDEZ</v>
          </cell>
        </row>
        <row r="196">
          <cell r="A196" t="str">
            <v>DANIEL CAMARGO MEJIA</v>
          </cell>
        </row>
        <row r="197">
          <cell r="A197" t="str">
            <v>DANIEL CHOLULA GUASCO</v>
          </cell>
        </row>
        <row r="198">
          <cell r="A198" t="str">
            <v>DARMA CONSULTORES</v>
          </cell>
        </row>
        <row r="199">
          <cell r="A199" t="str">
            <v>DARMA TECNUM, S.A. DE C.V.</v>
          </cell>
        </row>
        <row r="200">
          <cell r="A200" t="str">
            <v>DAVID GARCIA PEREZ</v>
          </cell>
        </row>
        <row r="201">
          <cell r="A201" t="str">
            <v>DAVID GONZALEZ VIRRUETA</v>
          </cell>
        </row>
        <row r="202">
          <cell r="A202" t="str">
            <v>DE LORENZO OF AMERICA CORP S.A. DE C.V.</v>
          </cell>
        </row>
        <row r="203">
          <cell r="A203" t="str">
            <v>DELCAS UNIFORMES, S.A. DE C.V.</v>
          </cell>
        </row>
        <row r="204">
          <cell r="A204" t="str">
            <v>DEMETRIO PAIZ BARCENA</v>
          </cell>
        </row>
        <row r="205">
          <cell r="A205" t="str">
            <v>DENISSE ANDREA NEYRA SPINDOLA</v>
          </cell>
        </row>
        <row r="206">
          <cell r="A206" t="str">
            <v xml:space="preserve">DESARROLLO RADIOFONICO, S.A. </v>
          </cell>
        </row>
        <row r="207">
          <cell r="A207" t="str">
            <v>DETECNO SAN LUIS, S.A. DE C.V.</v>
          </cell>
        </row>
        <row r="208">
          <cell r="A208" t="str">
            <v>DIANA ARCE ARDURA</v>
          </cell>
        </row>
        <row r="209">
          <cell r="A209" t="str">
            <v>DIANA GABRIELA HERNANDEZ JIMENEZ</v>
          </cell>
        </row>
        <row r="210">
          <cell r="A210" t="str">
            <v>DIANA PATRICIA RIOS ORCI</v>
          </cell>
        </row>
        <row r="211">
          <cell r="A211" t="str">
            <v>DIEGO ARMANDO ANGELES GALVAN</v>
          </cell>
        </row>
        <row r="212">
          <cell r="A212" t="str">
            <v>DIEGO RUIZ PEREZ</v>
          </cell>
        </row>
        <row r="213">
          <cell r="A213" t="str">
            <v>DIEGO SUAREZ VALENCIA</v>
          </cell>
        </row>
        <row r="214">
          <cell r="A214" t="str">
            <v>DIFUSORA LAROUSSE MEXICO, S.A. DE C.V.</v>
          </cell>
        </row>
        <row r="215">
          <cell r="A215" t="str">
            <v>DIGICOPIAS, S.A. DE C.V.</v>
          </cell>
        </row>
        <row r="216">
          <cell r="A216" t="str">
            <v>DISTRIBUCION DE EDICIONES ACADEMICAS, S.A. DE C.V.</v>
          </cell>
        </row>
        <row r="217">
          <cell r="A217" t="str">
            <v>DISTRIBUIDORA DE PRODUCTOS QUIMICOS HIDALGO, S.A. DE C.V.</v>
          </cell>
        </row>
        <row r="218">
          <cell r="A218" t="str">
            <v>DORA LILIA LOPEZ ANGELES</v>
          </cell>
        </row>
        <row r="219">
          <cell r="A219" t="str">
            <v>DULCES BERNAL S. DE R.L. DE C.V.</v>
          </cell>
        </row>
        <row r="220">
          <cell r="A220" t="str">
            <v>E PRESS DE MEXICO, S.A. DE C.V.</v>
          </cell>
        </row>
        <row r="221">
          <cell r="A221" t="str">
            <v>EDGAR GERARDO ARAIZA GRANADOS</v>
          </cell>
        </row>
        <row r="222">
          <cell r="A222" t="str">
            <v>EDGAR JESUS BATRES JONGUITUD</v>
          </cell>
        </row>
        <row r="223">
          <cell r="A223" t="str">
            <v>EDGARDO LOPEZ HERNANDEZ</v>
          </cell>
        </row>
        <row r="224">
          <cell r="A224" t="str">
            <v>EDIFICACIONES Y CONSTRUCCIONES DE BAHIA DE BANDERAS, S.A. DE C.V.</v>
          </cell>
        </row>
        <row r="225">
          <cell r="A225" t="str">
            <v>EDITH CORRAL VIDAÑA</v>
          </cell>
        </row>
        <row r="226">
          <cell r="A226" t="str">
            <v>EDITH ROSALIO URIBE</v>
          </cell>
        </row>
        <row r="227">
          <cell r="A227" t="str">
            <v>EDITORA OFFSET COLOR, S.A. DE C.V.</v>
          </cell>
        </row>
        <row r="228">
          <cell r="A228" t="str">
            <v>EDITORIAL DELTI, S.A. DE C.V.</v>
          </cell>
        </row>
        <row r="229">
          <cell r="A229" t="str">
            <v>EDNA JUNE ROMO BERRY</v>
          </cell>
        </row>
        <row r="230">
          <cell r="A230" t="str">
            <v>EDUARDO BIENVENU CERVANTES</v>
          </cell>
        </row>
        <row r="231">
          <cell r="A231" t="str">
            <v>EDUARDO LUIS BIENVENU CABALLERO</v>
          </cell>
        </row>
        <row r="232">
          <cell r="A232" t="str">
            <v>EDUARDO PALACIOS RAYAS</v>
          </cell>
        </row>
        <row r="233">
          <cell r="A233" t="str">
            <v>EDUARDO RAMON GOMEZ LUNA NIETO</v>
          </cell>
        </row>
        <row r="234">
          <cell r="A234" t="str">
            <v>EDUARDO YURENI BENITEZ CELIS</v>
          </cell>
        </row>
        <row r="235">
          <cell r="A235" t="str">
            <v>EDUCACION SUPERIOR DE CELAYA A.C.</v>
          </cell>
        </row>
        <row r="236">
          <cell r="A236" t="str">
            <v>EDUHOTELES</v>
          </cell>
        </row>
        <row r="237">
          <cell r="A237" t="str">
            <v>EFRAIN MORALES FEREGRINO</v>
          </cell>
        </row>
        <row r="238">
          <cell r="A238" t="str">
            <v>EFRAIN VAZQUEZ BRIZUELA</v>
          </cell>
        </row>
        <row r="239">
          <cell r="A239" t="str">
            <v>EILEN VIRGILIO GOMEZ</v>
          </cell>
        </row>
        <row r="240">
          <cell r="A240" t="str">
            <v>EISENKRAFT, S.A. DE C.V.</v>
          </cell>
        </row>
        <row r="241">
          <cell r="A241" t="str">
            <v>EL CRISOL, S.A. DE C.V.</v>
          </cell>
        </row>
        <row r="242">
          <cell r="A242" t="str">
            <v>EL UNIVERSAL COMPAÑÍA PERIODISTICA NACIONAL, S.A. DE C.V.</v>
          </cell>
        </row>
        <row r="243">
          <cell r="A243" t="str">
            <v>ELAN CREATIVE THINKING, S.A. DE C.V.</v>
          </cell>
        </row>
        <row r="244">
          <cell r="A244" t="str">
            <v>ELECTRICA SERVICROM INDUSTRIAL, S.A. DE C.V.</v>
          </cell>
        </row>
        <row r="245">
          <cell r="A245" t="str">
            <v>ELECTRONICA LEGLYN, S.A. DE C.V.</v>
          </cell>
        </row>
        <row r="246">
          <cell r="A246" t="str">
            <v>ELENA QUIROZ RAMIREZ</v>
          </cell>
        </row>
        <row r="247">
          <cell r="A247" t="str">
            <v>ELFEGO CASTILLO MARIN</v>
          </cell>
        </row>
        <row r="248">
          <cell r="A248" t="str">
            <v>ELIAS EDUARDO MORALES FEREGRINO</v>
          </cell>
        </row>
        <row r="249">
          <cell r="A249" t="str">
            <v>ELIAS ESPINOSA AHUMADA</v>
          </cell>
        </row>
        <row r="250">
          <cell r="A250" t="str">
            <v>ELIDETH BOYAS PAULINO</v>
          </cell>
        </row>
        <row r="251">
          <cell r="A251" t="str">
            <v>ELITE MOTORS, S.A. DE C.V.</v>
          </cell>
        </row>
        <row r="252">
          <cell r="A252" t="str">
            <v>ELIZABETH YANEZ MORENO</v>
          </cell>
        </row>
        <row r="253">
          <cell r="A253" t="str">
            <v>ELSA MARGARITA RIOS PEDRAZA</v>
          </cell>
        </row>
        <row r="254">
          <cell r="A254" t="str">
            <v>ELVIA ALANIS CRUZ</v>
          </cell>
        </row>
        <row r="255">
          <cell r="A255" t="str">
            <v>EMBAJADA DEL REINO UNIDO</v>
          </cell>
        </row>
        <row r="256">
          <cell r="A256" t="str">
            <v>EMBOTELLADORA LITEN, S.A. DE C.V.</v>
          </cell>
        </row>
        <row r="257">
          <cell r="A257" t="str">
            <v>EMILIO CHAPARRO AGUILAR</v>
          </cell>
        </row>
        <row r="258">
          <cell r="A258" t="str">
            <v>EMMA OLYMPIA CACIQUE MONROY</v>
          </cell>
        </row>
        <row r="259">
          <cell r="A259" t="str">
            <v>EMPRESA CONSTRUCTORA INDUSTRIAL, S.A. DE C.V.</v>
          </cell>
        </row>
        <row r="260">
          <cell r="A260" t="str">
            <v>EN PUNTO ENLACE COMERCIAL, S.A. DE C.V.</v>
          </cell>
        </row>
        <row r="261">
          <cell r="A261" t="str">
            <v>ENERGIA SOLAR DEL PACIFICO, S.A. DE C.V.</v>
          </cell>
        </row>
        <row r="262">
          <cell r="A262" t="str">
            <v>ENERTRONICS AMERICA, S.A. DE C.V.</v>
          </cell>
        </row>
        <row r="263">
          <cell r="A263" t="str">
            <v>ENRIQUE GASPAR OSORIO</v>
          </cell>
        </row>
        <row r="264">
          <cell r="A264" t="str">
            <v>ENRIQUE MORIN MARTINEZ</v>
          </cell>
        </row>
        <row r="265">
          <cell r="A265" t="str">
            <v>ENRIQUE VAZQUEZ GONZALEZ</v>
          </cell>
        </row>
        <row r="266">
          <cell r="A266" t="str">
            <v>ENTRENAMIENTO EJECTIVO S C</v>
          </cell>
        </row>
        <row r="267">
          <cell r="A267" t="str">
            <v>EQUIPOS COMERCIALES DE QUERETARO, S.A. DE C.V.</v>
          </cell>
        </row>
        <row r="268">
          <cell r="A268" t="str">
            <v>EQUIPOS Y SISTEMAS RAIGO, S.A. DE C.V.</v>
          </cell>
        </row>
        <row r="269">
          <cell r="A269" t="str">
            <v>ERIKA GARCIA FARFAN</v>
          </cell>
        </row>
        <row r="270">
          <cell r="A270" t="str">
            <v>ERIKA LOPEZ MADRIGAL</v>
          </cell>
        </row>
        <row r="271">
          <cell r="A271" t="str">
            <v>ESCAPE AUDIO, S.A. DE C.V.</v>
          </cell>
        </row>
        <row r="272">
          <cell r="A272" t="str">
            <v>ESMERALDA TREJO DIAZ</v>
          </cell>
        </row>
        <row r="273">
          <cell r="A273" t="str">
            <v>ESTELA PEREZ LUNA</v>
          </cell>
        </row>
        <row r="274">
          <cell r="A274" t="str">
            <v>ESTRATEGIAS Y SOLUCIONES INTELIGENTES PARA NEGOCIOS, S.C.</v>
          </cell>
        </row>
        <row r="275">
          <cell r="A275" t="str">
            <v>EUDALDO LARA GARCIA</v>
          </cell>
        </row>
        <row r="276">
          <cell r="A276" t="str">
            <v>EUFROSINA PEREZ TADEO</v>
          </cell>
        </row>
        <row r="277">
          <cell r="A277" t="str">
            <v>EUGENIA DEL CONSUELO LASTIRI COLIS</v>
          </cell>
        </row>
        <row r="278">
          <cell r="A278" t="str">
            <v>EUGENIO COLMENARES ZALDATE</v>
          </cell>
        </row>
        <row r="279">
          <cell r="A279" t="str">
            <v>EULALIO SANCHEZ</v>
          </cell>
        </row>
        <row r="280">
          <cell r="A280" t="str">
            <v>EUSEBIA PONCE MARQUEZ</v>
          </cell>
        </row>
        <row r="281">
          <cell r="A281" t="str">
            <v>EVA MONTERRUBIO RAMIREZ</v>
          </cell>
        </row>
        <row r="282">
          <cell r="A282" t="str">
            <v>EVENTOS, STANDS Y ESCENARIOS, S.A. DE C.V.</v>
          </cell>
        </row>
        <row r="283">
          <cell r="A283" t="str">
            <v>EVOLUCION TECNOLOGICA, S.C.</v>
          </cell>
        </row>
        <row r="284">
          <cell r="A284" t="str">
            <v>EVOLUTECNO, S.A. DE C.V.</v>
          </cell>
        </row>
        <row r="285">
          <cell r="A285" t="str">
            <v>EXCELENCIA EN RECONOCIMIENTOS Y TROFEOS, S.A. DE C.V.</v>
          </cell>
        </row>
        <row r="286">
          <cell r="A286" t="str">
            <v>EXIMPOREE, S.A. DE C.V.</v>
          </cell>
        </row>
        <row r="287">
          <cell r="A287" t="str">
            <v>EXLIMP DEL BAJIO, S.A. DE C.V.</v>
          </cell>
        </row>
        <row r="288">
          <cell r="A288" t="str">
            <v>EXPOCIENCIAS BAJIO AC</v>
          </cell>
        </row>
        <row r="289">
          <cell r="A289" t="str">
            <v>FAME CORREGIDORA, S.A. DE C.V.</v>
          </cell>
        </row>
        <row r="290">
          <cell r="A290" t="str">
            <v>FAMEP, S.A. DE C.V.</v>
          </cell>
        </row>
        <row r="291">
          <cell r="A291" t="str">
            <v>FEDERICO GOMEZ VAZQUEZ</v>
          </cell>
        </row>
        <row r="292">
          <cell r="A292" t="str">
            <v>FELIPE CABELLO PEREZ</v>
          </cell>
        </row>
        <row r="293">
          <cell r="A293" t="str">
            <v>FELIPE CASTAÑEDA OLIVARES</v>
          </cell>
        </row>
        <row r="294">
          <cell r="A294" t="str">
            <v>FELIPE DE JESUS MUNOZ GUTIERREZ</v>
          </cell>
        </row>
        <row r="295">
          <cell r="A295" t="str">
            <v>FELIPE SAMUEL TOVAR PACHECO</v>
          </cell>
        </row>
        <row r="296">
          <cell r="A296" t="str">
            <v>FERNANDO GARCIA HERRERA</v>
          </cell>
        </row>
        <row r="297">
          <cell r="A297" t="str">
            <v>FERNANDO VALADEZ SOTO</v>
          </cell>
        </row>
        <row r="298">
          <cell r="A298" t="str">
            <v>FERNANDO YANNICK CAMPUZANO MORALES</v>
          </cell>
        </row>
        <row r="299">
          <cell r="A299" t="str">
            <v>FERREBAZTAN DE QUERETARO SA DE CV</v>
          </cell>
        </row>
        <row r="300">
          <cell r="A300" t="str">
            <v>FERRECERRAJES, S.A. DE C.V.</v>
          </cell>
        </row>
        <row r="301">
          <cell r="A301" t="str">
            <v>FERRETERA PRADO, S.A. DE C.V.</v>
          </cell>
        </row>
        <row r="302">
          <cell r="A302" t="str">
            <v>FERRETERA SAN JUAN SA DE CV</v>
          </cell>
        </row>
        <row r="303">
          <cell r="A303" t="str">
            <v>FIDENCIO DIAZ MENDEZ</v>
          </cell>
        </row>
        <row r="304">
          <cell r="A304" t="str">
            <v>FIERROS Y LAMINAS DE PACHUCA, S.A. DE C.V.</v>
          </cell>
        </row>
        <row r="305">
          <cell r="A305" t="str">
            <v>FLOR JIMENA BORJA ZALDUMBIDE</v>
          </cell>
        </row>
        <row r="306">
          <cell r="A306" t="str">
            <v>FOMENTO E INVESTIGACION INTEGRAL, S.C.</v>
          </cell>
        </row>
        <row r="307">
          <cell r="A307" t="str">
            <v>FORMULARIOS QUERETARO S.A. DE C.V.</v>
          </cell>
        </row>
        <row r="308">
          <cell r="A308" t="str">
            <v>FORMULARIOS QUERETARO, S.A. DE C.V.</v>
          </cell>
        </row>
        <row r="309">
          <cell r="A309" t="str">
            <v>FORO KAIZEN, A.C.</v>
          </cell>
        </row>
        <row r="310">
          <cell r="A310" t="str">
            <v>FRANCISCO HERNANDEZ HERNANDEZ</v>
          </cell>
        </row>
        <row r="311">
          <cell r="A311" t="str">
            <v>FRANCISCO JAVIER ARELLANO ROCHA</v>
          </cell>
        </row>
        <row r="312">
          <cell r="A312" t="str">
            <v>FRANCISCO JAVIER CRUZ PEREZ</v>
          </cell>
        </row>
        <row r="313">
          <cell r="A313" t="str">
            <v>FRANCISCO JAVIER MARTINEZ ALVARADO</v>
          </cell>
        </row>
        <row r="314">
          <cell r="A314" t="str">
            <v>FRANCISCO JAVIER RAMOS MONTALVO</v>
          </cell>
        </row>
        <row r="315">
          <cell r="A315" t="str">
            <v>FRANCISCO JOSE CARRASCO CHAZARO</v>
          </cell>
        </row>
        <row r="316">
          <cell r="A316" t="str">
            <v>FRANCISCO LEON ORDOÑEZ</v>
          </cell>
        </row>
        <row r="317">
          <cell r="A317" t="str">
            <v>FRANCISCO MIGUEL GUERRERO CASTILLO</v>
          </cell>
        </row>
        <row r="318">
          <cell r="A318" t="str">
            <v>FRANCISCO TORRIJOS GARDUÑO</v>
          </cell>
        </row>
        <row r="319">
          <cell r="A319" t="str">
            <v>FREIXENET DE MEXICO S A</v>
          </cell>
        </row>
        <row r="320">
          <cell r="A320" t="str">
            <v>FREIXENET DE MEXICO, S.A. DE C.V.</v>
          </cell>
        </row>
        <row r="321">
          <cell r="A321" t="str">
            <v>FRONIUS MEXICO, S.A. DE C.V.</v>
          </cell>
        </row>
        <row r="322">
          <cell r="A322" t="str">
            <v>FUNDACION ROBERTO RUIZ OBREGON, A.C.</v>
          </cell>
        </row>
        <row r="323">
          <cell r="A323" t="str">
            <v>FUNDACION VER BIEN PARA APRENDER MEJOR</v>
          </cell>
        </row>
        <row r="324">
          <cell r="A324" t="str">
            <v>G &amp; C GRUPOS Y CONVENCIONES, S.A. DE C.V.</v>
          </cell>
        </row>
        <row r="325">
          <cell r="A325" t="str">
            <v>GABRIEL RODRIGUEZ LOPEZ</v>
          </cell>
        </row>
        <row r="326">
          <cell r="A326" t="str">
            <v>GABRIELA CERVANTES RAMIREZ</v>
          </cell>
        </row>
        <row r="327">
          <cell r="A327" t="str">
            <v>GALAZ, YAMAZAKI, RUIZ URQUIZA, S.C.</v>
          </cell>
        </row>
        <row r="328">
          <cell r="A328" t="str">
            <v>GASTRONOMICA GOMFIE, S.A. DE C.V.</v>
          </cell>
        </row>
        <row r="329">
          <cell r="A329" t="str">
            <v>GEORGINA LOPEZ</v>
          </cell>
        </row>
        <row r="330">
          <cell r="A330" t="str">
            <v>GERARDO GONZALEZ POLO</v>
          </cell>
        </row>
        <row r="331">
          <cell r="A331" t="str">
            <v>GL COMPUTACION, S.A. DE C.V.</v>
          </cell>
        </row>
        <row r="332">
          <cell r="A332" t="str">
            <v>GLADYS CECILIAS LAMAS SALINAS</v>
          </cell>
        </row>
        <row r="333">
          <cell r="A333" t="str">
            <v>GLORIA SANCHEZ CASTRO</v>
          </cell>
        </row>
        <row r="334">
          <cell r="A334" t="str">
            <v>GOBIERNO DEL ESTADO DE QUERETARO</v>
          </cell>
        </row>
        <row r="335">
          <cell r="A335" t="str">
            <v>GONZALO FERREIRA MARTINEZ</v>
          </cell>
        </row>
        <row r="336">
          <cell r="A336" t="str">
            <v>GRABADOS FERNANDO FERNANDEZ, S.A. DE  C.V.</v>
          </cell>
        </row>
        <row r="337">
          <cell r="A337" t="str">
            <v>GRADO CERO PUBLICIDAD, S.A. DE C.V.</v>
          </cell>
        </row>
        <row r="338">
          <cell r="A338" t="str">
            <v>GRAINGER, S.A. DE C.V.</v>
          </cell>
        </row>
        <row r="339">
          <cell r="A339" t="str">
            <v>GRAN OPERADORA POSADAS MEXICO</v>
          </cell>
        </row>
        <row r="340">
          <cell r="A340" t="str">
            <v>GRAN OPERADORA POSADAS, S.A. DE C.V.</v>
          </cell>
        </row>
        <row r="341">
          <cell r="A341" t="str">
            <v>GREGORIO RODRIGUEZ RAMOS</v>
          </cell>
        </row>
        <row r="342">
          <cell r="A342" t="str">
            <v>GRUPO ARESA, S.A. DE C.V.</v>
          </cell>
        </row>
        <row r="343">
          <cell r="A343" t="str">
            <v>GRUPO AYEICO SA DE CV</v>
          </cell>
        </row>
        <row r="344">
          <cell r="A344" t="str">
            <v>GRUPO BAZROS SAN JUAN, S.A. DE C.V.</v>
          </cell>
        </row>
        <row r="345">
          <cell r="A345" t="str">
            <v>GRUPO DE SEGURIDAD PRIVA</v>
          </cell>
        </row>
        <row r="346">
          <cell r="A346" t="str">
            <v>GRUPO ELECTRICO CAFRAL</v>
          </cell>
        </row>
        <row r="347">
          <cell r="A347" t="str">
            <v>GRUPO EMPRESARIAL ACUEDUCTO, S.A. DE C.V.</v>
          </cell>
        </row>
        <row r="348">
          <cell r="A348" t="str">
            <v>GRUPO EMPRESARIAL LA ESTRELLA SA DE CV</v>
          </cell>
        </row>
        <row r="349">
          <cell r="A349" t="str">
            <v>GRUPO GASOLINERO JALPAN, S.A. DE C.V.</v>
          </cell>
        </row>
        <row r="350">
          <cell r="A350" t="str">
            <v>GRUPO HOSPITAL SAN JOSE</v>
          </cell>
        </row>
        <row r="351">
          <cell r="A351" t="str">
            <v>GRUPO IITSE TECHNOLOGY SA DE CV</v>
          </cell>
        </row>
        <row r="352">
          <cell r="A352" t="str">
            <v>GRUPO INFITU EVENTOS COMERCIALIZADORA Y MARKETING, S.A. DE C.V.</v>
          </cell>
        </row>
        <row r="353">
          <cell r="A353" t="str">
            <v>GRUPO INTERNACIONAL EDITORIAL, S.A. DE C.V.</v>
          </cell>
        </row>
        <row r="354">
          <cell r="A354" t="str">
            <v>GRUPO LEXIS CONSULTORIA Y SERVICIOS BIBLIOGRAFICOS, S.A. DE C.V.</v>
          </cell>
        </row>
        <row r="355">
          <cell r="A355" t="str">
            <v>GRUPO MEDIATEC, S.A. DE C.V.</v>
          </cell>
        </row>
        <row r="356">
          <cell r="A356" t="str">
            <v>GRUPO NACIONAL PROVINCIAL SA</v>
          </cell>
        </row>
        <row r="357">
          <cell r="A357" t="str">
            <v>GRUPO NACIONAL PROVINCIAL SA B</v>
          </cell>
        </row>
        <row r="358">
          <cell r="A358" t="str">
            <v>GRUPO NACIONAL PROVINCIAL, S.A.B.</v>
          </cell>
        </row>
        <row r="359">
          <cell r="A359" t="str">
            <v>GRUPO TODO VISUAL, S.A. DE C.V.</v>
          </cell>
        </row>
        <row r="360">
          <cell r="A360" t="str">
            <v>GUADALUPE SOLEDAD VAZQUEZ HERNANDEZ</v>
          </cell>
        </row>
        <row r="361">
          <cell r="A361" t="str">
            <v>GUILLERMO JULIO ESPINOLA ZAPATA</v>
          </cell>
        </row>
        <row r="362">
          <cell r="A362" t="str">
            <v>GUILLERMO MAURICIO ROJAS PEREZ</v>
          </cell>
        </row>
        <row r="363">
          <cell r="A363" t="str">
            <v>GUILLERMO MENDOZA HERNANDEZ</v>
          </cell>
        </row>
        <row r="364">
          <cell r="A364" t="str">
            <v>GUSTAVO ANTONIO TOVAR VAZQUEZ</v>
          </cell>
        </row>
        <row r="365">
          <cell r="A365" t="str">
            <v>GUSTAVO BALDERAS CABRERA</v>
          </cell>
        </row>
        <row r="366">
          <cell r="A366" t="str">
            <v>GUSTAVO MARTINEZ OJEDA</v>
          </cell>
        </row>
        <row r="367">
          <cell r="A367" t="str">
            <v>HADA CONCEPCION OAXACA JIMENEZ</v>
          </cell>
        </row>
        <row r="368">
          <cell r="A368" t="str">
            <v>HALCON HOME TOOLS, S.A. DE C.V.</v>
          </cell>
        </row>
        <row r="369">
          <cell r="A369" t="str">
            <v>HANGAR RADIO CONTROL, S.A. DE C.V.</v>
          </cell>
        </row>
        <row r="370">
          <cell r="A370" t="str">
            <v>HANNAPRO, S.A. DE C.V.</v>
          </cell>
        </row>
        <row r="371">
          <cell r="A371" t="str">
            <v>HECTOR SALDAÑA BENITEZ</v>
          </cell>
        </row>
        <row r="372">
          <cell r="A372" t="str">
            <v>HERRAJES Y CERRADURAS DE</v>
          </cell>
        </row>
        <row r="373">
          <cell r="A373" t="str">
            <v>HERRAMIENTAS Y REPARACIONES INDUSTRIALES, S.A. DE C.V.</v>
          </cell>
        </row>
        <row r="374">
          <cell r="A374" t="str">
            <v>HERRAMIENTAS Y SERVICIOS DEL BAJIO, S.A. DEC.V.</v>
          </cell>
        </row>
        <row r="375">
          <cell r="A375" t="str">
            <v>HIDALGO SERRANO MATEOS</v>
          </cell>
        </row>
        <row r="376">
          <cell r="A376" t="str">
            <v>HIGINIO ENRIQUE MEDINA RAMIREZ</v>
          </cell>
        </row>
        <row r="377">
          <cell r="A377" t="str">
            <v>HOME DEPOT MEXICO S DE RL DE CV</v>
          </cell>
        </row>
        <row r="378">
          <cell r="A378" t="str">
            <v>HORACIO OCHOA ZAMUDIO</v>
          </cell>
        </row>
        <row r="379">
          <cell r="A379" t="str">
            <v>HORACIO ZENDEJAS MARTINEZ</v>
          </cell>
        </row>
        <row r="380">
          <cell r="A380" t="str">
            <v>HOSTAL DEL VASCO, S.A. DE C.V.</v>
          </cell>
        </row>
        <row r="381">
          <cell r="A381" t="str">
            <v>HOTEL CAMINO REAL MEXICO SA DE CV</v>
          </cell>
        </row>
        <row r="382">
          <cell r="A382" t="str">
            <v>HOTEL IXTAPAN, S.A. DE C.V.</v>
          </cell>
        </row>
        <row r="383">
          <cell r="A383" t="str">
            <v>HOTEL LAFFAYETTE</v>
          </cell>
        </row>
        <row r="384">
          <cell r="A384" t="str">
            <v>HOTEL PALACE S.A. DE C.V.</v>
          </cell>
        </row>
        <row r="385">
          <cell r="A385" t="str">
            <v>HOTELES COLONIAL  S A  D</v>
          </cell>
        </row>
        <row r="386">
          <cell r="A386" t="str">
            <v>HOTELES Y VILLAS POSADAS, S.A. DE C.V.</v>
          </cell>
        </row>
        <row r="387">
          <cell r="A387" t="str">
            <v>HUGO ARMANDO ARIAS PÉREZ</v>
          </cell>
        </row>
        <row r="388">
          <cell r="A388" t="str">
            <v>HUGO COLIN SANDOVAL</v>
          </cell>
        </row>
        <row r="389">
          <cell r="A389" t="str">
            <v>HUMAN MANAGEMENT SYSTEMS SC</v>
          </cell>
        </row>
        <row r="390">
          <cell r="A390" t="str">
            <v>HUMBERTO PEREZ GUERRERO</v>
          </cell>
        </row>
        <row r="391">
          <cell r="A391" t="str">
            <v>IC TECNOSISTEMAS, S.A. DE C.V.</v>
          </cell>
        </row>
        <row r="392">
          <cell r="A392" t="str">
            <v>IDGREEN, S.A. DE C.V.</v>
          </cell>
        </row>
        <row r="393">
          <cell r="A393" t="str">
            <v>IEEE SECCION MEXICO SC</v>
          </cell>
        </row>
        <row r="394">
          <cell r="A394" t="str">
            <v>IGBRANCH MEXICO, S.A. DE C.V.</v>
          </cell>
        </row>
        <row r="395">
          <cell r="A395" t="str">
            <v>IMPACT MEDIA PUBLISHING MEXICO, S.A. DE C.V.</v>
          </cell>
        </row>
        <row r="396">
          <cell r="A396" t="str">
            <v>INBERA SA DE CV</v>
          </cell>
        </row>
        <row r="397">
          <cell r="A397" t="str">
            <v>INDICADORES Y CONTROLES INDUSTRIALES, S.A. DE C.V.</v>
          </cell>
        </row>
        <row r="398">
          <cell r="A398" t="str">
            <v>INFOESTRATEGICA LATINA, S.A. DE C.V.</v>
          </cell>
        </row>
        <row r="399">
          <cell r="A399" t="str">
            <v>INFRA, S.A. DE C.V.</v>
          </cell>
        </row>
        <row r="400">
          <cell r="A400" t="str">
            <v>INGENIERIA Y DESARROLLO DE SISTEMAS FIGU</v>
          </cell>
        </row>
        <row r="401">
          <cell r="A401" t="str">
            <v>INGENIERIA Y MECATRONICA, S.A. DE C.V.</v>
          </cell>
        </row>
        <row r="402">
          <cell r="A402" t="str">
            <v>INMOBILIARIA PASEO DE LA REFORMA, S.A. DE C.V.</v>
          </cell>
        </row>
        <row r="403">
          <cell r="A403" t="str">
            <v>INMUEBLES IBERIA DE QUERETARO, S.A. DE C.V.</v>
          </cell>
        </row>
        <row r="404">
          <cell r="A404" t="str">
            <v>INNOVACION TECNOLOGICA EN EDUCACION SAPI DE C.V.</v>
          </cell>
        </row>
        <row r="405">
          <cell r="A405" t="str">
            <v>INSTITUTO DE ESTUDIOS SOB</v>
          </cell>
        </row>
        <row r="406">
          <cell r="A406" t="str">
            <v>INSTITUTO DE FORMACION EVALUACION Y DESA</v>
          </cell>
        </row>
        <row r="407">
          <cell r="A407" t="str">
            <v>INSTITUTO DE INGENIEROS EN ELECTRICIDAD</v>
          </cell>
        </row>
        <row r="408">
          <cell r="A408" t="str">
            <v>INSTITUTO MEXICANO DE INGENIEROS QUIMICOS, A.C.</v>
          </cell>
        </row>
        <row r="409">
          <cell r="A409" t="str">
            <v>INSTITUTO MEXICANO DE NORMALIZACION Y CE</v>
          </cell>
        </row>
        <row r="410">
          <cell r="A410" t="str">
            <v>INSTITUTO MEXICANO DE NORMALIZACION Y CERTIFICACION A.C.</v>
          </cell>
        </row>
        <row r="411">
          <cell r="A411" t="str">
            <v>INSTITUTO POLITECNICO NACIONAL CICATA</v>
          </cell>
        </row>
        <row r="412">
          <cell r="A412" t="str">
            <v>INSTITUTO TECNOLOGICO DE ESTUDIOS SUPERIORES DE IRAPUATO</v>
          </cell>
        </row>
        <row r="413">
          <cell r="A413" t="str">
            <v>INSTITUTO TECNOLOGICO Y DE ESTUDIOS SUPERIORES DE MONTERREY</v>
          </cell>
        </row>
        <row r="414">
          <cell r="A414" t="str">
            <v>INTECSYS S.A. DE C.V.</v>
          </cell>
        </row>
        <row r="415">
          <cell r="A415" t="str">
            <v>INTEGRACION TECNOLOGICA DE QUERETARO</v>
          </cell>
        </row>
        <row r="416">
          <cell r="A416" t="str">
            <v>INTEGRACION TECNOLOGICA DE QUERETARO</v>
          </cell>
        </row>
        <row r="417">
          <cell r="A417" t="str">
            <v>INTEGRACION TOTAL EN AUTOMATIZACION S. DE R.L. DE C.V.</v>
          </cell>
        </row>
        <row r="418">
          <cell r="A418" t="str">
            <v>INTEGRALOGIS, S.A. DE C.V.</v>
          </cell>
        </row>
        <row r="419">
          <cell r="A419" t="str">
            <v>INTERCOVAMEX, S.A. DE C.V.</v>
          </cell>
        </row>
        <row r="420">
          <cell r="A420" t="str">
            <v>INTERNATIONAL HOUSE QUERETARO SC</v>
          </cell>
        </row>
        <row r="421">
          <cell r="A421" t="str">
            <v>ISA DE MEXICO, S.A. DE C.V.</v>
          </cell>
        </row>
        <row r="422">
          <cell r="A422" t="str">
            <v>ISAAC DANIEL AGUILAR ESCOBAR</v>
          </cell>
        </row>
        <row r="423">
          <cell r="A423" t="str">
            <v>ISAAC RIGOBERTO GUTIERREZ LOPEZ</v>
          </cell>
        </row>
        <row r="424">
          <cell r="A424" t="str">
            <v>ISIDORO RESENDIZ CHAVERO</v>
          </cell>
        </row>
        <row r="425">
          <cell r="A425" t="str">
            <v>ISMAEL RAMIREZ BECERRIL</v>
          </cell>
        </row>
        <row r="426">
          <cell r="A426" t="str">
            <v>IVAN JOSUE VALENCIA GOMEZ</v>
          </cell>
        </row>
        <row r="427">
          <cell r="A427" t="str">
            <v>J DAVID ANDRES PEREZ</v>
          </cell>
        </row>
        <row r="428">
          <cell r="A428" t="str">
            <v>J. JESUS RESENDIZ SERNA</v>
          </cell>
        </row>
        <row r="429">
          <cell r="A429" t="str">
            <v>J. JUAN MEDELLÍN GONZÁLEZ</v>
          </cell>
        </row>
        <row r="430">
          <cell r="A430" t="str">
            <v>JAIME ALBERTO MAGANDA CARVAJAL</v>
          </cell>
        </row>
        <row r="431">
          <cell r="A431" t="str">
            <v>JAIME HERNANDEZ RIVERA</v>
          </cell>
        </row>
        <row r="432">
          <cell r="A432" t="str">
            <v>JAIME SALAZAR MUNOZ</v>
          </cell>
        </row>
        <row r="433">
          <cell r="A433" t="str">
            <v>JAMES J MC HUGH</v>
          </cell>
        </row>
        <row r="434">
          <cell r="A434" t="str">
            <v>JAQUELINA ADRIANA TREJO MARTINEZ</v>
          </cell>
        </row>
        <row r="435">
          <cell r="A435" t="str">
            <v>JAVIER DE LA PEÑA TREJO</v>
          </cell>
        </row>
        <row r="436">
          <cell r="A436" t="str">
            <v>JAVIER SILVESTRE RAMIREZ</v>
          </cell>
        </row>
        <row r="437">
          <cell r="A437" t="str">
            <v>JESSICA BASTIDA BONILLA</v>
          </cell>
        </row>
        <row r="438">
          <cell r="A438" t="str">
            <v>JESSICA PATRICIA LAYSECA GARCIA</v>
          </cell>
        </row>
        <row r="439">
          <cell r="A439" t="str">
            <v>JESUS ALBERTO ARENAS PRADO</v>
          </cell>
        </row>
        <row r="440">
          <cell r="A440" t="str">
            <v>JESUS ANTONIO MASCARE O LOPEZ</v>
          </cell>
        </row>
        <row r="441">
          <cell r="A441" t="str">
            <v>JESUS LUIS VALDES ZALDIVAR</v>
          </cell>
        </row>
        <row r="442">
          <cell r="A442" t="str">
            <v>JESUS RODRIGO ALVARADO MALDONADO</v>
          </cell>
        </row>
        <row r="443">
          <cell r="A443" t="str">
            <v>JHONATAN ARNOLD MATEOS RAMÍREZ</v>
          </cell>
        </row>
        <row r="444">
          <cell r="A444" t="str">
            <v>JOAQUIN BAZAN LOPEZ</v>
          </cell>
        </row>
        <row r="445">
          <cell r="A445" t="str">
            <v>JOEL REYES CASTRO</v>
          </cell>
        </row>
        <row r="446">
          <cell r="A446" t="str">
            <v>JORGE ARMANDO IZQUIERDO NAVARRETE</v>
          </cell>
        </row>
        <row r="447">
          <cell r="A447" t="str">
            <v>JORGE ARMANDO REYES ALVA</v>
          </cell>
        </row>
        <row r="448">
          <cell r="A448" t="str">
            <v>JORGE ARMANDO RODRIGUEZ HURTADO</v>
          </cell>
        </row>
        <row r="449">
          <cell r="A449" t="str">
            <v>JORGE GABRIEL VILLARREL ALCALDE</v>
          </cell>
        </row>
        <row r="450">
          <cell r="A450" t="str">
            <v>JORGE PADILLA LICEAGA</v>
          </cell>
        </row>
        <row r="451">
          <cell r="A451" t="str">
            <v>JORGE RAFAEL GALLEGOS TAPIA</v>
          </cell>
        </row>
        <row r="452">
          <cell r="A452" t="str">
            <v>JOSE ANDRES MARES URRUTIA</v>
          </cell>
        </row>
        <row r="453">
          <cell r="A453" t="str">
            <v>JOSE ANGEL RAMIREZ DEL VALLE</v>
          </cell>
        </row>
        <row r="454">
          <cell r="A454" t="str">
            <v>JOSE ANTONIO CANO LOPEZ</v>
          </cell>
        </row>
        <row r="455">
          <cell r="A455" t="str">
            <v>JOSE ANTONIO MACIAS GARCIA</v>
          </cell>
        </row>
        <row r="456">
          <cell r="A456" t="str">
            <v>JOSE ARGUETA ALVAREZ</v>
          </cell>
        </row>
        <row r="457">
          <cell r="A457" t="str">
            <v>JOSE ARTURO ADRIAN MONTES</v>
          </cell>
        </row>
        <row r="458">
          <cell r="A458" t="str">
            <v>JOSE DE JESUS LOPEZ DORANTES</v>
          </cell>
        </row>
        <row r="459">
          <cell r="A459" t="str">
            <v>JOSE DE JESUS NUÑEZ ALVARADO</v>
          </cell>
        </row>
        <row r="460">
          <cell r="A460" t="str">
            <v>JOSE DE JESUS RENATO MURILLO GUZMAN</v>
          </cell>
        </row>
        <row r="461">
          <cell r="A461" t="str">
            <v>JOSE DE JESUS VELASCO COLIN</v>
          </cell>
        </row>
        <row r="462">
          <cell r="A462" t="str">
            <v>JOSE EDUARDO TETILLA SANTANDER</v>
          </cell>
        </row>
        <row r="463">
          <cell r="A463" t="str">
            <v>JOSE FELIPE DE JESUS LOPEZ GUISA</v>
          </cell>
        </row>
        <row r="464">
          <cell r="A464" t="str">
            <v>JOSE FERNANDO DE LA ROCHA</v>
          </cell>
        </row>
        <row r="465">
          <cell r="A465" t="str">
            <v>JOSE FRANCISCO OSORNIO RIOS</v>
          </cell>
        </row>
        <row r="466">
          <cell r="A466" t="str">
            <v>JOSE GERARDO MONROY RENSENDIZ</v>
          </cell>
        </row>
        <row r="467">
          <cell r="A467" t="str">
            <v>JOSE GERARDO ROSALES URBIOLA</v>
          </cell>
        </row>
        <row r="468">
          <cell r="A468" t="str">
            <v>JOSE ISRAEL DURAN MEDINA</v>
          </cell>
        </row>
        <row r="469">
          <cell r="A469" t="str">
            <v>JOSE LUIS ARTURO ELIZONDO AGUIRRE</v>
          </cell>
        </row>
        <row r="470">
          <cell r="A470" t="str">
            <v>JOSÉ LUIS GABRIEL MORALES HELGUEROS</v>
          </cell>
        </row>
        <row r="471">
          <cell r="A471" t="str">
            <v>JOSE LUIS GARCIA LISBEY</v>
          </cell>
        </row>
        <row r="472">
          <cell r="A472" t="str">
            <v>JOSE LUIS TAPIA CERVANTES</v>
          </cell>
        </row>
        <row r="473">
          <cell r="A473" t="str">
            <v>JOSE OMAR GONZALEZ VACA</v>
          </cell>
        </row>
        <row r="474">
          <cell r="A474" t="str">
            <v>JOSE RAUL HERNANDEZ RAMIREZ</v>
          </cell>
        </row>
        <row r="475">
          <cell r="A475" t="str">
            <v>JOSE RUBEN FLORES</v>
          </cell>
        </row>
        <row r="476">
          <cell r="A476" t="str">
            <v>JOSEFINA SANCHEZ ORTIZ</v>
          </cell>
        </row>
        <row r="477">
          <cell r="A477" t="str">
            <v>JOVITA VAZQUEZ VALDEZ</v>
          </cell>
        </row>
        <row r="478">
          <cell r="A478" t="str">
            <v>JUAN CARLOS ALCANTAR AGUILAR</v>
          </cell>
        </row>
        <row r="479">
          <cell r="A479" t="str">
            <v>JUAN CARLOS NAVARRO FLORES</v>
          </cell>
        </row>
        <row r="480">
          <cell r="A480" t="str">
            <v>JUAN CARLOS RODRIGUEZ GOMEZ</v>
          </cell>
        </row>
        <row r="481">
          <cell r="A481" t="str">
            <v>JUAN CLEMENTE VALENZUELA HARO</v>
          </cell>
        </row>
        <row r="482">
          <cell r="A482" t="str">
            <v>JUAN IBARRA PEREZ</v>
          </cell>
        </row>
        <row r="483">
          <cell r="A483" t="str">
            <v>JUAN MANUEL NAVA RESENDIZ</v>
          </cell>
        </row>
        <row r="484">
          <cell r="A484" t="str">
            <v>JUAN MANUEL OLIVARES RAMIREZ</v>
          </cell>
        </row>
        <row r="485">
          <cell r="A485" t="str">
            <v>JUAN MANUEL UGALDE VALDEZ</v>
          </cell>
        </row>
        <row r="486">
          <cell r="A486" t="str">
            <v>JUAN PABLO GALVAN GARZA</v>
          </cell>
        </row>
        <row r="487">
          <cell r="A487" t="str">
            <v>JUANA BELEM DE LUNA SANCHEZ</v>
          </cell>
        </row>
        <row r="488">
          <cell r="A488" t="str">
            <v>JUANA CRUZ MALDONADO</v>
          </cell>
        </row>
        <row r="489">
          <cell r="A489" t="str">
            <v>JUANA PAULINA PEÑA RUIZ</v>
          </cell>
        </row>
        <row r="490">
          <cell r="A490" t="str">
            <v>JULIA CECILIA DE NUESTRA SEÑORA DEL CARMEN ECHENIQUE CHAVEZ</v>
          </cell>
        </row>
        <row r="491">
          <cell r="A491" t="str">
            <v>JULIO CESAR GUTIERREZ VILLAREAL</v>
          </cell>
        </row>
        <row r="492">
          <cell r="A492" t="str">
            <v>JULIO CESAR LEMUS HERNANDEZ</v>
          </cell>
        </row>
        <row r="493">
          <cell r="A493" t="str">
            <v>JULIO CESAR LEON MORALES</v>
          </cell>
        </row>
        <row r="494">
          <cell r="A494" t="str">
            <v>JULIO CESAR VARGAS GARCIA</v>
          </cell>
        </row>
        <row r="495">
          <cell r="A495" t="str">
            <v>JULIO ISAAC MARQUEZ TORRES</v>
          </cell>
        </row>
        <row r="496">
          <cell r="A496" t="str">
            <v>JUNTA DE AGUA POTABLE Y A</v>
          </cell>
        </row>
        <row r="497">
          <cell r="A497" t="str">
            <v>KARIME LILIBETH GALEANA GARCIA</v>
          </cell>
        </row>
        <row r="498">
          <cell r="A498" t="str">
            <v>KARINA TORAL BRISEÑO</v>
          </cell>
        </row>
        <row r="499">
          <cell r="A499" t="str">
            <v>KARLA LIVIET CORTES ARCEGA</v>
          </cell>
        </row>
        <row r="500">
          <cell r="A500" t="str">
            <v>KARLA YUNNUEN ROSILLO DURAN</v>
          </cell>
        </row>
        <row r="501">
          <cell r="A501" t="str">
            <v>KD EVOLUCION EMPRESARIAL, S.A. DE C.V.</v>
          </cell>
        </row>
        <row r="502">
          <cell r="A502" t="str">
            <v>KENYA MELISSA HERNANDEZ TREJO</v>
          </cell>
        </row>
        <row r="503">
          <cell r="A503" t="str">
            <v>KESATEX, S.A. DE C.V.</v>
          </cell>
        </row>
        <row r="504">
          <cell r="A504" t="str">
            <v>KHADIJA MANSOURI</v>
          </cell>
        </row>
        <row r="505">
          <cell r="A505" t="str">
            <v>KIRKWOOD COMMUNITY COLLEGE</v>
          </cell>
        </row>
        <row r="506">
          <cell r="A506" t="str">
            <v>KUMA DESARROLLOS, S.A. DE C.V.</v>
          </cell>
        </row>
        <row r="507">
          <cell r="A507" t="str">
            <v>LA FERRE COMERCIALIZADORA SA DE CV</v>
          </cell>
        </row>
        <row r="508">
          <cell r="A508" t="str">
            <v>LA PALOMA COMPANIA DE METALES</v>
          </cell>
        </row>
        <row r="509">
          <cell r="A509" t="str">
            <v>LA PALOMA COMPAÑIA DE METALES, S.A. DE C.V.</v>
          </cell>
        </row>
        <row r="510">
          <cell r="A510" t="str">
            <v>LA VOZ DE LA SIERRA SC DE RL</v>
          </cell>
        </row>
        <row r="511">
          <cell r="A511" t="str">
            <v>LABCENTER ELECTRONICS</v>
          </cell>
        </row>
        <row r="512">
          <cell r="A512" t="str">
            <v>LABORATORIOS JULI</v>
          </cell>
        </row>
        <row r="513">
          <cell r="A513" t="str">
            <v>LAN AIRLINES S A</v>
          </cell>
        </row>
        <row r="514">
          <cell r="A514" t="str">
            <v>LATIN AMERICA SIN BRECHA DIGITAL</v>
          </cell>
        </row>
        <row r="515">
          <cell r="A515" t="str">
            <v>LAURA MARCELA RAMIREZ MUÑOZ</v>
          </cell>
        </row>
        <row r="516">
          <cell r="A516" t="str">
            <v>LAURA MORALES ALEGRIA</v>
          </cell>
        </row>
        <row r="517">
          <cell r="A517" t="str">
            <v>LAURA PATRICIA LEON PACHECO</v>
          </cell>
        </row>
        <row r="518">
          <cell r="A518" t="str">
            <v>LIBROS CINCO CONTINENTES, S.A. DE C.V.</v>
          </cell>
        </row>
        <row r="519">
          <cell r="A519" t="str">
            <v>LILIANA CAMACHO CARMONA</v>
          </cell>
        </row>
        <row r="520">
          <cell r="A520" t="str">
            <v>LILIANA GRANADOS NAVA</v>
          </cell>
        </row>
        <row r="521">
          <cell r="A521" t="str">
            <v>LILIANA LUZ MARIA MARTINEZ MARTINEZ</v>
          </cell>
        </row>
        <row r="522">
          <cell r="A522" t="str">
            <v>LIZBETTE ROSAS PINEDA</v>
          </cell>
        </row>
        <row r="523">
          <cell r="A523" t="str">
            <v>LLANTAS RINES Y SERVICIOS HERNANDEZ, S.A. DE C.V.</v>
          </cell>
        </row>
        <row r="524">
          <cell r="A524" t="str">
            <v>LLANTERA SAN JUAN SA DE C.V.</v>
          </cell>
        </row>
        <row r="525">
          <cell r="A525" t="str">
            <v>LOPEZ, LUNA, SORIA Y ASOCIADOS, S.C.</v>
          </cell>
        </row>
        <row r="526">
          <cell r="A526" t="str">
            <v>LOURDES CONTRERAS SANCHEZ</v>
          </cell>
        </row>
        <row r="527">
          <cell r="A527" t="str">
            <v>LOURDES VEGA MUÑOZ</v>
          </cell>
        </row>
        <row r="528">
          <cell r="A528" t="str">
            <v>LUCIA ARACELI BECERRIL FRANCO</v>
          </cell>
        </row>
        <row r="529">
          <cell r="A529" t="str">
            <v>LUCIANO NAVA BALANZAR</v>
          </cell>
        </row>
        <row r="530">
          <cell r="A530" t="str">
            <v>LUCINA CAROLINA FERNANDEZ LAZCANO</v>
          </cell>
        </row>
        <row r="531">
          <cell r="A531" t="str">
            <v>LUIS ALEJANDRO ZAMORA KAPELLMANN</v>
          </cell>
        </row>
        <row r="532">
          <cell r="A532" t="str">
            <v>LUIS ALFONSO GARCIA PROAL</v>
          </cell>
        </row>
        <row r="533">
          <cell r="A533" t="str">
            <v>LUIS ARMANDO ROMERO ALVA</v>
          </cell>
        </row>
        <row r="534">
          <cell r="A534" t="str">
            <v>LUIS ENRIQUE ESCOBEDO PORTILLO</v>
          </cell>
        </row>
        <row r="535">
          <cell r="A535" t="str">
            <v>LUIS FERNANDO ANAYA IMAZ</v>
          </cell>
        </row>
        <row r="536">
          <cell r="A536" t="str">
            <v>LUIS LÓPEZ JIMÉNEZ</v>
          </cell>
        </row>
        <row r="537">
          <cell r="A537" t="str">
            <v>LUIS MAURICIO TREVIÑO SANCHEZ</v>
          </cell>
        </row>
        <row r="538">
          <cell r="A538" t="str">
            <v>LUIS OCTAVIO GARCIA ESPINO</v>
          </cell>
        </row>
        <row r="539">
          <cell r="A539" t="str">
            <v>LUIS OCTAVIO VALENCIA GIL</v>
          </cell>
        </row>
        <row r="540">
          <cell r="A540" t="str">
            <v>LUIS RICO ANDRADE</v>
          </cell>
        </row>
        <row r="541">
          <cell r="A541" t="str">
            <v>LUKEN TECNOLOGIA QUIMICA, S.A. DE C.V.</v>
          </cell>
        </row>
        <row r="542">
          <cell r="A542" t="str">
            <v>LUNA  JAVIER</v>
          </cell>
        </row>
        <row r="543">
          <cell r="A543" t="str">
            <v>LUZ ARLETTE ALDERETE VELASCO</v>
          </cell>
        </row>
        <row r="544">
          <cell r="A544" t="str">
            <v>LUZ CARMEN CASTILLO MARTINEZ</v>
          </cell>
        </row>
        <row r="545">
          <cell r="A545" t="str">
            <v>LUZ MARIA FEREGRINO MARTINEZ</v>
          </cell>
        </row>
        <row r="546">
          <cell r="A546" t="str">
            <v>M ICRONEXT DE MEXICO S.A. DE C.V.</v>
          </cell>
        </row>
        <row r="547">
          <cell r="A547" t="str">
            <v>MA ESTHER CITLALIC GUERRERO ROBLES</v>
          </cell>
        </row>
        <row r="548">
          <cell r="A548" t="str">
            <v>MA LOURDES MONDRAGON RAMIREZ</v>
          </cell>
        </row>
        <row r="549">
          <cell r="A549" t="str">
            <v>MA ROSA CONCEPCION LOPEZ SANCHEZ</v>
          </cell>
        </row>
        <row r="550">
          <cell r="A550" t="str">
            <v>MA. DE LOS ANGELES DALIA MARIN MARTINEZ</v>
          </cell>
        </row>
        <row r="551">
          <cell r="A551" t="str">
            <v>MA. DEL CARMEN SILVA RUIZ</v>
          </cell>
        </row>
        <row r="552">
          <cell r="A552" t="str">
            <v>MA. DEL ROSARIO CABRERA MONTOYA</v>
          </cell>
        </row>
        <row r="553">
          <cell r="A553" t="str">
            <v>MA. DOLORES MONTES TREJO</v>
          </cell>
        </row>
        <row r="554">
          <cell r="A554" t="str">
            <v>MA. ELENA JASSO MARQUEZ</v>
          </cell>
        </row>
        <row r="555">
          <cell r="A555" t="str">
            <v>MA. ESTELA VILLAGOMEZ LARA</v>
          </cell>
        </row>
        <row r="556">
          <cell r="A556" t="str">
            <v>MA. GUADALUPE FLORES MONTIEL</v>
          </cell>
        </row>
        <row r="557">
          <cell r="A557" t="str">
            <v>MA. GUADALUPE MORADO HUERTA</v>
          </cell>
        </row>
        <row r="558">
          <cell r="A558" t="str">
            <v>MA. ISABEL MARTINEZ GOMEZ</v>
          </cell>
        </row>
        <row r="559">
          <cell r="A559" t="str">
            <v>MA. ISABEL MEDINA VALDEZ</v>
          </cell>
        </row>
        <row r="560">
          <cell r="A560" t="str">
            <v>MA. ISABEL RAMIREZ ZUBIETA</v>
          </cell>
        </row>
        <row r="561">
          <cell r="A561" t="str">
            <v>MA. LEONOR CHAVEZ ALONSO</v>
          </cell>
        </row>
        <row r="562">
          <cell r="A562" t="str">
            <v>MA. LOURDES MONDRAGON RAMIREZ</v>
          </cell>
        </row>
        <row r="563">
          <cell r="A563" t="str">
            <v>MA. LUISA AVILA SANCHEZ</v>
          </cell>
        </row>
        <row r="564">
          <cell r="A564" t="str">
            <v>MA. ROSA CONCEPCION LOPEZ SANCHEZ</v>
          </cell>
        </row>
        <row r="565">
          <cell r="A565" t="str">
            <v>MA. TERESA DE LOS ANGELES LOZADA FARIAS</v>
          </cell>
        </row>
        <row r="566">
          <cell r="A566" t="str">
            <v>MACA SA DE CV</v>
          </cell>
        </row>
        <row r="567">
          <cell r="A567" t="str">
            <v>MACARIO VALDEZ RESENDIZ</v>
          </cell>
        </row>
        <row r="568">
          <cell r="A568" t="str">
            <v>MACIEL BEATRIZ HERNANDEZ TREJO</v>
          </cell>
        </row>
        <row r="569">
          <cell r="A569" t="str">
            <v>MAGALHY GUTIERREZ BARRON</v>
          </cell>
        </row>
        <row r="570">
          <cell r="A570" t="str">
            <v>MAGDALENA LOPEZ CORONA</v>
          </cell>
        </row>
        <row r="571">
          <cell r="A571" t="str">
            <v>MANTENIMIENTO GECE SA DE CV</v>
          </cell>
        </row>
        <row r="572">
          <cell r="A572" t="str">
            <v>MANUEL ALEGRIA LOPEZ</v>
          </cell>
        </row>
        <row r="573">
          <cell r="A573" t="str">
            <v>MANUEL ALEJANDRO GUTIERREZ AYECH</v>
          </cell>
        </row>
        <row r="574">
          <cell r="A574" t="str">
            <v>MANUEL IGNACIO ARMENTA ACEVEDO</v>
          </cell>
        </row>
        <row r="575">
          <cell r="A575" t="str">
            <v>MANUEL MERCADO HERNANDEZ</v>
          </cell>
        </row>
        <row r="576">
          <cell r="A576" t="str">
            <v>MAQUILADORA DE LAMINA Y PRODUCTOS DE ACERO, S.A. DE C.V.</v>
          </cell>
        </row>
        <row r="577">
          <cell r="A577" t="str">
            <v>MARCO ANTONIO HERNANDEZ SIERRA</v>
          </cell>
        </row>
        <row r="578">
          <cell r="A578" t="str">
            <v>MARCO ANTONIO OLIVO FLORES</v>
          </cell>
        </row>
        <row r="579">
          <cell r="A579" t="str">
            <v>MARCO ANTONIO ZAMORA ANTUÑANO</v>
          </cell>
        </row>
        <row r="580">
          <cell r="A580" t="str">
            <v>MARGARITA CHAVEZ CAMACHO</v>
          </cell>
        </row>
        <row r="581">
          <cell r="A581" t="str">
            <v>MARGARITO ANDRES OLVERA GONZALEZ</v>
          </cell>
        </row>
        <row r="582">
          <cell r="A582" t="str">
            <v>MARIA ANGELICA LUJAN VEGA</v>
          </cell>
        </row>
        <row r="583">
          <cell r="A583" t="str">
            <v>MARIA DE LA LUZ LOPEZ DEL PRADO</v>
          </cell>
        </row>
        <row r="584">
          <cell r="A584" t="str">
            <v>MARIA DE LA LUZ TREJO URIBE</v>
          </cell>
        </row>
        <row r="585">
          <cell r="A585" t="str">
            <v>MARIA DEL CARMEN PAULA SAAVEDRA CONTRERAS</v>
          </cell>
        </row>
        <row r="586">
          <cell r="A586" t="str">
            <v>MARIA DEL CARMEN TERESA CADENA ARIAS</v>
          </cell>
        </row>
        <row r="587">
          <cell r="A587" t="str">
            <v>MARIA DEL PILAR MARCELA GARIBAY VILA</v>
          </cell>
        </row>
        <row r="588">
          <cell r="A588" t="str">
            <v>MARIA DEL ROCIO GARCIA MENDOZA</v>
          </cell>
        </row>
        <row r="589">
          <cell r="A589" t="str">
            <v>MARIA DEL ROSARIO ARELLANO ROCHA</v>
          </cell>
        </row>
        <row r="590">
          <cell r="A590" t="str">
            <v>MARIA DEL SOCORRO FOL OLGUIN</v>
          </cell>
        </row>
        <row r="591">
          <cell r="A591" t="str">
            <v>MARIA ELIZABETH YA EZ LOPEZ</v>
          </cell>
        </row>
        <row r="592">
          <cell r="A592" t="str">
            <v>MARIA ESTHER CITLALIC GUERRERO ROBLES</v>
          </cell>
        </row>
        <row r="593">
          <cell r="A593" t="str">
            <v>MARIA ESTHER GARCIA RIVERA</v>
          </cell>
        </row>
        <row r="594">
          <cell r="A594" t="str">
            <v>MARIA GEORGINA JUDITH OROZCO GOMEZ</v>
          </cell>
        </row>
        <row r="595">
          <cell r="A595" t="str">
            <v xml:space="preserve">MARIA GUADALUPE ALVAREZ RUIZ </v>
          </cell>
        </row>
        <row r="596">
          <cell r="A596" t="str">
            <v>MARIA ISABEL IBARRA GARDUÑO</v>
          </cell>
        </row>
        <row r="597">
          <cell r="A597" t="str">
            <v>MARIA JUANA HERRERA AYALA</v>
          </cell>
        </row>
        <row r="598">
          <cell r="A598" t="str">
            <v>MARIA MAGDALENA YOLANDA URIBE RESENDIZ</v>
          </cell>
        </row>
        <row r="599">
          <cell r="A599" t="str">
            <v>MARIA ROSAURA ACEVEDO ALVAREZ</v>
          </cell>
        </row>
        <row r="600">
          <cell r="A600" t="str">
            <v>MARIA SOLEDAD RENTERIA MARQUEZ</v>
          </cell>
        </row>
        <row r="601">
          <cell r="A601" t="str">
            <v>MARIA TERESA GARCIA MARTINEZ</v>
          </cell>
        </row>
        <row r="602">
          <cell r="A602" t="str">
            <v>MARIA TERESA MARTHA PADILLA SIUROB</v>
          </cell>
        </row>
        <row r="603">
          <cell r="A603" t="str">
            <v>MARIA TERESA VILLAFUERTE UGALDE</v>
          </cell>
        </row>
        <row r="604">
          <cell r="A604" t="str">
            <v>MARIA TRINIDAD CASTAÑEDA BECERRA</v>
          </cell>
        </row>
        <row r="605">
          <cell r="A605" t="str">
            <v>MARIA TRINIDAD LETICIA RAMIREZ MENDOZA</v>
          </cell>
        </row>
        <row r="606">
          <cell r="A606" t="str">
            <v>MARIA VIRGEN MARIN CAMACHO</v>
          </cell>
        </row>
        <row r="607">
          <cell r="A607" t="str">
            <v>MARINA MIRANDA HERNANDEZ</v>
          </cell>
        </row>
        <row r="608">
          <cell r="A608" t="str">
            <v>MARIO GARCIA OTERO</v>
          </cell>
        </row>
        <row r="609">
          <cell r="A609" t="str">
            <v>MARIO MARTINEZ RAMIREZ</v>
          </cell>
        </row>
        <row r="610">
          <cell r="A610" t="str">
            <v>MARIO OCHOA PARRA</v>
          </cell>
        </row>
        <row r="611">
          <cell r="A611" t="str">
            <v>MARIO PAZ CHAVEZ</v>
          </cell>
        </row>
        <row r="612">
          <cell r="A612" t="str">
            <v>MARIO QUINTERO GUTIERREZ</v>
          </cell>
        </row>
        <row r="613">
          <cell r="A613" t="str">
            <v>MARISOL MORALES RESENDIZ</v>
          </cell>
        </row>
        <row r="614">
          <cell r="A614" t="str">
            <v>MARTHA  SALOME SOTO SEVILLA</v>
          </cell>
        </row>
        <row r="615">
          <cell r="A615" t="str">
            <v>MARTHA ANGELICA URIBE</v>
          </cell>
        </row>
        <row r="616">
          <cell r="A616" t="str">
            <v>MARTHA JULIANA AYECH RODRIGUEZ</v>
          </cell>
        </row>
        <row r="617">
          <cell r="A617" t="str">
            <v>MARTHA LETICIA ORDAZ AMADOR</v>
          </cell>
        </row>
        <row r="618">
          <cell r="A618" t="str">
            <v>MARTHA LILIAN LAGOS MENDOZA</v>
          </cell>
        </row>
        <row r="619">
          <cell r="A619" t="str">
            <v>MARTHA SALOME SOTO SEVILLA</v>
          </cell>
        </row>
        <row r="620">
          <cell r="A620" t="str">
            <v>MARTIN CAMACHO CAMACHO</v>
          </cell>
        </row>
        <row r="621">
          <cell r="A621" t="str">
            <v>MATEO ARTURO BALDERAS FLORES</v>
          </cell>
        </row>
        <row r="622">
          <cell r="A622" t="str">
            <v>MAXCOM TELECOMUNICACIONES, S.A. B. DE C.V.</v>
          </cell>
        </row>
        <row r="623">
          <cell r="A623" t="str">
            <v>MAYRA ADRIANA NUÑEZ PLASCENCIA</v>
          </cell>
        </row>
        <row r="624">
          <cell r="A624" t="str">
            <v>MAYRA G CABALLERO GREEN</v>
          </cell>
        </row>
        <row r="625">
          <cell r="A625" t="str">
            <v>MAYRA IVON UGALDE PERRUSQUIA</v>
          </cell>
        </row>
        <row r="626">
          <cell r="A626" t="str">
            <v>MC MICROCOMPUTACION S.A. DE C.V.</v>
          </cell>
        </row>
        <row r="627">
          <cell r="A627" t="str">
            <v>MEDIOS AQROPOLIS, S.A. DE C.V.</v>
          </cell>
        </row>
        <row r="628">
          <cell r="A628" t="str">
            <v>MEGALUMINIO SAN JUAN DEL RIO, S.A. DE C.V.</v>
          </cell>
        </row>
        <row r="629">
          <cell r="A629" t="str">
            <v>MENSAJERÍA METROPOLITANA, S.A. DE C.V.</v>
          </cell>
        </row>
        <row r="630">
          <cell r="A630" t="str">
            <v>MERCA LLANTAS, S.A. DE C.V.</v>
          </cell>
        </row>
        <row r="631">
          <cell r="A631" t="str">
            <v>MERCANTIL TITANIO, S. DE R.L. DE C.V.</v>
          </cell>
        </row>
        <row r="632">
          <cell r="A632" t="str">
            <v>METROLOGIA Y SERVICIO INDUSTRIAL S.C.</v>
          </cell>
        </row>
        <row r="633">
          <cell r="A633" t="str">
            <v>MEXICO FEDERAL INSTITUTE FOR REMOTE SERVICES AND TECHNOLOGY A.C.</v>
          </cell>
        </row>
        <row r="634">
          <cell r="A634" t="str">
            <v>MICHELE DAWN PEREZ RUIZ</v>
          </cell>
        </row>
        <row r="635">
          <cell r="A635" t="str">
            <v>MICROANALISIS DEL BAJIO, S.A. DE C.V.</v>
          </cell>
        </row>
        <row r="636">
          <cell r="A636" t="str">
            <v>MICRONEXT DE MEXICO, S.A. DE C.V.</v>
          </cell>
        </row>
        <row r="637">
          <cell r="A637" t="str">
            <v>MIGUEL ANGEL OCEGUERA QUINTANAR</v>
          </cell>
        </row>
        <row r="638">
          <cell r="A638" t="str">
            <v>MIGUEL ANTONIO SAINZ CHAVEZ</v>
          </cell>
        </row>
        <row r="639">
          <cell r="A639" t="str">
            <v>MIGUEL GUZMAN MORAN</v>
          </cell>
        </row>
        <row r="640">
          <cell r="A640" t="str">
            <v>MIGUEL VICTOR AVILA PEREZ</v>
          </cell>
        </row>
        <row r="641">
          <cell r="A641" t="str">
            <v>MILITZA GUERRERO GARCIA</v>
          </cell>
        </row>
        <row r="642">
          <cell r="A642" t="str">
            <v>MINDY OCHOA UGALDE</v>
          </cell>
        </row>
        <row r="643">
          <cell r="A643" t="str">
            <v>MIRIAM RIOS JIMENEZ</v>
          </cell>
        </row>
        <row r="644">
          <cell r="A644" t="str">
            <v>MISION LA MURALLA, S.A. DE C.V.</v>
          </cell>
        </row>
        <row r="645">
          <cell r="A645" t="str">
            <v>MISION SAN GIL, S.A. DE C.V.</v>
          </cell>
        </row>
        <row r="646">
          <cell r="A646" t="str">
            <v>MISSARLY AMALIA FLORES IBARRA</v>
          </cell>
        </row>
        <row r="647">
          <cell r="A647" t="str">
            <v>MODESTO HERNANDEZ RESENDIZ</v>
          </cell>
        </row>
        <row r="648">
          <cell r="A648" t="str">
            <v>MONICA ADRIANA TOBIAS ARROYO</v>
          </cell>
        </row>
        <row r="649">
          <cell r="A649" t="str">
            <v>MONICA GARAY RAYA</v>
          </cell>
        </row>
        <row r="650">
          <cell r="A650" t="str">
            <v>MONICA M UGALDE B</v>
          </cell>
        </row>
        <row r="651">
          <cell r="A651" t="str">
            <v>MONICA OROZCO MARQUEZ</v>
          </cell>
        </row>
        <row r="652">
          <cell r="A652" t="str">
            <v>MONICA PERLA MENDOZA PEDRAZA</v>
          </cell>
        </row>
        <row r="653">
          <cell r="A653" t="str">
            <v>MOORE AND AKKERMAN CONSUL</v>
          </cell>
        </row>
        <row r="654">
          <cell r="A654" t="str">
            <v>MOTEL NAYARIT, S.A. DE C.V.</v>
          </cell>
        </row>
        <row r="655">
          <cell r="A655" t="str">
            <v>MOUSER ELECTRONICS S DE RL DE CV</v>
          </cell>
        </row>
        <row r="656">
          <cell r="A656" t="str">
            <v>MULTIMEDIOS EN RADIODIFUSION MORALES, S.A. DE C.V.</v>
          </cell>
        </row>
        <row r="657">
          <cell r="A657" t="str">
            <v>MULTIOPCIONES PLASTICAS M</v>
          </cell>
        </row>
        <row r="658">
          <cell r="A658" t="str">
            <v>MUNDO JOVEN TRAVEL SHOP, S.A. DE C.V.</v>
          </cell>
        </row>
        <row r="659">
          <cell r="A659" t="str">
            <v>MUNICIPIO DE JALPAN DE SERRA, QRO.</v>
          </cell>
        </row>
        <row r="660">
          <cell r="A660" t="str">
            <v>MUNICIPIO DE SAN JUAN DEL RIO QUERETARO</v>
          </cell>
        </row>
        <row r="661">
          <cell r="A661" t="str">
            <v>MUZQUIZ  GERARDO</v>
          </cell>
        </row>
        <row r="662">
          <cell r="A662" t="str">
            <v>MYRIAM VALLARINO HERNANDO</v>
          </cell>
        </row>
        <row r="663">
          <cell r="A663" t="str">
            <v>MYRIAM VALLARINO HERNANDO</v>
          </cell>
        </row>
        <row r="664">
          <cell r="A664" t="str">
            <v>MYRNA ESCALONA SIBAJA</v>
          </cell>
        </row>
        <row r="665">
          <cell r="A665" t="str">
            <v>NADIA ZARATE GARCIA</v>
          </cell>
        </row>
        <row r="666">
          <cell r="A666" t="str">
            <v>NALLELY GONZALEZ LEAL</v>
          </cell>
        </row>
        <row r="667">
          <cell r="A667" t="str">
            <v>NANCY ALEGRIA LOPEZ</v>
          </cell>
        </row>
        <row r="668">
          <cell r="A668" t="str">
            <v>NATIONAL INSTRUMENTS DE MEXICO, S.A. DE C.V.</v>
          </cell>
        </row>
        <row r="669">
          <cell r="A669" t="str">
            <v>NC TECH, S.A. DE C.V.</v>
          </cell>
        </row>
        <row r="670">
          <cell r="A670" t="str">
            <v>NEFTALI CRUZ SORIANO</v>
          </cell>
        </row>
        <row r="671">
          <cell r="A671" t="str">
            <v>NELLY VERA ALVARADO</v>
          </cell>
        </row>
        <row r="672">
          <cell r="A672" t="str">
            <v>NELSON CABRERA MARTINEZ</v>
          </cell>
        </row>
        <row r="673">
          <cell r="A673" t="str">
            <v>NEO TECHNOLOGY, S.A. DE C.V.</v>
          </cell>
        </row>
        <row r="674">
          <cell r="A674" t="str">
            <v>NOE ARTURO CRUZ CAYETANO</v>
          </cell>
        </row>
        <row r="675">
          <cell r="A675" t="str">
            <v>NOHEMI YANET SIERRA ZENTENO</v>
          </cell>
        </row>
        <row r="676">
          <cell r="A676" t="str">
            <v>NORA DIAZ ROMERO</v>
          </cell>
        </row>
        <row r="677">
          <cell r="A677" t="str">
            <v>NORMA ALEJANDRA JIMENEZ RIVERA</v>
          </cell>
        </row>
        <row r="678">
          <cell r="A678" t="str">
            <v>NORMA ALEJANDRA LEDESMA</v>
          </cell>
        </row>
        <row r="679">
          <cell r="A679" t="str">
            <v>NORMA ALEJANDRA LEDESMA URIBE</v>
          </cell>
        </row>
        <row r="680">
          <cell r="A680" t="str">
            <v>NORMA ALEJANDRA LEDESMA URIBE</v>
          </cell>
        </row>
        <row r="681">
          <cell r="A681" t="str">
            <v>NORMA CABELLO LEDESMA</v>
          </cell>
        </row>
        <row r="682">
          <cell r="A682" t="str">
            <v>NORMA NUÑEZ ARTEAGA</v>
          </cell>
        </row>
        <row r="683">
          <cell r="A683" t="str">
            <v>NORMA PATRICIA CERVANTES CARMONA</v>
          </cell>
        </row>
        <row r="684">
          <cell r="A684" t="str">
            <v>NORMA PEDRAZA ARVIZU</v>
          </cell>
        </row>
        <row r="685">
          <cell r="A685" t="str">
            <v>NOVA IMAGEN AGENCIA DE VIAJES, S.A. DE C.V.</v>
          </cell>
        </row>
        <row r="686">
          <cell r="A686" t="str">
            <v>NUEVA WAL MART</v>
          </cell>
        </row>
        <row r="687">
          <cell r="A687" t="str">
            <v>NUEVA WALMART DE MEXICO S. DE R.L. DE C.V.</v>
          </cell>
        </row>
        <row r="688">
          <cell r="A688" t="str">
            <v>NURIA BEATRIZ PEÑA AHUMADA</v>
          </cell>
        </row>
        <row r="689">
          <cell r="A689" t="str">
            <v>NURY GUADALUPE CANCINO CHAVERO</v>
          </cell>
        </row>
        <row r="690">
          <cell r="A690" t="str">
            <v>OBDULIA GARCIA MORENO</v>
          </cell>
        </row>
        <row r="691">
          <cell r="A691" t="str">
            <v>OCAMPO ALEJANDRO</v>
          </cell>
        </row>
        <row r="692">
          <cell r="A692" t="str">
            <v>OCAMPO RAFAEL</v>
          </cell>
        </row>
        <row r="693">
          <cell r="A693" t="str">
            <v>OFEQ, A.C.</v>
          </cell>
        </row>
        <row r="694">
          <cell r="A694" t="str">
            <v>OFFICE DEPOT DE MEXICO, S.A. DE C.V.</v>
          </cell>
        </row>
        <row r="695">
          <cell r="A695" t="str">
            <v>OFFSHORE DEVELOPMENT SERVICES, S.A. DE C.V.</v>
          </cell>
        </row>
        <row r="696">
          <cell r="A696" t="str">
            <v>OFIX SA DE CV</v>
          </cell>
        </row>
        <row r="697">
          <cell r="A697" t="str">
            <v>OLGA ESMERALDA RENAUD ARANZOLO</v>
          </cell>
        </row>
        <row r="698">
          <cell r="A698" t="str">
            <v>OMAR OLVERA JIMENEZ</v>
          </cell>
        </row>
        <row r="699">
          <cell r="A699" t="str">
            <v>OPCOM</v>
          </cell>
        </row>
        <row r="700">
          <cell r="A700" t="str">
            <v>OPERADORA CASA DE LOS MORALES</v>
          </cell>
        </row>
        <row r="701">
          <cell r="A701" t="str">
            <v>OPERADORA MALLORQUINA, S.A. DE C.V.</v>
          </cell>
        </row>
        <row r="702">
          <cell r="A702" t="str">
            <v>OPERADORA RIO GRANDE, S.A. DE C.V.</v>
          </cell>
        </row>
        <row r="703">
          <cell r="A703" t="str">
            <v>OPERADORA TURISTICA GOMARTI, S.A. DE C.V.</v>
          </cell>
        </row>
        <row r="704">
          <cell r="A704" t="str">
            <v>OPERADORA TURISTICA HOTELERA, S.A. DE C.V.</v>
          </cell>
        </row>
        <row r="705">
          <cell r="A705" t="str">
            <v>ORGANIZACION TECNICA DEL</v>
          </cell>
        </row>
        <row r="706">
          <cell r="A706" t="str">
            <v>ORLANDO HERNANDEZ CANO</v>
          </cell>
        </row>
        <row r="707">
          <cell r="A707" t="str">
            <v>OSCAR BELMONT MARTINEZ</v>
          </cell>
        </row>
        <row r="708">
          <cell r="A708" t="str">
            <v>OSCAR CUAUHTEMOC AGUILAR RASCON</v>
          </cell>
        </row>
        <row r="709">
          <cell r="A709" t="str">
            <v>OSCAR MARIO GONZALEZ PINTO</v>
          </cell>
        </row>
        <row r="710">
          <cell r="A710" t="str">
            <v>OSCAR TOMAS TOVAR ZAMBRANO</v>
          </cell>
        </row>
        <row r="711">
          <cell r="A711" t="str">
            <v>PAOLA ELIZABETH CARRASCO CALDERON</v>
          </cell>
        </row>
        <row r="712">
          <cell r="A712" t="str">
            <v>PATRICIA MACIAS OLIVARES</v>
          </cell>
        </row>
        <row r="713">
          <cell r="A713" t="str">
            <v>PATRICIA NOEMI ORTEGA PERALTA</v>
          </cell>
        </row>
        <row r="714">
          <cell r="A714" t="str">
            <v>PAULO CESAR ORTIZ LOPEZ</v>
          </cell>
        </row>
        <row r="715">
          <cell r="A715" t="str">
            <v>PAZ CHAVEZ</v>
          </cell>
        </row>
        <row r="716">
          <cell r="A716" t="str">
            <v>PC GLOBAL, S.A. DE C.V.</v>
          </cell>
        </row>
        <row r="717">
          <cell r="A717" t="str">
            <v>PEDRO JAIMES CARBAJAL</v>
          </cell>
        </row>
        <row r="718">
          <cell r="A718" t="str">
            <v xml:space="preserve">PERKIN ELMER DE MEXICO, S.A. </v>
          </cell>
        </row>
        <row r="719">
          <cell r="A719" t="str">
            <v>PEYSA CONSULTORES</v>
          </cell>
        </row>
        <row r="720">
          <cell r="A720" t="str">
            <v>PHILADELPHIA DEL CENTRO, S.A.</v>
          </cell>
        </row>
        <row r="721">
          <cell r="A721" t="str">
            <v>PILAR MARICELA DONATTO GALLEGOS</v>
          </cell>
        </row>
        <row r="722">
          <cell r="A722" t="str">
            <v>PINTURAS DE SAN JUAN, S.A. DE C.V.</v>
          </cell>
        </row>
        <row r="723">
          <cell r="A723" t="str">
            <v>PINTURAS Y RECUBRIMIENTOS DE SAN JUAN, S.A. DE C.V.</v>
          </cell>
        </row>
        <row r="724">
          <cell r="A724" t="str">
            <v>PLANTA INCINERADORA DE RESIDUOS BIOINFECCIOSOS, S.A. DE C.V.</v>
          </cell>
        </row>
        <row r="725">
          <cell r="A725" t="str">
            <v>PLOMERIA Y CERAMICA DE QUERETARO</v>
          </cell>
        </row>
        <row r="726">
          <cell r="A726" t="str">
            <v>POLIFORMAS PLASTICAS, S.A. DE C.V.</v>
          </cell>
        </row>
        <row r="727">
          <cell r="A727" t="str">
            <v>PRAXAIR MEXICO S. DE R.L. DE C.V.</v>
          </cell>
        </row>
        <row r="728">
          <cell r="A728" t="str">
            <v>PRDUCTOS ALTEC SA DE CV</v>
          </cell>
        </row>
        <row r="729">
          <cell r="A729" t="str">
            <v>PRESEAS.COM, S.A. DE C.V.</v>
          </cell>
        </row>
        <row r="730">
          <cell r="A730" t="str">
            <v>PROACTIVOS EN LA ENSEÑANZA APRENDIZAJE, S.C.</v>
          </cell>
        </row>
        <row r="731">
          <cell r="A731" t="str">
            <v>PRODUCTOS EL SARTEN, S.A. DE C.V.</v>
          </cell>
        </row>
        <row r="732">
          <cell r="A732" t="str">
            <v>PROLIMCA, S.A. DE C.V.</v>
          </cell>
        </row>
        <row r="733">
          <cell r="A733" t="str">
            <v>PROLIMPIEZA, S.A. DE C.V.</v>
          </cell>
        </row>
        <row r="734">
          <cell r="A734" t="str">
            <v>PROMOCION DE LA CULTURA Y LA EDUCACION SUPERIOR DEL BAJIO, A.C.</v>
          </cell>
        </row>
        <row r="735">
          <cell r="A735" t="str">
            <v>PROMOTORA OTIR, S.A. DE C.V.</v>
          </cell>
        </row>
        <row r="736">
          <cell r="A736" t="str">
            <v>PROSPELAB CORPORATIVO PADUA, S.A. DE C.V.</v>
          </cell>
        </row>
        <row r="737">
          <cell r="A737" t="str">
            <v>PROTECCION Y SEGURIDAD PRIVADA INDUSTRIAL DE QUERETARO, S.A. DE C.V.</v>
          </cell>
        </row>
        <row r="738">
          <cell r="A738" t="str">
            <v>PROVEEDORA DE FERIAS Y ESPECTACULOS SA</v>
          </cell>
        </row>
        <row r="739">
          <cell r="A739" t="str">
            <v>QUALITY PRODUCTIVITY EXCELLENCE</v>
          </cell>
        </row>
        <row r="740">
          <cell r="A740" t="str">
            <v>QUALTEC S.A. DE C.V.</v>
          </cell>
        </row>
        <row r="741">
          <cell r="A741" t="str">
            <v>QUERETANA BANDAS BANDERAS ACCESORIOS Y ESCOLARES, S. DE R.L. DE C.V.</v>
          </cell>
        </row>
        <row r="742">
          <cell r="A742" t="str">
            <v>QUIERO MEDIA, S.A. DE C.V.</v>
          </cell>
        </row>
        <row r="743">
          <cell r="A743" t="str">
            <v>QUISTIAN ARMANDO</v>
          </cell>
        </row>
        <row r="744">
          <cell r="A744" t="str">
            <v>RADIOSHACK DE MEXICO, S.A. DE C.V.</v>
          </cell>
        </row>
        <row r="745">
          <cell r="A745" t="str">
            <v>RAFAEL ACEVEDO CRUZ</v>
          </cell>
        </row>
        <row r="746">
          <cell r="A746" t="str">
            <v>RAFAEL ALBERTI GONZALEZ NERI</v>
          </cell>
        </row>
        <row r="747">
          <cell r="A747" t="str">
            <v>RAFAEL MARTINEZ MARTINEZ</v>
          </cell>
        </row>
        <row r="748">
          <cell r="A748" t="str">
            <v>RAFAEL OCAMPO MARTINEZ</v>
          </cell>
        </row>
        <row r="749">
          <cell r="A749" t="str">
            <v>RAFAEL POSADA VELAZQUEZ</v>
          </cell>
        </row>
        <row r="750">
          <cell r="A750" t="str">
            <v>RAFAEL VILLAGOMEZ CORTES</v>
          </cell>
        </row>
        <row r="751">
          <cell r="A751" t="str">
            <v>RAMON ALFREDO MEDINA VILLEGAS</v>
          </cell>
        </row>
        <row r="752">
          <cell r="A752" t="str">
            <v>RANCHO SANTIAGO COMMUNITY COLLEGE DISTRICT</v>
          </cell>
        </row>
        <row r="753">
          <cell r="A753" t="str">
            <v>RAPID PROTOTYPING, S.A. DE C.V.</v>
          </cell>
        </row>
        <row r="754">
          <cell r="A754" t="str">
            <v>RAQUEL ARACELI SOTO MORENO</v>
          </cell>
        </row>
        <row r="755">
          <cell r="A755" t="str">
            <v>RAQUEL ARCIGA PEDRAZA</v>
          </cell>
        </row>
        <row r="756">
          <cell r="A756" t="str">
            <v>RAUL CALAO REBOULEEN</v>
          </cell>
        </row>
        <row r="757">
          <cell r="A757" t="str">
            <v>RAUL GARCIA GARCIA</v>
          </cell>
        </row>
        <row r="758">
          <cell r="A758" t="str">
            <v>RBG SINERGIA GLOBAL S.C.</v>
          </cell>
        </row>
        <row r="759">
          <cell r="A759" t="str">
            <v>REACTIVOS Y MARCAS DE MEXICO, S.A. DE C.V.</v>
          </cell>
        </row>
        <row r="760">
          <cell r="A760" t="str">
            <v>RECURSOS DIDACTICOS, S.A. DE C.V.</v>
          </cell>
        </row>
        <row r="761">
          <cell r="A761" t="str">
            <v>RED DE ESPECIALISTAS EN SISTEMAS DE INFORMACION DEL ESTADO DE QUERETARO, A.C.</v>
          </cell>
        </row>
        <row r="762">
          <cell r="A762" t="str">
            <v>RENE SANTOS OSORIO</v>
          </cell>
        </row>
        <row r="763">
          <cell r="A763" t="str">
            <v>RESTAURANT PORTAL SANJUANENSE, S.A. DE C.V.</v>
          </cell>
        </row>
        <row r="764">
          <cell r="A764" t="str">
            <v>REVISTAS IMMEXPORTA SA D</v>
          </cell>
        </row>
        <row r="765">
          <cell r="A765" t="str">
            <v>REVISTAS UNIVERSALES, LIBROS, FONOGRAMAS ORIGINALES, S.A. DE C.V.</v>
          </cell>
        </row>
        <row r="766">
          <cell r="A766" t="str">
            <v>RICARDO FRANCISCO JOSE HERNANDEZ HERNANDEZ</v>
          </cell>
        </row>
        <row r="767">
          <cell r="A767" t="str">
            <v>RICARDO MALDONADO LANDA</v>
          </cell>
        </row>
        <row r="768">
          <cell r="A768" t="str">
            <v>RICARDO MORALES ALEGRIA</v>
          </cell>
        </row>
        <row r="769">
          <cell r="A769" t="str">
            <v>RICARDO PANIAGUA BADILLO</v>
          </cell>
        </row>
        <row r="770">
          <cell r="A770" t="str">
            <v>RISUHE, S.A. DE C.V.</v>
          </cell>
        </row>
        <row r="771">
          <cell r="A771" t="str">
            <v>ROBERT YOUNG</v>
          </cell>
        </row>
        <row r="772">
          <cell r="A772" t="str">
            <v>ROBERTO HERNANDEZ CASTELLANOS</v>
          </cell>
        </row>
        <row r="773">
          <cell r="A773" t="str">
            <v>ROBERTO PACHECO CUTIÑO</v>
          </cell>
        </row>
        <row r="774">
          <cell r="A774" t="str">
            <v>ROCIO ALEGRIA PACHECO</v>
          </cell>
        </row>
        <row r="775">
          <cell r="A775" t="str">
            <v>ROCIO ROMERO TREJO</v>
          </cell>
        </row>
        <row r="776">
          <cell r="A776" t="str">
            <v>RODRIGO MONTELONGO MARTINEZ</v>
          </cell>
        </row>
        <row r="777">
          <cell r="A777" t="str">
            <v>ROGELIO DE JESUS HARDY CASTRO</v>
          </cell>
        </row>
        <row r="778">
          <cell r="A778" t="str">
            <v>ROGELIO DE JESUS HARDY CASTRO</v>
          </cell>
        </row>
        <row r="779">
          <cell r="A779" t="str">
            <v>ROGELIO HEBERTO SIERRA MORA</v>
          </cell>
        </row>
        <row r="780">
          <cell r="A780" t="str">
            <v>ROLANDO FERNANDEZ</v>
          </cell>
        </row>
        <row r="781">
          <cell r="A781" t="str">
            <v>ROLANDO ROMAN FERNANDEZ CAÑIPA</v>
          </cell>
        </row>
        <row r="782">
          <cell r="A782" t="str">
            <v>ROMHER INGENIERIA, S.A. DE C.V.</v>
          </cell>
        </row>
        <row r="783">
          <cell r="A783" t="str">
            <v>ROSA LILIA RAMOS CABRERA</v>
          </cell>
        </row>
        <row r="784">
          <cell r="A784" t="str">
            <v>ROSA MARIA DEL PILAR ORTIZ CORONADO</v>
          </cell>
        </row>
        <row r="785">
          <cell r="A785" t="str">
            <v>ROSA MARIA ORTEGA SOSA</v>
          </cell>
        </row>
        <row r="786">
          <cell r="A786" t="str">
            <v>RUBEN MEDINA CALIXTO</v>
          </cell>
        </row>
        <row r="787">
          <cell r="A787" t="str">
            <v>RUBEN NAVARRETE REAL</v>
          </cell>
        </row>
        <row r="788">
          <cell r="A788" t="str">
            <v>RUBEN SPINDOLA RIVERA</v>
          </cell>
        </row>
        <row r="789">
          <cell r="A789" t="str">
            <v>RUBI GARCIA RAMIREZ</v>
          </cell>
        </row>
        <row r="790">
          <cell r="A790" t="str">
            <v>RUFINO ALBERTO CHAVEZ ESQUIVEL</v>
          </cell>
        </row>
        <row r="791">
          <cell r="A791" t="str">
            <v>RUFINO GARCIA MENDOZA</v>
          </cell>
        </row>
        <row r="792">
          <cell r="A792" t="str">
            <v>RUIZ  RODRIGO</v>
          </cell>
        </row>
        <row r="793">
          <cell r="A793" t="str">
            <v>RUTH ARIADNA CORDERO MATTA</v>
          </cell>
        </row>
        <row r="794">
          <cell r="A794" t="str">
            <v>RUTH RANGEL MARTINEZ</v>
          </cell>
        </row>
        <row r="795">
          <cell r="A795" t="str">
            <v>SAI GLOBAL MEXICO S DE RL DE CV</v>
          </cell>
        </row>
        <row r="796">
          <cell r="A796" t="str">
            <v>SAIRA DOLORES TREJO SAUZ</v>
          </cell>
        </row>
        <row r="797">
          <cell r="A797" t="str">
            <v>SAKINA NAHOKO KOBAYASHI ISHIMATSU</v>
          </cell>
        </row>
        <row r="798">
          <cell r="A798" t="str">
            <v>SALVADOR CARRILLO JARILLO</v>
          </cell>
        </row>
        <row r="799">
          <cell r="A799" t="str">
            <v>SALVADOR HERNANDEZ GONZALEZ</v>
          </cell>
        </row>
        <row r="800">
          <cell r="A800" t="str">
            <v>SAMUEL SOTELO MARTINEZ</v>
          </cell>
        </row>
        <row r="801">
          <cell r="A801" t="str">
            <v>SANDRA CUEVAS TREJO</v>
          </cell>
        </row>
        <row r="802">
          <cell r="A802" t="str">
            <v>SANDRA GABRIELA ARMENTA VERA</v>
          </cell>
        </row>
        <row r="803">
          <cell r="A803" t="str">
            <v>SANTIAGO IBRAHIM BERNAL ABREU</v>
          </cell>
        </row>
        <row r="804">
          <cell r="A804" t="str">
            <v>SARA MARLEN TORRES SANCHEZ</v>
          </cell>
        </row>
        <row r="805">
          <cell r="A805" t="str">
            <v>SAUL GONZALEZ VILLALOBOS</v>
          </cell>
        </row>
        <row r="806">
          <cell r="A806" t="str">
            <v>SAUL SIGIFREDO MEZA HERNANDEZ</v>
          </cell>
        </row>
        <row r="807">
          <cell r="A807" t="str">
            <v>SD GROUP DE QUERETARO SA DE CV</v>
          </cell>
        </row>
        <row r="808">
          <cell r="A808" t="str">
            <v>SEGUROS BANORTE-GENERALI, S.A. DE C.V.</v>
          </cell>
        </row>
        <row r="809">
          <cell r="A809" t="str">
            <v>SERGIO GOMEZ PAZ</v>
          </cell>
        </row>
        <row r="810">
          <cell r="A810" t="str">
            <v>SERGIO SOTO SEVILLA</v>
          </cell>
        </row>
        <row r="811">
          <cell r="A811" t="str">
            <v>SERVICIO JUSTO A TU MEDIDA, S.A. DE C.V.</v>
          </cell>
        </row>
        <row r="812">
          <cell r="A812" t="str">
            <v>SERVICIOS A LA INDUSTRIA QUIMICA, S.A. DE C.V.</v>
          </cell>
        </row>
        <row r="813">
          <cell r="A813" t="str">
            <v>SERVICIOS DE INFORMACION INTEGRAL, S.A. DE C.V.</v>
          </cell>
        </row>
        <row r="814">
          <cell r="A814" t="str">
            <v>SERVICIOS JUSTO A TU MEDIDA SA DE CV</v>
          </cell>
        </row>
        <row r="815">
          <cell r="A815" t="str">
            <v>SERVILLANTAS DEL PARQUE</v>
          </cell>
        </row>
        <row r="816">
          <cell r="A816" t="str">
            <v>SERVILLANTAS DEL PARQUE S.A. DE C.V.</v>
          </cell>
        </row>
        <row r="817">
          <cell r="A817" t="str">
            <v>SETMEX, S.A. DE C.V.</v>
          </cell>
        </row>
        <row r="818">
          <cell r="A818" t="str">
            <v>SGP OPERADORA DE SERVICIOS, S.A. DE C.V.</v>
          </cell>
        </row>
        <row r="819">
          <cell r="A819" t="str">
            <v>SGS DE MEXICO  S.A. DE C.V.</v>
          </cell>
        </row>
        <row r="820">
          <cell r="A820" t="str">
            <v>SHEILA ELISA LOPEZ SALINAS</v>
          </cell>
        </row>
        <row r="821">
          <cell r="A821" t="str">
            <v>SHEILA URIBE GUTIERREZ</v>
          </cell>
        </row>
        <row r="822">
          <cell r="A822" t="str">
            <v>SIGMUD EDER BOLLAS TOVAR</v>
          </cell>
        </row>
        <row r="823">
          <cell r="A823" t="str">
            <v>SILVIA MOLINA VELAZQUEZ</v>
          </cell>
        </row>
        <row r="824">
          <cell r="A824" t="str">
            <v>SINNUHE MARTINEZ CHAVEZ</v>
          </cell>
        </row>
        <row r="825">
          <cell r="A825" t="str">
            <v>SINUHE MARTINEZ CHAVEZ</v>
          </cell>
        </row>
        <row r="826">
          <cell r="A826" t="str">
            <v>SISTEMAS DE INFORMACION MONARCH, S.A. DE C.V.</v>
          </cell>
        </row>
        <row r="827">
          <cell r="A827" t="str">
            <v>SISTEMAS PHOENIX S. DE R.L.</v>
          </cell>
        </row>
        <row r="828">
          <cell r="A828" t="str">
            <v>SMART PRICE DE MEXICO S.A. DE C.V.</v>
          </cell>
        </row>
        <row r="829">
          <cell r="A829" t="str">
            <v>SOCIEDAD MEXICANA DE MATERIALES</v>
          </cell>
        </row>
        <row r="830">
          <cell r="A830" t="str">
            <v>SOCORRO MEZA MEJIA</v>
          </cell>
        </row>
        <row r="831">
          <cell r="A831" t="str">
            <v>SOCORRO SOFIA GARCIA LUNA</v>
          </cell>
        </row>
        <row r="832">
          <cell r="A832" t="str">
            <v>SOFTWAREPIPELINE, S. DE R.L. DE C.V.</v>
          </cell>
        </row>
        <row r="833">
          <cell r="A833" t="str">
            <v>SOLARLUX DE MEXICO S. DE R.L. DE C.V.</v>
          </cell>
        </row>
        <row r="834">
          <cell r="A834" t="str">
            <v>SOLARTEC, S.A. DE C.V.</v>
          </cell>
        </row>
        <row r="835">
          <cell r="A835" t="str">
            <v>SOLARTRONIC S.A DE C.V</v>
          </cell>
        </row>
        <row r="836">
          <cell r="A836" t="str">
            <v>SOLUCIONES ECOLOGICAS INTEGRALES, S. DE R.L. DE C.V.</v>
          </cell>
        </row>
        <row r="837">
          <cell r="A837" t="str">
            <v>SOLUCIONES ORIENTADAS A SISTEMAS DE INFORMACION, S.A. DE C.V.</v>
          </cell>
        </row>
        <row r="838">
          <cell r="A838" t="str">
            <v>SPORT FIELD  S A  DE C V</v>
          </cell>
        </row>
        <row r="839">
          <cell r="A839" t="str">
            <v>SQE DE MEXICO S DE RL DE CV</v>
          </cell>
        </row>
        <row r="840">
          <cell r="A840" t="str">
            <v>STANDARD TESTING SERVICES, S.A. DE C.V.</v>
          </cell>
        </row>
        <row r="841">
          <cell r="A841" t="str">
            <v>SUMMAES S.C.</v>
          </cell>
        </row>
        <row r="842">
          <cell r="A842" t="str">
            <v>SUPER SERVICIO LA VENTA, S.A. DE C.V.</v>
          </cell>
        </row>
        <row r="843">
          <cell r="A843" t="str">
            <v>TALANTON, S.C.</v>
          </cell>
        </row>
        <row r="844">
          <cell r="A844" t="str">
            <v>TECNOLOGIA AVANZADA PARA MANTENIMIENTO, S.A. DE C.V.</v>
          </cell>
        </row>
        <row r="845">
          <cell r="A845" t="str">
            <v>TECNOLOGIA Y CONSULTORIA PARA LA EDUCACION, S.A. DE C.V.</v>
          </cell>
        </row>
        <row r="846">
          <cell r="A846" t="str">
            <v>TEC-QUEST S.A. DE C.V.</v>
          </cell>
        </row>
        <row r="847">
          <cell r="A847" t="str">
            <v>TITO BOTELLO ZUÑIGA</v>
          </cell>
        </row>
        <row r="848">
          <cell r="A848" t="str">
            <v>TLACHIA SYSTEMS, S.A. DE C.V.</v>
          </cell>
        </row>
        <row r="849">
          <cell r="A849" t="str">
            <v>TRANSPORTES AMEALCENSES, S.A. DE C.V.</v>
          </cell>
        </row>
        <row r="850">
          <cell r="A850" t="str">
            <v>TRAVERS TOOL, S. DE R.L. DE C.V.</v>
          </cell>
        </row>
        <row r="851">
          <cell r="A851" t="str">
            <v>TUROTEL QUERETARO, S.A. DE C.V.</v>
          </cell>
        </row>
        <row r="852">
          <cell r="A852" t="str">
            <v>TWILIGHT SA DE CV</v>
          </cell>
        </row>
        <row r="853">
          <cell r="A853" t="str">
            <v>UMWELT CONSULTORES, S.A. DE C.V.</v>
          </cell>
        </row>
        <row r="854">
          <cell r="A854" t="str">
            <v>UNIFORMES ALTIMA, S.A. DE C.V.</v>
          </cell>
        </row>
        <row r="855">
          <cell r="A855" t="str">
            <v>UNIVERSIDAD DEL VALLE DE MEXICO S.C.</v>
          </cell>
        </row>
        <row r="856">
          <cell r="A856" t="str">
            <v>UNIVERSIDAD TECNOLGICA DE HERMOSILLO SON</v>
          </cell>
        </row>
        <row r="857">
          <cell r="A857" t="str">
            <v>UNIVERSIDAD TECNOLOGICA D</v>
          </cell>
        </row>
        <row r="858">
          <cell r="A858" t="str">
            <v>UNIVERSIDAD TECNOLOGICA DE AGUASCALIENTES</v>
          </cell>
        </row>
        <row r="859">
          <cell r="A859" t="str">
            <v>UNIVERSIDAD TECNOLOGICA DE BAHIA DE BANDERAS</v>
          </cell>
        </row>
        <row r="860">
          <cell r="A860" t="str">
            <v>UNIVERSIDAD TECNOLOGICA DE CANCUN</v>
          </cell>
        </row>
        <row r="861">
          <cell r="A861" t="str">
            <v>UNIVERSIDAD TECNOLOGICA DE COAHUILA</v>
          </cell>
        </row>
        <row r="862">
          <cell r="A862" t="str">
            <v>UNIVERSIDAD TECNOLOGICA DE EMILIANO ZAPATA</v>
          </cell>
        </row>
        <row r="863">
          <cell r="A863" t="str">
            <v>UNIVERSIDAD TECNOLOGICA DE LA COSTA</v>
          </cell>
        </row>
        <row r="864">
          <cell r="A864" t="str">
            <v>UNIVERSIDAD TECNOLOGICA DE LA SELVA</v>
          </cell>
        </row>
        <row r="865">
          <cell r="A865" t="str">
            <v>UNIVERSIDAD TECNOLOGICA DE LA ZONA METROPÓLITANA DE GUADALAJARA</v>
          </cell>
        </row>
        <row r="866">
          <cell r="A866" t="str">
            <v>UNIVERSIDAD TECNOLOGICA DE LEON</v>
          </cell>
        </row>
        <row r="867">
          <cell r="A867" t="str">
            <v>UNIVERSIDAD TECNOLOGICA DE NAYARIT</v>
          </cell>
        </row>
        <row r="868">
          <cell r="A868" t="str">
            <v>UNIVERSIDAD TECNOLOGICA DE NEZAHUALCOYOT</v>
          </cell>
        </row>
        <row r="869">
          <cell r="A869" t="str">
            <v>UNIVERSIDAD TECNOLOGICA DE NEZAHUALCOYOTL</v>
          </cell>
        </row>
        <row r="870">
          <cell r="A870" t="str">
            <v>UNIVERSIDAD TECNOLOGICA DE PUEBLA</v>
          </cell>
        </row>
        <row r="871">
          <cell r="A871" t="str">
            <v>UNIVERSIDAD TECNOLOGICA DE QUERETARO</v>
          </cell>
        </row>
        <row r="872">
          <cell r="A872" t="str">
            <v>UNIVERSIDAD TECNOLOGICA DE SAN JUAN DEL</v>
          </cell>
        </row>
        <row r="873">
          <cell r="A873" t="str">
            <v>UNIVERSIDAD TECNOLOGICA DE SAN JUAN DEL</v>
          </cell>
        </row>
        <row r="874">
          <cell r="A874" t="str">
            <v>UNIVERSIDAD TECNOLOGICA DE SAN JUAN DEL</v>
          </cell>
        </row>
        <row r="875">
          <cell r="A875" t="str">
            <v>UNIVERSIDAD TECNOLOGICA DE SAN JUAN DEL</v>
          </cell>
        </row>
        <row r="876">
          <cell r="A876" t="str">
            <v>UNIVERSIDAD TECNOLOGICA DE SAN JUAN DEL RIO</v>
          </cell>
        </row>
        <row r="877">
          <cell r="A877" t="str">
            <v>UNIVERSIDAD TECNOLOGICA DE SANTA CATARINA</v>
          </cell>
        </row>
        <row r="878">
          <cell r="A878" t="str">
            <v>UNIVERSIDAD TECNOLOGICA DE SJR</v>
          </cell>
        </row>
        <row r="879">
          <cell r="A879" t="str">
            <v>UNIVERSIDAD TECNOLOGICA DE SJR</v>
          </cell>
        </row>
        <row r="880">
          <cell r="A880" t="str">
            <v>UNIVERSIDAD TECNOLOGICA DE SJR</v>
          </cell>
        </row>
        <row r="881">
          <cell r="A881" t="str">
            <v>UNIVERSIDAD TECNOLOGICA DE TULA TEPEJI</v>
          </cell>
        </row>
        <row r="882">
          <cell r="A882" t="str">
            <v>UNIVERSIDAD TECNOLOGICA DE USUMACINTA</v>
          </cell>
        </row>
        <row r="883">
          <cell r="A883" t="str">
            <v>UNIVERSIDAD TECNOLOGICA DEL ESTADO DE ZACATECAS</v>
          </cell>
        </row>
        <row r="884">
          <cell r="A884" t="str">
            <v>UNIVERSIDAD TECNOLOGICA DEL SUROESTE DE GUANAJUATO</v>
          </cell>
        </row>
        <row r="885">
          <cell r="A885" t="str">
            <v>UNIVERSIDAD TECNOLOGICA DEL VALLE DE TOLUCA</v>
          </cell>
        </row>
        <row r="886">
          <cell r="A886" t="str">
            <v>UNIVERSIDAD TECNOLOGICA DEL VALLE DEL MEZQUITAL</v>
          </cell>
        </row>
        <row r="887">
          <cell r="A887" t="str">
            <v>UNIVERSIDAD TECNOLOGICA FIDEL VELAZQUEZ</v>
          </cell>
        </row>
        <row r="888">
          <cell r="A888" t="str">
            <v>UNIVERSIDAD TECNOLOGICA GENERAL MARIANO ESCOBEDO</v>
          </cell>
        </row>
        <row r="889">
          <cell r="A889" t="str">
            <v>UNIVERSIDAD TECNOLOGICA METROPOLITANA</v>
          </cell>
        </row>
        <row r="890">
          <cell r="A890" t="str">
            <v>UPAEP</v>
          </cell>
        </row>
        <row r="891">
          <cell r="A891" t="str">
            <v>VALLARTA INTERNACIONAL, S.A. DE C.V.</v>
          </cell>
        </row>
        <row r="892">
          <cell r="A892" t="str">
            <v>VEHICULOS JAPONESES DEL BAJIO, S.A. DE C.V.</v>
          </cell>
        </row>
        <row r="893">
          <cell r="A893" t="str">
            <v>VERONICA BRAVO QUINTANAR</v>
          </cell>
        </row>
        <row r="894">
          <cell r="A894" t="str">
            <v>VIAJES C J   T SA DE CV</v>
          </cell>
        </row>
        <row r="895">
          <cell r="A895" t="str">
            <v>VICTOR GORDOA GIL</v>
          </cell>
        </row>
        <row r="896">
          <cell r="A896" t="str">
            <v>VICTOR HUGO LEÓN VARGAS</v>
          </cell>
        </row>
        <row r="897">
          <cell r="A897" t="str">
            <v>VICTOR MANUEL SANCHEZ CABRERA</v>
          </cell>
        </row>
        <row r="898">
          <cell r="A898" t="str">
            <v>VICTOR VENTURA ARROYO CHAVEZ</v>
          </cell>
        </row>
        <row r="899">
          <cell r="A899" t="str">
            <v>VIDAC, S.A. DE C.V.</v>
          </cell>
        </row>
        <row r="900">
          <cell r="A900" t="str">
            <v>VIERQUET MERCANTIL SA DE</v>
          </cell>
        </row>
        <row r="901">
          <cell r="A901" t="str">
            <v>VIGILANCIA INDUSTRIAL PRIVADA Y CUSTODIA EMPRESARIAL S.A. DE C.V.</v>
          </cell>
        </row>
        <row r="902">
          <cell r="A902" t="str">
            <v>VIRGINIA AGUILLON BANDA</v>
          </cell>
        </row>
        <row r="903">
          <cell r="A903" t="str">
            <v>VIRTUAL TECH SOLUTIONS AND ENGINEERING MEXICO S.A. DE C.V.</v>
          </cell>
        </row>
        <row r="904">
          <cell r="A904" t="str">
            <v>WARDEN CONSULTORES Y CAPACITADORES DE MEXICO,  S.A. DE C.V.</v>
          </cell>
        </row>
        <row r="905">
          <cell r="A905" t="str">
            <v>WEBTOOLS S.L.</v>
          </cell>
        </row>
        <row r="906">
          <cell r="A906" t="str">
            <v>WENDY AMERICA MALDONADO MORALES</v>
          </cell>
        </row>
        <row r="907">
          <cell r="A907" t="str">
            <v>WESS CORPORATE S.A. DE C.V.</v>
          </cell>
        </row>
        <row r="908">
          <cell r="A908" t="str">
            <v>WORLD EDUCATION &amp; DEVELOPMENT FUND</v>
          </cell>
        </row>
        <row r="909">
          <cell r="A909" t="str">
            <v>WORLD EDUCATION Y DEVELOPMENT FUND MEXICO, A.C.</v>
          </cell>
        </row>
        <row r="910">
          <cell r="A910" t="str">
            <v>XAVIER GONZALEZ ALCANTARA</v>
          </cell>
        </row>
        <row r="911">
          <cell r="A911" t="str">
            <v>YADIRA LOPEZ SANTISBON</v>
          </cell>
        </row>
        <row r="912">
          <cell r="A912" t="str">
            <v>YALILE ROSANA ABED PI ERO</v>
          </cell>
        </row>
        <row r="913">
          <cell r="A913" t="str">
            <v>YARENE ITZEL MARIN JIMENO</v>
          </cell>
        </row>
        <row r="914">
          <cell r="A914" t="str">
            <v>YESSICA ALEJANDRA HELGUEROS ANAYA</v>
          </cell>
        </row>
        <row r="915">
          <cell r="A915" t="str">
            <v>YOLANDA FRANCO HERNANDEZ</v>
          </cell>
        </row>
        <row r="916">
          <cell r="A916" t="str">
            <v>YUAN CASTRO UGALDE</v>
          </cell>
        </row>
        <row r="917">
          <cell r="A917" t="str">
            <v>ZAPATA CAMIONES, S.A. DE C.V.</v>
          </cell>
        </row>
        <row r="918">
          <cell r="A918" t="str">
            <v>ZAVALA GOMEZ  ANA LAURA</v>
          </cell>
        </row>
        <row r="919">
          <cell r="A919" t="str">
            <v>ZULMA FLOR ESTRELLA CHAVERO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7 D"/>
      <sheetName val="COG"/>
      <sheetName val="PRESUPUESTO"/>
      <sheetName val="PRESUP AUTORIZADO DEFINITIVO"/>
      <sheetName val="PROYECTOS PRESUPUESTALES"/>
      <sheetName val="PROYECTOS INSTITUCIONALES"/>
      <sheetName val="RECURSO INTRAGEQ"/>
      <sheetName val="CATALOGO DE RECURSOS "/>
      <sheetName val="BASES DE DATOS"/>
      <sheetName val="COTEJO DE CUENTAS PATRIMONIALES"/>
      <sheetName val="COTEJO POR RECURSO"/>
      <sheetName val="DATOS PARA CONCENTRADO"/>
      <sheetName val="CONCENTRADO "/>
      <sheetName val="HOJA DE AUTORIZACIÓN"/>
      <sheetName val="EDOS CONAC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  <sheetName val="FEDERAL"/>
      <sheetName val="ESTATAL"/>
      <sheetName val="INGRESOS PROPIOS"/>
      <sheetName val="PROMEP-PRODEP"/>
      <sheetName val="FONDOS"/>
      <sheetName val="FAM"/>
      <sheetName val="ESTIMULOS FISCALES "/>
      <sheetName val="CONACYT"/>
      <sheetName val="CONACYT 2016"/>
      <sheetName val="CONCYTEQ"/>
      <sheetName val="PFCE"/>
      <sheetName val="PORTAL DE ACCESO 20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7">
          <cell r="A7" t="str">
            <v>DEL 01  DE ENERO AL 31 DE MARZO DEL 2017.</v>
          </cell>
          <cell r="B7"/>
          <cell r="C7"/>
          <cell r="D7"/>
          <cell r="E7"/>
          <cell r="F7"/>
          <cell r="G7"/>
          <cell r="H7"/>
          <cell r="I7"/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F (2)"/>
      <sheetName val="ESTADOS FINANCIEROS CONAC "/>
      <sheetName val="ESTADO ANALITICO DE INGRESOS "/>
      <sheetName val="EDO ANA.  DE ING.   X FINANCIAM"/>
      <sheetName val="EDO.ANA. PRESUP EGRESOS "/>
      <sheetName val="POR TIPO DE GASTO"/>
      <sheetName val="CLASIFICACIÓN   ADMINISTRATIVA"/>
      <sheetName val="CLASIFICACIÓN  ADMON "/>
      <sheetName val="CLASIFICACIÓN  FED EST"/>
      <sheetName val="CLASIFICACION  FUNCIONAL"/>
      <sheetName val="ENDEUDAMIENTO NETO "/>
      <sheetName val="INTERESES DE LA DEUDA "/>
      <sheetName val="GASTO POR CATEGORIA PROGRAMATIC"/>
    </sheetNames>
    <sheetDataSet>
      <sheetData sheetId="0"/>
      <sheetData sheetId="1"/>
      <sheetData sheetId="2">
        <row r="5">
          <cell r="A5" t="str">
            <v>UNIVERSIDAD TECNOLÓGICA DE SAN JUAN DEL RÍO</v>
          </cell>
        </row>
      </sheetData>
      <sheetData sheetId="3"/>
      <sheetData sheetId="4">
        <row r="5">
          <cell r="A5" t="str">
            <v>UNIVERSIDAD TECNOLÓGICA DE SAN JUAN DEL RÍO</v>
          </cell>
        </row>
      </sheetData>
      <sheetData sheetId="5"/>
      <sheetData sheetId="6">
        <row r="5">
          <cell r="A5" t="str">
            <v>UNIVERSIDAD TECNOLÓGICA DE SAN JUAN DEL RÍO</v>
          </cell>
        </row>
      </sheetData>
      <sheetData sheetId="7">
        <row r="5">
          <cell r="A5" t="str">
            <v>UNIVERSIDAD TECNOLÓGICA DE SAN JUAN DEL RÍO</v>
          </cell>
        </row>
      </sheetData>
      <sheetData sheetId="8"/>
      <sheetData sheetId="9">
        <row r="5">
          <cell r="A5" t="str">
            <v>UNIVERSIDAD TECNOLÓGICA DE SAN JUAN DEL RÍO</v>
          </cell>
        </row>
      </sheetData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SH"/>
      <sheetName val="Nivel Financiero Dep  2 "/>
      <sheetName val="recurso intrageq"/>
      <sheetName val="GASTO POR CATEGORIA PROGRAMATIC"/>
      <sheetName val="INTERESES DE LA DEUDA "/>
      <sheetName val="ENDEUDAMIENTO NETO "/>
      <sheetName val="CLASIFICACION  FUNCIONAL"/>
      <sheetName val="CLASIFICACIÓN  FED EST"/>
      <sheetName val="CLASIFICACIÓN  ADMON "/>
      <sheetName val="CLASIFICACIÓN   ADMINISTRATIVA"/>
      <sheetName val="POR TIPO DE GASTO"/>
      <sheetName val="EDO.ANA. PRESUP EGRESOS "/>
      <sheetName val="EDO ANA.  DE ING.   X FINANCIAM"/>
      <sheetName val="ESTADO ANALITICO DE INGRESOS "/>
      <sheetName val="EDOS. CONAC"/>
      <sheetName val="datos nivel financiero "/>
      <sheetName val="FEDERAL"/>
      <sheetName val="ESTATAL"/>
      <sheetName val="INGRESOS PROPIOS "/>
      <sheetName val="PROMEP-PRODEP"/>
      <sheetName val="FONDOS "/>
      <sheetName val="FAM  "/>
      <sheetName val="CONACYT MADRES SOLTERAS"/>
      <sheetName val="ESTIMULOS FISCALES "/>
      <sheetName val="PROFOCIE"/>
      <sheetName val="CONCYTEQ"/>
      <sheetName val="PADES"/>
      <sheetName val="CONACYT BICULTURAL"/>
      <sheetName val="PROGRAM  ESTANCIAS "/>
      <sheetName val="PFCE 2016"/>
      <sheetName val="CONACYT 2016"/>
      <sheetName val="H CONSEJO"/>
      <sheetName val="GFS CUADRE (2)"/>
      <sheetName val="GFS CUADRE"/>
      <sheetName val="CRUCE PARTIDAS"/>
      <sheetName val="PORTAL DE ACCESO 2016"/>
      <sheetName val="PORTAL DE ACCESO 2016 (2)"/>
      <sheetName val="CONSOLIDADO"/>
      <sheetName val="DISPONIBLE "/>
      <sheetName val="ETIQUETADO"/>
      <sheetName val="PRESUPUESTO MODIFICADO"/>
      <sheetName val="ABR 16"/>
      <sheetName val="CONSEJO"/>
      <sheetName val="CONCENTRADO "/>
      <sheetName val="CALENDARIO PROYECTO 2016"/>
      <sheetName val="ANUAL "/>
      <sheetName val="PASH 2"/>
      <sheetName val="COG"/>
      <sheetName val="catalogo de sementos"/>
      <sheetName val="CATALOGO DE RECURSOS "/>
      <sheetName val="TABLA DE ACTIVO "/>
      <sheetName val="CATALOGO DE SEGMENTO DE NEGOCIO"/>
      <sheetName val="BASE DE DATOS "/>
      <sheetName val="COTEJO DE CUENTAS PRESUPUESTALE"/>
      <sheetName val="COTEJO DE CUENTAS  RECURSO"/>
      <sheetName val="COTEJO DE CUENTAS est fed prop"/>
      <sheetName val="COTEJO DE CUENTAS "/>
      <sheetName val="COTEJO DE CUENTAS  RECURSO Y"/>
      <sheetName val="COTEJO DE CUENTAS compromet"/>
      <sheetName val="cotejo de ctas mensual"/>
      <sheetName val="MENSUAL"/>
      <sheetName val="CONCILIACIONES "/>
      <sheetName val="CONCILIACIONES PROMEP PASH (2)"/>
      <sheetName val="BALANZA"/>
      <sheetName val="CONCILIACIONES PROMEP PASH (3)"/>
      <sheetName val="CONCILIACIONES PROMEP PASH (4)"/>
      <sheetName val="NOMINA 2016 "/>
      <sheetName val="NOMINA 2016  (2)"/>
      <sheetName val="NOMINA 2015"/>
      <sheetName val="NOMINA 2015 (2)"/>
      <sheetName val="NOMINA 2016  (3)"/>
      <sheetName val="auditoria oic0716"/>
      <sheetName val="auditoria oic0716-1"/>
      <sheetName val="LIMPIEZA"/>
      <sheetName val="EDOS. CONAC (2)"/>
      <sheetName val="PRESUPUESTO EST Y FED"/>
      <sheetName val="recursos extraordinarios 2016"/>
      <sheetName val="MENSUAL (2)"/>
      <sheetName val="COTEJO DE CUENTAS  RECURSO  (2"/>
      <sheetName val="CONCILIACIONES PROMEP PASH  (5"/>
      <sheetName val="Nivel Financiero CONACYT"/>
      <sheetName val="Balanza de Comprobación"/>
      <sheetName val="CLASIFICACIÓN   ADMINISTRAT (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3">
          <cell r="G13">
            <v>134362698.33000007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2017\PALOMA\PRESUPUESTOS%20CIERRE\MARZO%202017\ALFONSO\PRESUPUESTO%20ACTUALIZADO%202017%20MARZO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2017\PALOMA\PRESUPUESTOS%20CIERRE\MARZO%202017\PRESUPUESTO%20ACTUALIZADO%202017%20MARZO%20COMPLETO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ene%202017\DICIEMBRE%20VIERNES%2030%20FINAL%20180117.xlsx" TargetMode="External"/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ataverar" refreshedDate="42836.460671875" createdVersion="4" refreshedVersion="5" minRefreshableVersion="3" recordCount="179">
  <cacheSource type="worksheet">
    <worksheetSource ref="A3:CY182" sheet="CONCENTRADO " r:id="rId2"/>
  </cacheSource>
  <cacheFields count="103">
    <cacheField name="MUNICIPIO" numFmtId="0">
      <sharedItems/>
    </cacheField>
    <cacheField name="CICLO DEL RECURSO" numFmtId="0">
      <sharedItems containsMixedTypes="1" containsNumber="1" containsInteger="1" minValue="2016" maxValue="2017"/>
    </cacheField>
    <cacheField name="PARTIDA GENÉRICA II" numFmtId="0">
      <sharedItems/>
    </cacheField>
    <cacheField name="RAMO" numFmtId="0">
      <sharedItems containsSemiMixedTypes="0" containsString="0" containsNumber="1" containsInteger="1" minValue="11" maxValue="11"/>
    </cacheField>
    <cacheField name="TIPO DE RECURSO SUBSIDIO,  FEDERAL,  CONVENIO " numFmtId="0">
      <sharedItems/>
    </cacheField>
    <cacheField name="TIPO DE RECURSO" numFmtId="0">
      <sharedItems count="2">
        <s v="ORDINARIO "/>
        <s v="ESPECIALES "/>
      </sharedItems>
    </cacheField>
    <cacheField name="CLAVE DEL PROGRAMA  FONDO CONVENIO " numFmtId="0">
      <sharedItems containsBlank="1"/>
    </cacheField>
    <cacheField name="NOMBRE DEL PROGRAMA  FONDO CONVENIO " numFmtId="0">
      <sharedItems/>
    </cacheField>
    <cacheField name="CLASIFICACION CONAC" numFmtId="0">
      <sharedItems count="2">
        <s v="Transferencias, Asignaciones, Subsidios y Otras Ayudas"/>
        <s v="Ingresos por Ventas de Bienes y Servicios"/>
      </sharedItems>
    </cacheField>
    <cacheField name="ORIGEN DEL RECURSO" numFmtId="0">
      <sharedItems/>
    </cacheField>
    <cacheField name="CLASIFICACION H. CONSEJO" numFmtId="0">
      <sharedItems/>
    </cacheField>
    <cacheField name="RECURSO" numFmtId="0">
      <sharedItems count="12">
        <s v="FEDERAL"/>
        <s v="ESTATAL"/>
        <s v="PROPIOS"/>
        <s v="PROMEP"/>
        <s v="PFCE"/>
        <s v="FONDO DE CONTINGENCIAS "/>
        <s v="FAM"/>
        <s v="ESTIMULO FISCAL"/>
        <s v="CONCYTEQ"/>
        <s v="CONACYT 2016"/>
        <s v="CONACYT"/>
        <s v="FONDO DE OBLIGACIONES LABORALES "/>
      </sharedItems>
    </cacheField>
    <cacheField name="TIPO DE CONCEPTO " numFmtId="0">
      <sharedItems count="7">
        <s v="SERVICIOS PERSONALES "/>
        <s v="MATERIALES Y SUMINISTROS "/>
        <s v="SERVICIOS GENERALES "/>
        <s v="TRANSFERENCIAS, ASIGNACIONES, SUBSIDIOS "/>
        <s v="BIENES MUEBLES E INMUEBLES "/>
        <s v="PENSIONES Y JUBILACIONES "/>
        <s v="TRANSFERENCIAS, ASIGANACIONES, SUBSIDIOS " u="1"/>
      </sharedItems>
    </cacheField>
    <cacheField name="CUCop" numFmtId="0">
      <sharedItems containsSemiMixedTypes="0" containsString="0" containsNumber="1" containsInteger="1" minValue="113000001" maxValue="583000001"/>
    </cacheField>
    <cacheField name="PARTIDA ESPECIFICA" numFmtId="0">
      <sharedItems/>
    </cacheField>
    <cacheField name="CFFG" numFmtId="0">
      <sharedItems containsSemiMixedTypes="0" containsString="0" containsNumber="1" containsInteger="1" minValue="4" maxValue="7"/>
    </cacheField>
    <cacheField name="CAG" numFmtId="0">
      <sharedItems count="1">
        <s v="P500"/>
      </sharedItems>
    </cacheField>
    <cacheField name="CFG" numFmtId="0">
      <sharedItems containsSemiMixedTypes="0" containsString="0" containsNumber="1" containsInteger="1" minValue="25" maxValue="25"/>
    </cacheField>
    <cacheField name="COG" numFmtId="0">
      <sharedItems/>
    </cacheField>
    <cacheField name="CPG" numFmtId="0">
      <sharedItems/>
    </cacheField>
    <cacheField name="CTG" numFmtId="0">
      <sharedItems containsSemiMixedTypes="0" containsString="0" containsNumber="1" containsInteger="1" minValue="1" maxValue="2" count="2">
        <n v="1"/>
        <n v="2"/>
      </sharedItems>
    </cacheField>
    <cacheField name="COMBINACION" numFmtId="0">
      <sharedItems/>
    </cacheField>
    <cacheField name="referencia " numFmtId="0">
      <sharedItems containsSemiMixedTypes="0" containsString="0" containsNumber="1" containsInteger="1" minValue="1100" maxValue="5800" count="28">
        <n v="1100"/>
        <n v="1200"/>
        <n v="1300"/>
        <n v="1400"/>
        <n v="1500"/>
        <n v="1600"/>
        <n v="2100"/>
        <n v="2400"/>
        <n v="2600"/>
        <n v="2900"/>
        <n v="3100"/>
        <n v="3300"/>
        <n v="3400"/>
        <n v="3500"/>
        <n v="3600"/>
        <n v="3700"/>
        <n v="3800"/>
        <n v="3900"/>
        <n v="1700"/>
        <n v="2200"/>
        <n v="2500"/>
        <n v="2700"/>
        <n v="3200"/>
        <n v="4400"/>
        <n v="5100"/>
        <n v="5600"/>
        <n v="5800"/>
        <n v="4500"/>
      </sharedItems>
    </cacheField>
    <cacheField name="nombre referencia " numFmtId="0">
      <sharedItems count="27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Previsiones "/>
        <s v="Materiales de Administración, Emisión de Documentos y Artículos Oficiales"/>
        <s v="Alimentos y Utensilios"/>
        <s v="Materiales y Artículos de Construcción y de Reparación"/>
        <s v="Combustibles, Lubricantes y Aditivos"/>
        <s v="Herramientas, Refacciones y Accesorios Menores"/>
        <s v="Servicios Básicos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Pago de Estímulos a Servidores Públicos"/>
        <s v="Productos Químicos, Farmacéuticos y de Laboratorio"/>
        <s v="Servicios de Arrendamiento"/>
        <s v="Ayudas sociales"/>
        <s v="Mobiliario y Equipo de Administración"/>
        <s v="Maquinaria, Otros Equipos y Herramientas"/>
        <s v="Edificios no Residenciales "/>
        <s v="Pensiones y jubilaciones "/>
      </sharedItems>
    </cacheField>
    <cacheField name="PARTIDA GENÉRICA" numFmtId="0">
      <sharedItems/>
    </cacheField>
    <cacheField name="CAPITULO " numFmtId="0">
      <sharedItems/>
    </cacheField>
    <cacheField name="PLAN  DE CUENTAS " numFmtId="0">
      <sharedItems containsSemiMixedTypes="0" containsString="0" containsNumber="1" containsInteger="1" minValue="12330" maxValue="52510"/>
    </cacheField>
    <cacheField name="PARTIDA" numFmtId="0">
      <sharedItems containsSemiMixedTypes="0" containsString="0" containsNumber="1" containsInteger="1" minValue="5113011" maxValue="5583011"/>
    </cacheField>
    <cacheField name="REC+PARTIDA" numFmtId="0">
      <sharedItems/>
    </cacheField>
    <cacheField name="CONCEPTO" numFmtId="0">
      <sharedItems count="108">
        <s v="5113011 Sueldos base al personal permanente"/>
        <s v="5122021 Suplencias e interinatos"/>
        <s v="5132011 Prima vacacional"/>
        <s v="5132031 Gratificación de fin de año"/>
        <s v="5133011 Horas Extraordinarias "/>
        <s v="5141021 Cuotas al IMSS"/>
        <s v="5143011 Aportaciones al sistema para el retiro"/>
        <s v="5154061 Despensa"/>
        <s v="5161011 incremento a las percepciones "/>
        <s v="5216011 Material de limpieza"/>
        <s v="5221011 Productos alimenticios para el personal en las instalaciones de las Dependencias y entidades"/>
        <s v="5241011 Productos minerales no metálicos"/>
        <s v="5242011 Cemento y productos de concreto"/>
        <s v="5246011 Material eléctrico y electrónico"/>
        <s v="5247011 Artículos metálicos para la construcción"/>
        <s v="5261011 Combustibles, lubricantes y aditivos para vehículos"/>
        <s v="5292011 Refacciones y accesorios menores de edificios"/>
        <s v="5311011 Energía eléctrica"/>
        <s v="5314011 Telefonía tradicional"/>
        <s v="5333011 Servicios de consultoría administrativa y procesos"/>
        <s v="5334011 Servicios de capacitación "/>
        <s v="5336011 Impresiones de documentos oficiales para la prestación de servicios públicos, identificación, formatos administrativos y fiscales, formas valoradas, certificados y títulos"/>
        <s v="5336041 Servicio de fotocopiado, digitalización e impresión"/>
        <s v="5338011 Servicios de vigilancia"/>
        <s v="5341011 Servicios financieros y bancarios"/>
        <s v="5345011 Seguros de bienes patrimoniales"/>
        <s v="5358011 Servicios de limpieza"/>
        <s v="5361011 Difusión por radio, televisión y otros medios de mensajes sobre programas y actividades gubernamentales"/>
        <s v="5372021 Pasajes terrrestres nacionales"/>
        <s v="5375021 Viáticos nacionales"/>
        <s v="5382011 Gastos de orden social y cultural"/>
        <s v="5385011 Gastos de representación"/>
        <s v="5392011 Impuestos y derechos"/>
        <s v="5398011 Impuesto sobre nóminas y otros que se deriven de una relación laboral"/>
        <s v="5131011 Prima quinquenal por años de servicios efectivos prestados"/>
        <s v="5144011 Cuotas para el seguro de vida del personal civil"/>
        <s v="5152031 Prima de antigüedad"/>
        <s v="5153011 Prestaciones y haberes de retiro "/>
        <s v="5154011 Pago por fallecimiento de padres, cónyuge e hijos"/>
        <s v="5154021 Ayuda adquisición de lentes"/>
        <s v="5154031 Ayuda prótesis dental"/>
        <s v="5154041 Ayuda por nacimiento de hijo"/>
        <s v="5154051 Subsidio impuesto predial"/>
        <s v="5154071 Despensa especial"/>
        <s v="5154081 Subsidio ISPT"/>
        <s v="5154091 Subsidio ISR-A"/>
        <s v="5171011 Estímulo por puntualidad"/>
        <s v="5171021 Estímulo por años de servicio"/>
        <s v="5144021 Cuotas para el seguro de gastos médicos del personal civil"/>
        <s v="5211011 Materiales, útiles y equipos menores de oficina"/>
        <s v="5214011 Materiales, útiles y equipos menores de tecnologías de la información y comunicaciones"/>
        <s v="5215011 Material impreso e información digital"/>
        <s v="5217011 Materiales y útiles de enseñanza"/>
        <s v="5223011 Utensilios para el servicio de alimentación"/>
        <s v="5244011 Madera y productos de madera"/>
        <s v="5245011 Vidrio y productos de vidrio"/>
        <s v="5248011 Materiales complementarios "/>
        <s v="5249021 Otros materiales y artículos de construcción y reparación"/>
        <s v="5251011 Productos químicos básicos "/>
        <s v="5252011 Fertilizantes, pesticidas y otros agroquímicos"/>
        <s v="5253011 Medicinas y Productos Farmacéuticos"/>
        <s v="5254011 Material de curación y sutura"/>
        <s v="5255031 Materiales, accesorios y suministros de laboratorio médico"/>
        <s v="5259021 Otros productos químicos"/>
        <s v="5271011 Vestuario y uniformes"/>
        <s v="5271011 Prendas de segurudad y proteccion personal "/>
        <s v="5273011 Articulos Deportivos "/>
        <s v="5274011 Productos textiles"/>
        <s v="5291011 Herramientas menores"/>
        <s v="5294011 Refacciones y accesorios menores de equipo de cómputo y tecnologías de la información"/>
        <s v="5296011 Refacciones y accesorios menores de equipo de transporte"/>
        <s v="5313011 Agua"/>
        <s v="5315011 Telefonía celular"/>
        <s v="5317011 Servicios de acceso de Internet, redes y procesamiento de información"/>
        <s v="5318011 Servicios postales y telegráficos"/>
        <s v="5323011 Arrendamiento de mobiliario y equipo de administra"/>
        <s v="5322011 Arrendamiento de edificios "/>
        <s v="5325011 Arrendamiento de equipo de transporte"/>
        <s v="5326011 Arrendamiento de maquinaria, otros equipos y herra "/>
        <s v="5327011 Arrendamiento de activos intangibles"/>
        <s v="5331011 Servicios legales, de contabilidad, auditoría y relacionados"/>
        <s v="5332011 Servicios de diseño, arquitectura, ingeniería y ac"/>
        <s v="5333021 Servicios de consultoría en tecnologías de la información"/>
        <s v="5339011 Servicios profesionales, científicos y técnicos in "/>
        <s v="5347011 Fletes y maniobras"/>
        <s v="5351011 Conservación y mantenimiento menor de inmuebles"/>
        <s v="5352011 Mantenimiento y conservación  de mobiliario y  Equipo de  administración "/>
        <s v="5353011 Instalación, reparación y mantenimiento de equipo "/>
        <s v="5355011 Reparación y mantenimiento de equipo de transporte"/>
        <s v="5357011 Instalación, reparación y mantenimiento de maquinaria, otros equipos y herramienta"/>
        <s v="5371021 Pasajes aéreos nacionales"/>
        <s v="5378011 Servicios integrales de traslado y viáticos"/>
        <s v="5442031 BECAS Académicas"/>
        <s v="5442061 BECAS Especiales"/>
        <s v="5442131 Otras becas y ayudas para programas de capacitación"/>
        <s v="5511011 Muebles de oficina y estantería"/>
        <s v="5515011 Equipo de cómputo y de tecnologías de la información"/>
        <s v="5562011 Maquinaria y equipo industrial "/>
        <s v="5442111 BECAS Convenios"/>
        <s v="5567011 Herramientas Maquinas y Herramientas"/>
        <s v="5564011 Sistemas de aire acondicionado, calefacción y de refrigeración industrial y comercial"/>
        <s v="5583011 Edificios y Locales"/>
        <s v="5442141 Becas madres solteras"/>
        <s v="5442011 Becas hijos trabajadores"/>
        <s v="5451011 Pensiones "/>
        <s v="5398011 Impuestos sobre nominas y otros que se deriven de una relacion laboral "/>
        <s v="5152011Liquidaciones por indemnizaciones y por sueldos"/>
        <s v="5152031 Antigüedad"/>
      </sharedItems>
    </cacheField>
    <cacheField name="PTTO. ORIGINAL AUTORIZADO" numFmtId="44">
      <sharedItems containsString="0" containsBlank="1" containsNumber="1" minValue="0" maxValue="32557373.443549998"/>
    </cacheField>
    <cacheField name="SALDOS AL CIERRE DEL  2017." numFmtId="44">
      <sharedItems containsString="0" containsBlank="1" containsNumber="1" minValue="0" maxValue="2005500"/>
    </cacheField>
    <cacheField name="AMPLIACIÓN ENERO PRODUCTOS FINANCIEROS " numFmtId="44">
      <sharedItems containsString="0" containsBlank="1" containsNumber="1" minValue="0" maxValue="249.86"/>
    </cacheField>
    <cacheField name="AMPLIACIÓN FEBRERO PRODUCTOS FINANCIEROS " numFmtId="44">
      <sharedItems containsString="0" containsBlank="1" containsNumber="1" minValue="0" maxValue="882.74"/>
    </cacheField>
    <cacheField name="AMPLIACIÓN MARZO PRODUCTOS FINANCIEROS " numFmtId="44">
      <sharedItems containsString="0" containsBlank="1" containsNumber="1" minValue="0" maxValue="401.81"/>
    </cacheField>
    <cacheField name="AMPLIACIÓN ABRIL PRODUCTOS FINANCIEROS " numFmtId="44">
      <sharedItems containsString="0" containsBlank="1" containsNumber="1" containsInteger="1" minValue="0" maxValue="0"/>
    </cacheField>
    <cacheField name="AMPLIACIÓN MAYO PRODUCTOS FINANCIEROS " numFmtId="44">
      <sharedItems containsString="0" containsBlank="1" containsNumber="1" containsInteger="1" minValue="0" maxValue="0"/>
    </cacheField>
    <cacheField name="AMPLIACIÓN JUNIO PRODUCTOS FINANCIEROS " numFmtId="44">
      <sharedItems containsString="0" containsBlank="1" containsNumber="1" containsInteger="1" minValue="0" maxValue="0"/>
    </cacheField>
    <cacheField name="AMPLIACIÓN JULIO PRODUCTOS FINANCIEROS " numFmtId="44">
      <sharedItems containsString="0" containsBlank="1" containsNumber="1" containsInteger="1" minValue="0" maxValue="0"/>
    </cacheField>
    <cacheField name="AMPLIACIÓN AGOSTO PRODUCTOS FINANCIEROS " numFmtId="44">
      <sharedItems containsString="0" containsBlank="1" containsNumber="1" containsInteger="1" minValue="0" maxValue="0"/>
    </cacheField>
    <cacheField name="AMPLIACIÓN SEPTIEMBRE PRODUCTOS FINANCIEROS " numFmtId="44">
      <sharedItems containsNonDate="0" containsString="0" containsBlank="1"/>
    </cacheField>
    <cacheField name="AMPLIACIÓN OCTUBRE PRODUCTOS FINANCIEROS " numFmtId="44">
      <sharedItems containsNonDate="0" containsString="0" containsBlank="1"/>
    </cacheField>
    <cacheField name="AMPLIACIÓN NOVIEMBRE PRODUCTOS FINANCIEROS " numFmtId="44">
      <sharedItems containsNonDate="0" containsString="0" containsBlank="1"/>
    </cacheField>
    <cacheField name="AMPLIACIÓN DICIEMBRE PRODUCTOS FINANCIEROS " numFmtId="44">
      <sharedItems containsNonDate="0" containsString="0" containsBlank="1"/>
    </cacheField>
    <cacheField name="TOTAL AMPLIACION  PRODUCTOS FINANCIEROS " numFmtId="44">
      <sharedItems containsString="0" containsBlank="1" containsNumber="1" minValue="0" maxValue="1284.55"/>
    </cacheField>
    <cacheField name="AMPLIACIÓN RECURSO ENERO" numFmtId="44">
      <sharedItems containsString="0" containsBlank="1" containsNumber="1" minValue="1875723.4" maxValue="1875723.4"/>
    </cacheField>
    <cacheField name="AMPLIACIÓN RECURSO FEBRERO" numFmtId="44">
      <sharedItems containsString="0" containsBlank="1" containsNumber="1" containsInteger="1" minValue="0" maxValue="0"/>
    </cacheField>
    <cacheField name="AMPLIACIÓN RECURSO MARZO" numFmtId="44">
      <sharedItems containsString="0" containsBlank="1" containsNumber="1" containsInteger="1" minValue="0" maxValue="0"/>
    </cacheField>
    <cacheField name="AMPLIACIÓN RECURSO ABRIL" numFmtId="44">
      <sharedItems containsNonDate="0" containsString="0" containsBlank="1"/>
    </cacheField>
    <cacheField name="AMPLIACIÓN RECURSO MAYO" numFmtId="44">
      <sharedItems containsString="0" containsBlank="1" containsNumber="1" containsInteger="1" minValue="0" maxValue="0"/>
    </cacheField>
    <cacheField name="AMPLIACIÓN RECURSO JUNIO" numFmtId="44">
      <sharedItems containsNonDate="0" containsString="0" containsBlank="1"/>
    </cacheField>
    <cacheField name="AMPLIACIÓN RECURSO JULIO" numFmtId="44">
      <sharedItems containsNonDate="0" containsString="0" containsBlank="1"/>
    </cacheField>
    <cacheField name="AMPLIACIÓN RECURSO AGOSTO" numFmtId="44">
      <sharedItems containsNonDate="0" containsString="0" containsBlank="1"/>
    </cacheField>
    <cacheField name="AMPLIACIÓN RECURSO SEPTIEMBRE" numFmtId="44">
      <sharedItems containsNonDate="0" containsString="0" containsBlank="1"/>
    </cacheField>
    <cacheField name="AMPLIACIÓN RECURSO OCTUBRE" numFmtId="44">
      <sharedItems containsNonDate="0" containsString="0" containsBlank="1"/>
    </cacheField>
    <cacheField name="TOTAL AMPLIACIÓN  RECURSOS 2017." numFmtId="44">
      <sharedItems containsString="0" containsBlank="1" containsNumber="1" minValue="0" maxValue="1875723.4"/>
    </cacheField>
    <cacheField name="AMPLIACIÓN ENE-ABR 2017" numFmtId="44">
      <sharedItems containsString="0" containsBlank="1" containsNumber="1" minValue="0" maxValue="1875723.4"/>
    </cacheField>
    <cacheField name="AMPLIACION MAY-AGO" numFmtId="44">
      <sharedItems containsString="0" containsBlank="1" containsNumber="1" containsInteger="1" minValue="0" maxValue="0"/>
    </cacheField>
    <cacheField name="AMPLIACION SEPT-DIC" numFmtId="44">
      <sharedItems containsString="0" containsBlank="1" containsNumber="1" containsInteger="1" minValue="0" maxValue="0"/>
    </cacheField>
    <cacheField name="REDUCCIONES ENE-ABR" numFmtId="44">
      <sharedItems containsNonDate="0" containsString="0" containsBlank="1"/>
    </cacheField>
    <cacheField name="REDUCCIONES MAY-AGO" numFmtId="44">
      <sharedItems containsString="0" containsBlank="1" containsNumber="1" containsInteger="1" minValue="0" maxValue="0"/>
    </cacheField>
    <cacheField name="REDUCCIONES SEPT-DIC" numFmtId="44">
      <sharedItems containsNonDate="0" containsString="0" containsBlank="1"/>
    </cacheField>
    <cacheField name="TRANSFERENCIAS ENERO" numFmtId="44">
      <sharedItems containsString="0" containsBlank="1" containsNumber="1" minValue="-1887307.6" maxValue="1399974.29"/>
    </cacheField>
    <cacheField name="TRANSFERENCIAS FEBRERO" numFmtId="44">
      <sharedItems containsString="0" containsBlank="1" containsNumber="1" minValue="-422219.26" maxValue="422219.26"/>
    </cacheField>
    <cacheField name="TRANSFERENCIAS MARZO" numFmtId="44">
      <sharedItems containsString="0" containsBlank="1" containsNumber="1" minValue="-161008.88" maxValue="161008.88"/>
    </cacheField>
    <cacheField name="TRANSFERENCIAS ABRIL" numFmtId="44">
      <sharedItems containsNonDate="0" containsString="0" containsBlank="1"/>
    </cacheField>
    <cacheField name="TRANSFERENCIAS MAYO" numFmtId="44">
      <sharedItems containsNonDate="0" containsString="0" containsBlank="1"/>
    </cacheField>
    <cacheField name="TRANSFERENCIAS JUNIO" numFmtId="44">
      <sharedItems containsNonDate="0" containsString="0" containsBlank="1"/>
    </cacheField>
    <cacheField name="TRANSFERENCIAS JULIO" numFmtId="44">
      <sharedItems containsNonDate="0" containsString="0" containsBlank="1"/>
    </cacheField>
    <cacheField name="TRANSFERENCIAS AGOSTO" numFmtId="44">
      <sharedItems containsNonDate="0" containsString="0" containsBlank="1"/>
    </cacheField>
    <cacheField name="TRANSFERENCIA SEPTIEMBRE" numFmtId="44">
      <sharedItems containsNonDate="0" containsString="0" containsBlank="1"/>
    </cacheField>
    <cacheField name="TRANSFERENCIA OCTUBRE" numFmtId="44">
      <sharedItems containsNonDate="0" containsString="0" containsBlank="1"/>
    </cacheField>
    <cacheField name="TRANSFERENCIA NOVIEMBRE" numFmtId="44">
      <sharedItems containsNonDate="0" containsString="0" containsBlank="1"/>
    </cacheField>
    <cacheField name="TRANSFERENCIA DICIEMBRE" numFmtId="44">
      <sharedItems containsNonDate="0" containsString="0" containsBlank="1"/>
    </cacheField>
    <cacheField name="TRANSFERENCIAS ENE-ABR" numFmtId="44">
      <sharedItems containsSemiMixedTypes="0" containsString="0" containsNumber="1" minValue="-1887307.6" maxValue="1399974.29"/>
    </cacheField>
    <cacheField name="TRANSFERENCIAS MAY-AGO" numFmtId="44">
      <sharedItems containsSemiMixedTypes="0" containsString="0" containsNumber="1" containsInteger="1" minValue="0" maxValue="0"/>
    </cacheField>
    <cacheField name="TRANSFERENCIAS SEPT-DIC" numFmtId="44">
      <sharedItems containsString="0" containsBlank="1" containsNumber="1" containsInteger="1" minValue="0" maxValue="0"/>
    </cacheField>
    <cacheField name="TOTAL DE TRANSFERENCIAS " numFmtId="44">
      <sharedItems containsSemiMixedTypes="0" containsString="0" containsNumber="1" minValue="-1887307.6" maxValue="1399974.29"/>
    </cacheField>
    <cacheField name="TOTAL AMPLIACIONES" numFmtId="44">
      <sharedItems containsSemiMixedTypes="0" containsString="0" containsNumber="1" minValue="0" maxValue="2005500"/>
    </cacheField>
    <cacheField name="TOTAL MODIFICACIONES" numFmtId="44">
      <sharedItems containsSemiMixedTypes="0" containsString="0" containsNumber="1" minValue="-422219.26" maxValue="2005500"/>
    </cacheField>
    <cacheField name="PTTO.  MODIFICADO" numFmtId="44">
      <sharedItems containsSemiMixedTypes="0" containsString="0" containsNumber="1" minValue="-2.3283064365386963E-10" maxValue="32540419.593549997"/>
    </cacheField>
    <cacheField name="REMANENTE  PTTO.  (EJ. ANT.)" numFmtId="44">
      <sharedItems containsString="0" containsBlank="1" containsNumber="1" minValue="0" maxValue="2005500"/>
    </cacheField>
    <cacheField name="PTTO. RADICADO A" numFmtId="44">
      <sharedItems containsMixedTypes="1" containsNumber="1" minValue="0" maxValue="8953292.2900000028"/>
    </cacheField>
    <cacheField name="TOTAL RECURSO DISPONIBLE" numFmtId="44">
      <sharedItems containsSemiMixedTypes="0" containsString="0" containsNumber="1" minValue="0" maxValue="8953292.2900000028"/>
    </cacheField>
    <cacheField name="PPTO EJERCIDO A LA FECHA" numFmtId="44">
      <sharedItems containsMixedTypes="1" containsNumber="1" minValue="0" maxValue="8953292.2900000028"/>
    </cacheField>
    <cacheField name="EJERCIDO ENERO" numFmtId="44">
      <sharedItems containsBlank="1" containsMixedTypes="1" containsNumber="1" minValue="0" maxValue="2538694.9600000004"/>
    </cacheField>
    <cacheField name="EJERCIDO FEBRERO" numFmtId="44">
      <sharedItems containsSemiMixedTypes="0" containsString="0" containsNumber="1" minValue="-29154" maxValue="3480672.489999996"/>
    </cacheField>
    <cacheField name="EJERCIDO MARZO" numFmtId="44">
      <sharedItems containsMixedTypes="1" containsNumber="1" minValue="-2385.54" maxValue="2933924.8399999957"/>
    </cacheField>
    <cacheField name="EJERCIDO ABRIL" numFmtId="44">
      <sharedItems containsString="0" containsBlank="1" containsNumber="1" minValue="-7.0876637892069994E-13" maxValue="4.8010000173235312E-3"/>
    </cacheField>
    <cacheField name="EJERCIDO MAYO" numFmtId="0">
      <sharedItems containsNonDate="0" containsString="0" containsBlank="1"/>
    </cacheField>
    <cacheField name="EJERCIDO JUNIO " numFmtId="0">
      <sharedItems containsNonDate="0" containsString="0" containsBlank="1"/>
    </cacheField>
    <cacheField name="EJERCIDO JULIO " numFmtId="0">
      <sharedItems containsNonDate="0" containsString="0" containsBlank="1"/>
    </cacheField>
    <cacheField name="EJERCIDO AGOSTO" numFmtId="0">
      <sharedItems containsNonDate="0" containsString="0" containsBlank="1"/>
    </cacheField>
    <cacheField name="EJERCIDO SEPTIEMBRE" numFmtId="0">
      <sharedItems containsNonDate="0" containsString="0" containsBlank="1"/>
    </cacheField>
    <cacheField name="EJERCIDO OCTUBRE" numFmtId="0">
      <sharedItems containsNonDate="0" containsString="0" containsBlank="1"/>
    </cacheField>
    <cacheField name="EJERCIDO NOVIEMBRE" numFmtId="0">
      <sharedItems containsNonDate="0" containsString="0" containsBlank="1"/>
    </cacheField>
    <cacheField name="EJERCIDO DICIEMBRE" numFmtId="0">
      <sharedItems containsNonDate="0" containsString="0" containsBlank="1"/>
    </cacheField>
    <cacheField name="TOTAL MENSUAL" numFmtId="44">
      <sharedItems containsMixedTypes="1" containsNumber="1" minValue="0" maxValue="8953292.2900000028"/>
    </cacheField>
    <cacheField name="PTTO.  EJERCIDO MES ANTERIOR" numFmtId="0">
      <sharedItems containsNonDate="0" containsString="0" containsBlank="1"/>
    </cacheField>
    <cacheField name="DIF. P. RAD. REMAN.  Y  PTTO.  EJERC." numFmtId="44">
      <sharedItems containsString="0" containsBlank="1" containsNumber="1" minValue="-1521.230000000447" maxValue="2005500"/>
    </cacheField>
    <cacheField name="DIFERENCIA" numFmtId="44">
      <sharedItems containsSemiMixedTypes="0" containsString="0" containsNumber="1" minValue="-2.3283064365386963E-10" maxValue="23587127.303549994"/>
    </cacheField>
    <cacheField name="DIFERENCIA DE INGRESOS " numFmtId="44">
      <sharedItems containsString="0" containsBlank="1" containsNumber="1" minValue="-2.3283064365386963E-10" maxValue="23587127.303549994"/>
    </cacheField>
    <cacheField name="CUADRE RADICADO" numFmtId="44">
      <sharedItems containsString="0" containsBlank="1" containsNumber="1" minValue="-30000" maxValue="23587127.30354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jataverar" refreshedDate="42836.460671875" createdVersion="4" refreshedVersion="5" minRefreshableVersion="3" recordCount="179">
  <cacheSource type="worksheet">
    <worksheetSource ref="A3:CY182" sheet="CONCENTRADO " r:id="rId2"/>
  </cacheSource>
  <cacheFields count="103">
    <cacheField name="MUNICIPIO" numFmtId="0">
      <sharedItems/>
    </cacheField>
    <cacheField name="CICLO DEL RECURSO" numFmtId="0">
      <sharedItems containsMixedTypes="1" containsNumber="1" containsInteger="1" minValue="2016" maxValue="2017"/>
    </cacheField>
    <cacheField name="PARTIDA GENÉRICA II" numFmtId="0">
      <sharedItems/>
    </cacheField>
    <cacheField name="RAMO" numFmtId="0">
      <sharedItems containsSemiMixedTypes="0" containsString="0" containsNumber="1" containsInteger="1" minValue="11" maxValue="11"/>
    </cacheField>
    <cacheField name="TIPO DE RECURSO SUBSIDIO,  FEDERAL,  CONVENIO " numFmtId="0">
      <sharedItems/>
    </cacheField>
    <cacheField name="TIPO DE RECURSO" numFmtId="0">
      <sharedItems count="2">
        <s v="ORDINARIO "/>
        <s v="ESPECIALES "/>
      </sharedItems>
    </cacheField>
    <cacheField name="CLAVE DEL PROGRAMA  FONDO CONVENIO " numFmtId="0">
      <sharedItems containsBlank="1"/>
    </cacheField>
    <cacheField name="NOMBRE DEL PROGRAMA  FONDO CONVENIO " numFmtId="0">
      <sharedItems/>
    </cacheField>
    <cacheField name="CLASIFICACION CONAC" numFmtId="0">
      <sharedItems count="2">
        <s v="Transferencias, Asignaciones, Subsidios y Otras Ayudas"/>
        <s v="Ingresos por Ventas de Bienes y Servicios"/>
      </sharedItems>
    </cacheField>
    <cacheField name="ORIGEN DEL RECURSO" numFmtId="0">
      <sharedItems/>
    </cacheField>
    <cacheField name="CLASIFICACION H. CONSEJO" numFmtId="0">
      <sharedItems/>
    </cacheField>
    <cacheField name="RECURSO" numFmtId="0">
      <sharedItems count="12">
        <s v="FEDERAL"/>
        <s v="ESTATAL"/>
        <s v="PROPIOS"/>
        <s v="PROMEP"/>
        <s v="PFCE"/>
        <s v="FONDO DE CONTINGENCIAS "/>
        <s v="FAM"/>
        <s v="ESTIMULO FISCAL"/>
        <s v="CONCYTEQ"/>
        <s v="CONACYT 2016"/>
        <s v="CONACYT"/>
        <s v="FONDO DE OBLIGACIONES LABORALES "/>
      </sharedItems>
    </cacheField>
    <cacheField name="TIPO DE CONCEPTO " numFmtId="0">
      <sharedItems count="7">
        <s v="SERVICIOS PERSONALES "/>
        <s v="MATERIALES Y SUMINISTROS "/>
        <s v="SERVICIOS GENERALES "/>
        <s v="TRANSFERENCIAS, ASIGNACIONES, SUBSIDIOS "/>
        <s v="BIENES MUEBLES E INMUEBLES "/>
        <s v="PENSIONES Y JUBILACIONES "/>
        <s v="TRANSFERENCIAS, ASIGANACIONES, SUBSIDIOS " u="1"/>
      </sharedItems>
    </cacheField>
    <cacheField name="CUCop" numFmtId="0">
      <sharedItems containsSemiMixedTypes="0" containsString="0" containsNumber="1" containsInteger="1" minValue="113000001" maxValue="583000001"/>
    </cacheField>
    <cacheField name="PARTIDA ESPECIFICA" numFmtId="0">
      <sharedItems/>
    </cacheField>
    <cacheField name="CFFG" numFmtId="0">
      <sharedItems containsSemiMixedTypes="0" containsString="0" containsNumber="1" containsInteger="1" minValue="4" maxValue="7"/>
    </cacheField>
    <cacheField name="CAG" numFmtId="0">
      <sharedItems count="1">
        <s v="P500"/>
      </sharedItems>
    </cacheField>
    <cacheField name="CFG" numFmtId="0">
      <sharedItems containsSemiMixedTypes="0" containsString="0" containsNumber="1" containsInteger="1" minValue="25" maxValue="25"/>
    </cacheField>
    <cacheField name="COG" numFmtId="0">
      <sharedItems/>
    </cacheField>
    <cacheField name="CPG" numFmtId="0">
      <sharedItems/>
    </cacheField>
    <cacheField name="CTG" numFmtId="0">
      <sharedItems containsSemiMixedTypes="0" containsString="0" containsNumber="1" containsInteger="1" minValue="1" maxValue="2" count="2">
        <n v="1"/>
        <n v="2"/>
      </sharedItems>
    </cacheField>
    <cacheField name="COMBINACION" numFmtId="0">
      <sharedItems/>
    </cacheField>
    <cacheField name="referencia " numFmtId="0">
      <sharedItems containsSemiMixedTypes="0" containsString="0" containsNumber="1" containsInteger="1" minValue="1100" maxValue="5800" count="28">
        <n v="1100"/>
        <n v="1200"/>
        <n v="1300"/>
        <n v="1400"/>
        <n v="1500"/>
        <n v="1600"/>
        <n v="2100"/>
        <n v="2400"/>
        <n v="2600"/>
        <n v="2900"/>
        <n v="3100"/>
        <n v="3300"/>
        <n v="3400"/>
        <n v="3500"/>
        <n v="3600"/>
        <n v="3700"/>
        <n v="3800"/>
        <n v="3900"/>
        <n v="1700"/>
        <n v="2200"/>
        <n v="2500"/>
        <n v="2700"/>
        <n v="3200"/>
        <n v="4400"/>
        <n v="5100"/>
        <n v="5600"/>
        <n v="5800"/>
        <n v="4500"/>
      </sharedItems>
    </cacheField>
    <cacheField name="nombre referencia " numFmtId="0">
      <sharedItems count="27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Previsiones "/>
        <s v="Materiales de Administración, Emisión de Documentos y Artículos Oficiales"/>
        <s v="Alimentos y Utensilios"/>
        <s v="Materiales y Artículos de Construcción y de Reparación"/>
        <s v="Combustibles, Lubricantes y Aditivos"/>
        <s v="Herramientas, Refacciones y Accesorios Menores"/>
        <s v="Servicios Básicos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Pago de Estímulos a Servidores Públicos"/>
        <s v="Productos Químicos, Farmacéuticos y de Laboratorio"/>
        <s v="Servicios de Arrendamiento"/>
        <s v="Ayudas sociales"/>
        <s v="Mobiliario y Equipo de Administración"/>
        <s v="Maquinaria, Otros Equipos y Herramientas"/>
        <s v="Edificios no Residenciales "/>
        <s v="Pensiones y jubilaciones "/>
      </sharedItems>
    </cacheField>
    <cacheField name="PARTIDA GENÉRICA" numFmtId="0">
      <sharedItems/>
    </cacheField>
    <cacheField name="CAPITULO " numFmtId="0">
      <sharedItems/>
    </cacheField>
    <cacheField name="PLAN  DE CUENTAS " numFmtId="0">
      <sharedItems containsSemiMixedTypes="0" containsString="0" containsNumber="1" containsInteger="1" minValue="12330" maxValue="52510"/>
    </cacheField>
    <cacheField name="PARTIDA" numFmtId="0">
      <sharedItems containsSemiMixedTypes="0" containsString="0" containsNumber="1" containsInteger="1" minValue="5113011" maxValue="5583011"/>
    </cacheField>
    <cacheField name="REC+PARTIDA" numFmtId="0">
      <sharedItems/>
    </cacheField>
    <cacheField name="CONCEPTO" numFmtId="0">
      <sharedItems count="108">
        <s v="5113011 Sueldos base al personal permanente"/>
        <s v="5122021 Suplencias e interinatos"/>
        <s v="5132011 Prima vacacional"/>
        <s v="5132031 Gratificación de fin de año"/>
        <s v="5133011 Horas Extraordinarias "/>
        <s v="5141021 Cuotas al IMSS"/>
        <s v="5143011 Aportaciones al sistema para el retiro"/>
        <s v="5154061 Despensa"/>
        <s v="5161011 incremento a las percepciones "/>
        <s v="5216011 Material de limpieza"/>
        <s v="5221011 Productos alimenticios para el personal en las instalaciones de las Dependencias y entidades"/>
        <s v="5241011 Productos minerales no metálicos"/>
        <s v="5242011 Cemento y productos de concreto"/>
        <s v="5246011 Material eléctrico y electrónico"/>
        <s v="5247011 Artículos metálicos para la construcción"/>
        <s v="5261011 Combustibles, lubricantes y aditivos para vehículos"/>
        <s v="5292011 Refacciones y accesorios menores de edificios"/>
        <s v="5311011 Energía eléctrica"/>
        <s v="5314011 Telefonía tradicional"/>
        <s v="5333011 Servicios de consultoría administrativa y procesos"/>
        <s v="5334011 Servicios de capacitación "/>
        <s v="5336011 Impresiones de documentos oficiales para la prestación de servicios públicos, identificación, formatos administrativos y fiscales, formas valoradas, certificados y títulos"/>
        <s v="5336041 Servicio de fotocopiado, digitalización e impresión"/>
        <s v="5338011 Servicios de vigilancia"/>
        <s v="5341011 Servicios financieros y bancarios"/>
        <s v="5345011 Seguros de bienes patrimoniales"/>
        <s v="5358011 Servicios de limpieza"/>
        <s v="5361011 Difusión por radio, televisión y otros medios de mensajes sobre programas y actividades gubernamentales"/>
        <s v="5372021 Pasajes terrrestres nacionales"/>
        <s v="5375021 Viáticos nacionales"/>
        <s v="5382011 Gastos de orden social y cultural"/>
        <s v="5385011 Gastos de representación"/>
        <s v="5392011 Impuestos y derechos"/>
        <s v="5398011 Impuesto sobre nóminas y otros que se deriven de una relación laboral"/>
        <s v="5131011 Prima quinquenal por años de servicios efectivos prestados"/>
        <s v="5144011 Cuotas para el seguro de vida del personal civil"/>
        <s v="5152031 Prima de antigüedad"/>
        <s v="5153011 Prestaciones y haberes de retiro "/>
        <s v="5154011 Pago por fallecimiento de padres, cónyuge e hijos"/>
        <s v="5154021 Ayuda adquisición de lentes"/>
        <s v="5154031 Ayuda prótesis dental"/>
        <s v="5154041 Ayuda por nacimiento de hijo"/>
        <s v="5154051 Subsidio impuesto predial"/>
        <s v="5154071 Despensa especial"/>
        <s v="5154081 Subsidio ISPT"/>
        <s v="5154091 Subsidio ISR-A"/>
        <s v="5171011 Estímulo por puntualidad"/>
        <s v="5171021 Estímulo por años de servicio"/>
        <s v="5144021 Cuotas para el seguro de gastos médicos del personal civil"/>
        <s v="5211011 Materiales, útiles y equipos menores de oficina"/>
        <s v="5214011 Materiales, útiles y equipos menores de tecnologías de la información y comunicaciones"/>
        <s v="5215011 Material impreso e información digital"/>
        <s v="5217011 Materiales y útiles de enseñanza"/>
        <s v="5223011 Utensilios para el servicio de alimentación"/>
        <s v="5244011 Madera y productos de madera"/>
        <s v="5245011 Vidrio y productos de vidrio"/>
        <s v="5248011 Materiales complementarios "/>
        <s v="5249021 Otros materiales y artículos de construcción y reparación"/>
        <s v="5251011 Productos químicos básicos "/>
        <s v="5252011 Fertilizantes, pesticidas y otros agroquímicos"/>
        <s v="5253011 Medicinas y Productos Farmacéuticos"/>
        <s v="5254011 Material de curación y sutura"/>
        <s v="5255031 Materiales, accesorios y suministros de laboratorio médico"/>
        <s v="5259021 Otros productos químicos"/>
        <s v="5271011 Vestuario y uniformes"/>
        <s v="5271011 Prendas de segurudad y proteccion personal "/>
        <s v="5273011 Articulos Deportivos "/>
        <s v="5274011 Productos textiles"/>
        <s v="5291011 Herramientas menores"/>
        <s v="5294011 Refacciones y accesorios menores de equipo de cómputo y tecnologías de la información"/>
        <s v="5296011 Refacciones y accesorios menores de equipo de transporte"/>
        <s v="5313011 Agua"/>
        <s v="5315011 Telefonía celular"/>
        <s v="5317011 Servicios de acceso de Internet, redes y procesamiento de información"/>
        <s v="5318011 Servicios postales y telegráficos"/>
        <s v="5323011 Arrendamiento de mobiliario y equipo de administra"/>
        <s v="5322011 Arrendamiento de edificios "/>
        <s v="5325011 Arrendamiento de equipo de transporte"/>
        <s v="5326011 Arrendamiento de maquinaria, otros equipos y herra "/>
        <s v="5327011 Arrendamiento de activos intangibles"/>
        <s v="5331011 Servicios legales, de contabilidad, auditoría y relacionados"/>
        <s v="5332011 Servicios de diseño, arquitectura, ingeniería y ac"/>
        <s v="5333021 Servicios de consultoría en tecnologías de la información"/>
        <s v="5339011 Servicios profesionales, científicos y técnicos in "/>
        <s v="5347011 Fletes y maniobras"/>
        <s v="5351011 Conservación y mantenimiento menor de inmuebles"/>
        <s v="5352011 Mantenimiento y conservación  de mobiliario y  Equipo de  administración "/>
        <s v="5353011 Instalación, reparación y mantenimiento de equipo "/>
        <s v="5355011 Reparación y mantenimiento de equipo de transporte"/>
        <s v="5357011 Instalación, reparación y mantenimiento de maquinaria, otros equipos y herramienta"/>
        <s v="5371021 Pasajes aéreos nacionales"/>
        <s v="5378011 Servicios integrales de traslado y viáticos"/>
        <s v="5442031 BECAS Académicas"/>
        <s v="5442061 BECAS Especiales"/>
        <s v="5442131 Otras becas y ayudas para programas de capacitación"/>
        <s v="5511011 Muebles de oficina y estantería"/>
        <s v="5515011 Equipo de cómputo y de tecnologías de la información"/>
        <s v="5562011 Maquinaria y equipo industrial "/>
        <s v="5442111 BECAS Convenios"/>
        <s v="5567011 Herramientas Maquinas y Herramientas"/>
        <s v="5564011 Sistemas de aire acondicionado, calefacción y de refrigeración industrial y comercial"/>
        <s v="5583011 Edificios y Locales"/>
        <s v="5442141 Becas madres solteras"/>
        <s v="5442011 Becas hijos trabajadores"/>
        <s v="5451011 Pensiones "/>
        <s v="5398011 Impuestos sobre nominas y otros que se deriven de una relacion laboral "/>
        <s v="5152011Liquidaciones por indemnizaciones y por sueldos"/>
        <s v="5152031 Antigüedad"/>
      </sharedItems>
    </cacheField>
    <cacheField name="PTTO. ORIGINAL AUTORIZADO" numFmtId="44">
      <sharedItems containsString="0" containsBlank="1" containsNumber="1" minValue="0" maxValue="32557373.443549998"/>
    </cacheField>
    <cacheField name="SALDOS AL CIERRE DEL  2017." numFmtId="44">
      <sharedItems containsString="0" containsBlank="1" containsNumber="1" minValue="0" maxValue="2005500"/>
    </cacheField>
    <cacheField name="AMPLIACIÓN ENERO PRODUCTOS FINANCIEROS " numFmtId="44">
      <sharedItems containsString="0" containsBlank="1" containsNumber="1" minValue="0" maxValue="249.86"/>
    </cacheField>
    <cacheField name="AMPLIACIÓN FEBRERO PRODUCTOS FINANCIEROS " numFmtId="44">
      <sharedItems containsString="0" containsBlank="1" containsNumber="1" minValue="0" maxValue="882.74"/>
    </cacheField>
    <cacheField name="AMPLIACIÓN MARZO PRODUCTOS FINANCIEROS " numFmtId="44">
      <sharedItems containsString="0" containsBlank="1" containsNumber="1" minValue="0" maxValue="401.81"/>
    </cacheField>
    <cacheField name="AMPLIACIÓN ABRIL PRODUCTOS FINANCIEROS " numFmtId="44">
      <sharedItems containsString="0" containsBlank="1" containsNumber="1" containsInteger="1" minValue="0" maxValue="0"/>
    </cacheField>
    <cacheField name="AMPLIACIÓN MAYO PRODUCTOS FINANCIEROS " numFmtId="44">
      <sharedItems containsString="0" containsBlank="1" containsNumber="1" containsInteger="1" minValue="0" maxValue="0"/>
    </cacheField>
    <cacheField name="AMPLIACIÓN JUNIO PRODUCTOS FINANCIEROS " numFmtId="44">
      <sharedItems containsString="0" containsBlank="1" containsNumber="1" containsInteger="1" minValue="0" maxValue="0"/>
    </cacheField>
    <cacheField name="AMPLIACIÓN JULIO PRODUCTOS FINANCIEROS " numFmtId="44">
      <sharedItems containsString="0" containsBlank="1" containsNumber="1" containsInteger="1" minValue="0" maxValue="0"/>
    </cacheField>
    <cacheField name="AMPLIACIÓN AGOSTO PRODUCTOS FINANCIEROS " numFmtId="44">
      <sharedItems containsString="0" containsBlank="1" containsNumber="1" containsInteger="1" minValue="0" maxValue="0"/>
    </cacheField>
    <cacheField name="AMPLIACIÓN SEPTIEMBRE PRODUCTOS FINANCIEROS " numFmtId="44">
      <sharedItems containsNonDate="0" containsString="0" containsBlank="1"/>
    </cacheField>
    <cacheField name="AMPLIACIÓN OCTUBRE PRODUCTOS FINANCIEROS " numFmtId="44">
      <sharedItems containsNonDate="0" containsString="0" containsBlank="1"/>
    </cacheField>
    <cacheField name="AMPLIACIÓN NOVIEMBRE PRODUCTOS FINANCIEROS " numFmtId="44">
      <sharedItems containsNonDate="0" containsString="0" containsBlank="1"/>
    </cacheField>
    <cacheField name="AMPLIACIÓN DICIEMBRE PRODUCTOS FINANCIEROS " numFmtId="44">
      <sharedItems containsNonDate="0" containsString="0" containsBlank="1"/>
    </cacheField>
    <cacheField name="TOTAL AMPLIACION  PRODUCTOS FINANCIEROS " numFmtId="44">
      <sharedItems containsString="0" containsBlank="1" containsNumber="1" minValue="0" maxValue="1284.55"/>
    </cacheField>
    <cacheField name="AMPLIACIÓN RECURSO ENERO" numFmtId="44">
      <sharedItems containsString="0" containsBlank="1" containsNumber="1" minValue="1875723.4" maxValue="1875723.4"/>
    </cacheField>
    <cacheField name="AMPLIACIÓN RECURSO FEBRERO" numFmtId="44">
      <sharedItems containsString="0" containsBlank="1" containsNumber="1" containsInteger="1" minValue="0" maxValue="0"/>
    </cacheField>
    <cacheField name="AMPLIACIÓN RECURSO MARZO" numFmtId="44">
      <sharedItems containsString="0" containsBlank="1" containsNumber="1" containsInteger="1" minValue="0" maxValue="0"/>
    </cacheField>
    <cacheField name="AMPLIACIÓN RECURSO ABRIL" numFmtId="44">
      <sharedItems containsNonDate="0" containsString="0" containsBlank="1"/>
    </cacheField>
    <cacheField name="AMPLIACIÓN RECURSO MAYO" numFmtId="44">
      <sharedItems containsString="0" containsBlank="1" containsNumber="1" containsInteger="1" minValue="0" maxValue="0"/>
    </cacheField>
    <cacheField name="AMPLIACIÓN RECURSO JUNIO" numFmtId="44">
      <sharedItems containsNonDate="0" containsString="0" containsBlank="1"/>
    </cacheField>
    <cacheField name="AMPLIACIÓN RECURSO JULIO" numFmtId="44">
      <sharedItems containsNonDate="0" containsString="0" containsBlank="1"/>
    </cacheField>
    <cacheField name="AMPLIACIÓN RECURSO AGOSTO" numFmtId="44">
      <sharedItems containsNonDate="0" containsString="0" containsBlank="1"/>
    </cacheField>
    <cacheField name="AMPLIACIÓN RECURSO SEPTIEMBRE" numFmtId="44">
      <sharedItems containsNonDate="0" containsString="0" containsBlank="1"/>
    </cacheField>
    <cacheField name="AMPLIACIÓN RECURSO OCTUBRE" numFmtId="44">
      <sharedItems containsNonDate="0" containsString="0" containsBlank="1"/>
    </cacheField>
    <cacheField name="TOTAL AMPLIACIÓN  RECURSOS 2017." numFmtId="44">
      <sharedItems containsString="0" containsBlank="1" containsNumber="1" minValue="0" maxValue="1875723.4"/>
    </cacheField>
    <cacheField name="AMPLIACIÓN ENE-ABR 2017" numFmtId="44">
      <sharedItems containsString="0" containsBlank="1" containsNumber="1" minValue="0" maxValue="1875723.4"/>
    </cacheField>
    <cacheField name="AMPLIACION MAY-AGO" numFmtId="44">
      <sharedItems containsString="0" containsBlank="1" containsNumber="1" containsInteger="1" minValue="0" maxValue="0"/>
    </cacheField>
    <cacheField name="AMPLIACION SEPT-DIC" numFmtId="44">
      <sharedItems containsString="0" containsBlank="1" containsNumber="1" containsInteger="1" minValue="0" maxValue="0"/>
    </cacheField>
    <cacheField name="REDUCCIONES ENE-ABR" numFmtId="44">
      <sharedItems containsNonDate="0" containsString="0" containsBlank="1"/>
    </cacheField>
    <cacheField name="REDUCCIONES MAY-AGO" numFmtId="44">
      <sharedItems containsString="0" containsBlank="1" containsNumber="1" containsInteger="1" minValue="0" maxValue="0"/>
    </cacheField>
    <cacheField name="REDUCCIONES SEPT-DIC" numFmtId="44">
      <sharedItems containsNonDate="0" containsString="0" containsBlank="1"/>
    </cacheField>
    <cacheField name="TRANSFERENCIAS ENERO" numFmtId="44">
      <sharedItems containsString="0" containsBlank="1" containsNumber="1" minValue="-1887307.6" maxValue="1399974.29"/>
    </cacheField>
    <cacheField name="TRANSFERENCIAS FEBRERO" numFmtId="44">
      <sharedItems containsString="0" containsBlank="1" containsNumber="1" minValue="-422219.26" maxValue="422219.26"/>
    </cacheField>
    <cacheField name="TRANSFERENCIAS MARZO" numFmtId="44">
      <sharedItems containsString="0" containsBlank="1" containsNumber="1" minValue="-161008.88" maxValue="161008.88"/>
    </cacheField>
    <cacheField name="TRANSFERENCIAS ABRIL" numFmtId="44">
      <sharedItems containsNonDate="0" containsString="0" containsBlank="1"/>
    </cacheField>
    <cacheField name="TRANSFERENCIAS MAYO" numFmtId="44">
      <sharedItems containsNonDate="0" containsString="0" containsBlank="1"/>
    </cacheField>
    <cacheField name="TRANSFERENCIAS JUNIO" numFmtId="44">
      <sharedItems containsNonDate="0" containsString="0" containsBlank="1"/>
    </cacheField>
    <cacheField name="TRANSFERENCIAS JULIO" numFmtId="44">
      <sharedItems containsNonDate="0" containsString="0" containsBlank="1"/>
    </cacheField>
    <cacheField name="TRANSFERENCIAS AGOSTO" numFmtId="44">
      <sharedItems containsNonDate="0" containsString="0" containsBlank="1"/>
    </cacheField>
    <cacheField name="TRANSFERENCIA SEPTIEMBRE" numFmtId="44">
      <sharedItems containsNonDate="0" containsString="0" containsBlank="1"/>
    </cacheField>
    <cacheField name="TRANSFERENCIA OCTUBRE" numFmtId="44">
      <sharedItems containsNonDate="0" containsString="0" containsBlank="1"/>
    </cacheField>
    <cacheField name="TRANSFERENCIA NOVIEMBRE" numFmtId="44">
      <sharedItems containsNonDate="0" containsString="0" containsBlank="1"/>
    </cacheField>
    <cacheField name="TRANSFERENCIA DICIEMBRE" numFmtId="44">
      <sharedItems containsNonDate="0" containsString="0" containsBlank="1"/>
    </cacheField>
    <cacheField name="TRANSFERENCIAS ENE-ABR" numFmtId="44">
      <sharedItems containsSemiMixedTypes="0" containsString="0" containsNumber="1" minValue="-1887307.6" maxValue="1399974.29"/>
    </cacheField>
    <cacheField name="TRANSFERENCIAS MAY-AGO" numFmtId="44">
      <sharedItems containsSemiMixedTypes="0" containsString="0" containsNumber="1" containsInteger="1" minValue="0" maxValue="0"/>
    </cacheField>
    <cacheField name="TRANSFERENCIAS SEPT-DIC" numFmtId="44">
      <sharedItems containsString="0" containsBlank="1" containsNumber="1" containsInteger="1" minValue="0" maxValue="0"/>
    </cacheField>
    <cacheField name="TOTAL DE TRANSFERENCIAS " numFmtId="44">
      <sharedItems containsSemiMixedTypes="0" containsString="0" containsNumber="1" minValue="-1887307.6" maxValue="1399974.29"/>
    </cacheField>
    <cacheField name="TOTAL AMPLIACIONES" numFmtId="44">
      <sharedItems containsSemiMixedTypes="0" containsString="0" containsNumber="1" minValue="0" maxValue="2005500"/>
    </cacheField>
    <cacheField name="TOTAL MODIFICACIONES" numFmtId="44">
      <sharedItems containsSemiMixedTypes="0" containsString="0" containsNumber="1" minValue="-422219.26" maxValue="2005500"/>
    </cacheField>
    <cacheField name="PTTO.  MODIFICADO" numFmtId="44">
      <sharedItems containsSemiMixedTypes="0" containsString="0" containsNumber="1" minValue="-2.3283064365386963E-10" maxValue="32540419.593549997"/>
    </cacheField>
    <cacheField name="REMANENTE  PTTO.  (EJ. ANT.)" numFmtId="44">
      <sharedItems containsString="0" containsBlank="1" containsNumber="1" minValue="0" maxValue="2005500"/>
    </cacheField>
    <cacheField name="PTTO. RADICADO A" numFmtId="44">
      <sharedItems containsMixedTypes="1" containsNumber="1" minValue="0" maxValue="8953292.2900000028"/>
    </cacheField>
    <cacheField name="TOTAL RECURSO DISPONIBLE" numFmtId="44">
      <sharedItems containsSemiMixedTypes="0" containsString="0" containsNumber="1" minValue="0" maxValue="8953292.2900000028"/>
    </cacheField>
    <cacheField name="PPTO EJERCIDO A LA FECHA" numFmtId="44">
      <sharedItems containsMixedTypes="1" containsNumber="1" minValue="0" maxValue="8953292.2900000028"/>
    </cacheField>
    <cacheField name="EJERCIDO ENERO" numFmtId="44">
      <sharedItems containsBlank="1" containsMixedTypes="1" containsNumber="1" minValue="0" maxValue="2538694.9600000004"/>
    </cacheField>
    <cacheField name="EJERCIDO FEBRERO" numFmtId="44">
      <sharedItems containsSemiMixedTypes="0" containsString="0" containsNumber="1" minValue="-29154" maxValue="3480672.489999996"/>
    </cacheField>
    <cacheField name="EJERCIDO MARZO" numFmtId="44">
      <sharedItems containsMixedTypes="1" containsNumber="1" minValue="-2385.54" maxValue="2933924.8399999957"/>
    </cacheField>
    <cacheField name="EJERCIDO ABRIL" numFmtId="44">
      <sharedItems containsString="0" containsBlank="1" containsNumber="1" minValue="-7.0876637892069994E-13" maxValue="4.8010000173235312E-3"/>
    </cacheField>
    <cacheField name="EJERCIDO MAYO" numFmtId="0">
      <sharedItems containsNonDate="0" containsString="0" containsBlank="1"/>
    </cacheField>
    <cacheField name="EJERCIDO JUNIO " numFmtId="0">
      <sharedItems containsNonDate="0" containsString="0" containsBlank="1"/>
    </cacheField>
    <cacheField name="EJERCIDO JULIO " numFmtId="0">
      <sharedItems containsNonDate="0" containsString="0" containsBlank="1"/>
    </cacheField>
    <cacheField name="EJERCIDO AGOSTO" numFmtId="0">
      <sharedItems containsNonDate="0" containsString="0" containsBlank="1"/>
    </cacheField>
    <cacheField name="EJERCIDO SEPTIEMBRE" numFmtId="0">
      <sharedItems containsNonDate="0" containsString="0" containsBlank="1"/>
    </cacheField>
    <cacheField name="EJERCIDO OCTUBRE" numFmtId="0">
      <sharedItems containsNonDate="0" containsString="0" containsBlank="1"/>
    </cacheField>
    <cacheField name="EJERCIDO NOVIEMBRE" numFmtId="0">
      <sharedItems containsNonDate="0" containsString="0" containsBlank="1"/>
    </cacheField>
    <cacheField name="EJERCIDO DICIEMBRE" numFmtId="0">
      <sharedItems containsNonDate="0" containsString="0" containsBlank="1"/>
    </cacheField>
    <cacheField name="TOTAL MENSUAL" numFmtId="44">
      <sharedItems containsMixedTypes="1" containsNumber="1" minValue="0" maxValue="8953292.2900000028"/>
    </cacheField>
    <cacheField name="PTTO.  EJERCIDO MES ANTERIOR" numFmtId="0">
      <sharedItems containsNonDate="0" containsString="0" containsBlank="1"/>
    </cacheField>
    <cacheField name="DIF. P. RAD. REMAN.  Y  PTTO.  EJERC." numFmtId="44">
      <sharedItems containsString="0" containsBlank="1" containsNumber="1" minValue="-1521.230000000447" maxValue="2005500"/>
    </cacheField>
    <cacheField name="DIFERENCIA" numFmtId="44">
      <sharedItems containsSemiMixedTypes="0" containsString="0" containsNumber="1" minValue="-2.3283064365386963E-10" maxValue="23587127.303549994"/>
    </cacheField>
    <cacheField name="DIFERENCIA DE INGRESOS " numFmtId="44">
      <sharedItems containsString="0" containsBlank="1" containsNumber="1" minValue="-2.3283064365386963E-10" maxValue="23587127.303549994"/>
    </cacheField>
    <cacheField name="CUADRE RADICADO" numFmtId="44">
      <sharedItems containsString="0" containsBlank="1" containsNumber="1" minValue="-30000" maxValue="23587127.30354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avelozc" refreshedDate="42779.645223611114" createdVersion="4" refreshedVersion="4" minRefreshableVersion="3" recordCount="293">
  <cacheSource type="worksheet">
    <worksheetSource ref="I2:CW295" sheet="CONCENTRADO " r:id="rId2"/>
  </cacheSource>
  <cacheFields count="93">
    <cacheField name="CLASIFICACION CONAC" numFmtId="0">
      <sharedItems count="2">
        <s v="Transferencias, Asignaciones, Subsidios y Otras Ayudas"/>
        <s v="Ingresos por Ventas de Bienes y Servicios"/>
      </sharedItems>
    </cacheField>
    <cacheField name="ORIGEN DEL RECURSO" numFmtId="0">
      <sharedItems count="3">
        <s v="FEDERAL"/>
        <s v="ESTATAL"/>
        <s v="PROPIOS"/>
      </sharedItems>
    </cacheField>
    <cacheField name="CLASIFICACION H. CONSEJO" numFmtId="0">
      <sharedItems count="2">
        <s v="PRESUPUESTO DE OPERACIÓN "/>
        <s v="OTROS RECURSOS ETIQUETADOS A EJERCER POR LA ENTIDAD"/>
      </sharedItems>
    </cacheField>
    <cacheField name="RECURSO" numFmtId="0">
      <sharedItems count="19">
        <s v="FEDERAL"/>
        <s v="PROPIOS"/>
        <s v="ESTATAL"/>
        <s v="PROMEP"/>
        <s v="FONDO DE CONTINGENCIAS "/>
        <s v="FONDO DE OBLIGACIONES LABORALES "/>
        <s v="FAM"/>
        <s v="CONACYT BICULTURAL "/>
        <s v="CONACYT"/>
        <s v="CONCYTEQ PB"/>
        <s v="CONCYTEQ"/>
        <s v="ESTIMULO FISCAL"/>
        <s v="PROFOCIE"/>
        <s v="PADES"/>
        <s v="PROFOCIE " u="1"/>
        <s v="ESTIMULOS FISCALES 2013" u="1"/>
        <s v="PROEXOEES" u="1"/>
        <s v="PROFOCIE 2015" u="1"/>
        <s v="CONACYT EQUIPAMIENTO" u="1"/>
      </sharedItems>
    </cacheField>
    <cacheField name="TIPO DE CONCEPTO " numFmtId="0">
      <sharedItems count="7">
        <s v="SERVICIOS PERSONALES "/>
        <s v="MATERIALES Y SUMINISTROS "/>
        <s v="SERVICIOS GENERALES "/>
        <s v="BIENES MUEBLES E INMUEBLES "/>
        <s v="TRANSFERENCIAS, ASIGANACIONES, SUBSIDIOS "/>
        <s v="INVERSION PUBLICA "/>
        <s v="TRANSFERENCIAS, A SIGANACIONES, SUBSIDIOS " u="1"/>
      </sharedItems>
    </cacheField>
    <cacheField name="CUCop" numFmtId="0">
      <sharedItems containsSemiMixedTypes="0" containsString="0" containsNumber="1" containsInteger="1" minValue="113000001" maxValue="622000001"/>
    </cacheField>
    <cacheField name="PARTIDA ESPECIFICA" numFmtId="0">
      <sharedItems/>
    </cacheField>
    <cacheField name="CFFG" numFmtId="0">
      <sharedItems containsSemiMixedTypes="0" containsString="0" containsNumber="1" containsInteger="1" minValue="4" maxValue="7" count="4">
        <n v="5"/>
        <n v="4"/>
        <n v="6"/>
        <n v="7"/>
      </sharedItems>
    </cacheField>
    <cacheField name="CAG" numFmtId="0">
      <sharedItems count="1">
        <s v="P500"/>
      </sharedItems>
    </cacheField>
    <cacheField name="CFG" numFmtId="0">
      <sharedItems containsSemiMixedTypes="0" containsString="0" containsNumber="1" containsInteger="1" minValue="25" maxValue="25" count="1">
        <n v="25"/>
      </sharedItems>
    </cacheField>
    <cacheField name="COG" numFmtId="0">
      <sharedItems/>
    </cacheField>
    <cacheField name="CPG" numFmtId="0">
      <sharedItems count="1">
        <s v="E"/>
      </sharedItems>
    </cacheField>
    <cacheField name="CTG" numFmtId="0">
      <sharedItems containsSemiMixedTypes="0" containsString="0" containsNumber="1" containsInteger="1" minValue="1" maxValue="2" count="2">
        <n v="1"/>
        <n v="2"/>
      </sharedItems>
    </cacheField>
    <cacheField name="COMBINACION" numFmtId="0">
      <sharedItems/>
    </cacheField>
    <cacheField name="referencia " numFmtId="0">
      <sharedItems containsSemiMixedTypes="0" containsString="0" containsNumber="1" containsInteger="1" minValue="1100" maxValue="6100"/>
    </cacheField>
    <cacheField name="nombre referencia " numFmtId="0">
      <sharedItems count="33">
        <s v="Remuneraciones al Personal de Carácter Permanente"/>
        <s v="Remuneraciones al Personal de Carácter Transitorio"/>
        <s v="Remuneraciones Adicionales y Especiales"/>
        <s v="Seguridad Social"/>
        <s v="Otras Prestaciones Sociales y Económicas"/>
        <s v="Materiales de Administración, Emisión de Documentos y Artículos Oficiales"/>
        <s v="Alimentos y Utensilios"/>
        <s v="Materias Primas y Materiales de Producción y Comercialización"/>
        <s v="Materiales y Artículos de Construcción y de Reparación"/>
        <s v="Productos Químicos, Farmacéuticos y de Laboratorio"/>
        <s v="Combustibles, Lubricantes y Aditivos"/>
        <s v="Vestuario, Blancos, Prendas de Protección y Artículos Deportivos"/>
        <s v="Herramientas, Refacciones y Accesorios Menores"/>
        <s v="Servicios Básicos"/>
        <s v="Servicios de Arrendamiento"/>
        <s v="Servicios Profesionales, Científicos, Técnicos y Otros Servicios"/>
        <s v="Servicios Financieros, Bancarios y Comerciales"/>
        <s v="Servicios de Instalación, Reparación, Mantenimiento y Conservación"/>
        <s v="Servicios de Comunicación Social y Publicidad."/>
        <s v="Servicios de Traslado y Viáticos"/>
        <s v="Servicios Oficiales"/>
        <s v="Otros Servicios Generales"/>
        <s v="Mobiliario y Equipo de Administración"/>
        <s v="Pago de Estímulos a Servidores Públicos"/>
        <s v="Ayudas sociales"/>
        <s v="Transferencias a Fideicomisos, Mandatos y Otros Análogos"/>
        <s v="Activos Intangibles"/>
        <s v="Vehículos y Equipo de Transporte"/>
        <s v="Mobiliario y Equipo Educacional y Recreativo"/>
        <s v="Maquinaria, Otros Equipos y Herramientas"/>
        <s v="Edificios no Residenciales "/>
        <s v="Obra Pública en Bienes de Dominio Público"/>
        <s v="Equipo e Instrumental Médico y de Laboratorio" u="1"/>
      </sharedItems>
    </cacheField>
    <cacheField name="PARTIDA GENÉRICA" numFmtId="0">
      <sharedItems/>
    </cacheField>
    <cacheField name="CAPITULO " numFmtId="0">
      <sharedItems count="8">
        <s v="511"/>
        <s v="512"/>
        <s v="513"/>
        <s v="124"/>
        <s v="524"/>
        <s v="526"/>
        <s v="125"/>
        <s v="123"/>
      </sharedItems>
    </cacheField>
    <cacheField name="PLAN  DE CUENTAS " numFmtId="0">
      <sharedItems containsSemiMixedTypes="0" containsString="0" containsNumber="1" containsInteger="1" minValue="12330" maxValue="52620"/>
    </cacheField>
    <cacheField name="PARTIDA" numFmtId="0">
      <sharedItems containsSemiMixedTypes="0" containsString="0" containsNumber="1" containsInteger="1" minValue="5113011" maxValue="5622011"/>
    </cacheField>
    <cacheField name="REC+PARTIDA" numFmtId="0">
      <sharedItems/>
    </cacheField>
    <cacheField name="CONCEPTO" numFmtId="0">
      <sharedItems/>
    </cacheField>
    <cacheField name="PTTO. ORIGINAL AUTORIZADO" numFmtId="44">
      <sharedItems containsBlank="1" containsMixedTypes="1" containsNumber="1" minValue="0" maxValue="33727650.776626423"/>
    </cacheField>
    <cacheField name="AMPLIACIÓN  REMANANTES 2015." numFmtId="44">
      <sharedItems containsString="0" containsBlank="1" containsNumber="1" minValue="0" maxValue="17713669.960000001" count="19">
        <m/>
        <n v="5738.81"/>
        <n v="382674.43"/>
        <n v="180.01"/>
        <n v="995815.5"/>
        <n v="27869.119999999999"/>
        <n v="967"/>
        <n v="2383.37"/>
        <n v="0"/>
        <n v="17713669.960000001"/>
        <n v="1062.4000000000001"/>
        <n v="425758.52"/>
        <n v="284266.84000000003"/>
        <n v="640000"/>
        <n v="250000"/>
        <n v="11912.49"/>
        <n v="2015695"/>
        <n v="220000"/>
        <n v="1495000"/>
      </sharedItems>
    </cacheField>
    <cacheField name="AMPLIACIÓN ENERO PRODUCTOS FINANCIEROS " numFmtId="44">
      <sharedItems containsString="0" containsBlank="1" containsNumber="1" minValue="0" maxValue="9851.56" count="8">
        <m/>
        <n v="391.78"/>
        <n v="268.41000000000003"/>
        <n v="366.14"/>
        <n v="301.07"/>
        <n v="1.22"/>
        <n v="0"/>
        <n v="9851.56"/>
      </sharedItems>
    </cacheField>
    <cacheField name="AMPLIACIÓN FEBRERO PRODUCTOS FINANCIEROS " numFmtId="44">
      <sharedItems containsString="0" containsBlank="1" containsNumber="1" minValue="0" maxValue="2464.98" count="7">
        <m/>
        <n v="158.72"/>
        <n v="156.36000000000001"/>
        <n v="218.53"/>
        <n v="2464.98"/>
        <n v="1.1499999999999999"/>
        <n v="0"/>
      </sharedItems>
    </cacheField>
    <cacheField name="AMPLIACIÓN MARZO PRODUCTOS FINANCIEROS " numFmtId="44">
      <sharedItems containsString="0" containsBlank="1" containsNumber="1" minValue="0" maxValue="10513.35" count="8">
        <m/>
        <n v="127.46"/>
        <n v="51.57"/>
        <n v="176.65"/>
        <n v="1275.19"/>
        <n v="1.22"/>
        <n v="0"/>
        <n v="10513.35"/>
      </sharedItems>
    </cacheField>
    <cacheField name="AMPLIACIÓN ABRIL PRODUCTOS FINANCIEROS " numFmtId="44">
      <sharedItems containsString="0" containsBlank="1" containsNumber="1" minValue="0" maxValue="11658.9" count="8">
        <m/>
        <n v="24.59"/>
        <n v="34.700000000000003"/>
        <n v="146.59"/>
        <n v="1166.57"/>
        <n v="3.65"/>
        <n v="0"/>
        <n v="11658.9"/>
      </sharedItems>
    </cacheField>
    <cacheField name="AMPLIACIÓN MAYO PRODUCTOS FINANCIEROS " numFmtId="44">
      <sharedItems containsString="0" containsBlank="1" containsNumber="1" minValue="0" maxValue="1309.3900000000001" count="7">
        <m/>
        <n v="20.81"/>
        <n v="406.86"/>
        <n v="144.1"/>
        <n v="1309.3900000000001"/>
        <n v="1.22"/>
        <n v="0"/>
      </sharedItems>
    </cacheField>
    <cacheField name="AMPLIACIÓN JUNIO PRODUCTOS FINANCIEROS " numFmtId="44">
      <sharedItems containsString="0" containsBlank="1" containsNumber="1" minValue="0" maxValue="22116.2" count="8">
        <m/>
        <n v="1694.66"/>
        <n v="375.4"/>
        <n v="137.63999999999999"/>
        <n v="66.19"/>
        <n v="1.18"/>
        <n v="0"/>
        <n v="22116.2"/>
      </sharedItems>
    </cacheField>
    <cacheField name="AMPLIACIÓN JULIO PRODUCTOS FINANCIEROS " numFmtId="44">
      <sharedItems containsString="0" containsBlank="1" containsNumber="1" minValue="0" maxValue="10521.32" count="8">
        <m/>
        <n v="1718.87"/>
        <n v="156.86000000000001"/>
        <n v="147.08000000000001"/>
        <n v="67.239999999999995"/>
        <n v="1.22"/>
        <n v="0"/>
        <n v="10521.32"/>
      </sharedItems>
    </cacheField>
    <cacheField name="AMPLIACIÓN AGOSTO PRODUCTOS FINANCIEROS " numFmtId="44">
      <sharedItems containsString="0" containsBlank="1" containsNumber="1" minValue="0" maxValue="6942.04" count="8">
        <m/>
        <n v="1116.8699999999999"/>
        <n v="143.80000000000001"/>
        <n v="145.76"/>
        <n v="67.260000000000005"/>
        <n v="33.270000000000003"/>
        <n v="0"/>
        <n v="6942.04"/>
      </sharedItems>
    </cacheField>
    <cacheField name="AMPLIACIÓN SEPTIEMBRE PRODUCTOS FINANCIEROS " numFmtId="44">
      <sharedItems containsString="0" containsBlank="1" containsNumber="1" minValue="75.13" maxValue="4236.91" count="6">
        <m/>
        <n v="799.11"/>
        <n v="406.34"/>
        <n v="133.88999999999999"/>
        <n v="4236.91"/>
        <n v="75.13"/>
      </sharedItems>
    </cacheField>
    <cacheField name="AMPLIACIÓN OCTUBRE PRODUCTOS FINANCIEROS " numFmtId="44">
      <sharedItems containsString="0" containsBlank="1" containsNumber="1" minValue="77.64" maxValue="13942.88" count="7">
        <m/>
        <n v="1039.1099999999999"/>
        <n v="190.09"/>
        <n v="126.66"/>
        <n v="1487.3799999999999"/>
        <n v="77.64"/>
        <n v="13942.88"/>
      </sharedItems>
    </cacheField>
    <cacheField name="AMPLIACIÓN NOVIEMBRE PRODUCTOS FINANCIEROS " numFmtId="44">
      <sharedItems containsString="0" containsBlank="1" containsNumber="1" minValue="3.63" maxValue="1624.57" count="7">
        <m/>
        <n v="1624.57"/>
        <n v="121.81"/>
        <n v="191.76"/>
        <n v="1468.47"/>
        <n v="38.17"/>
        <n v="3.63"/>
      </sharedItems>
    </cacheField>
    <cacheField name="AMPLIACIÓN DICIEMBRE PRODUCTOS FINANCIEROS " numFmtId="44">
      <sharedItems containsString="0" containsBlank="1" containsNumber="1" minValue="0" maxValue="2118.84" count="9">
        <m/>
        <n v="262.98"/>
        <n v="129.09"/>
        <n v="239.97"/>
        <n v="1361.07"/>
        <n v="1.24"/>
        <n v="0"/>
        <n v="2118.84"/>
        <n v="5.44"/>
      </sharedItems>
    </cacheField>
    <cacheField name="TOTAL AMPLIACION  PRODUCTOS FINANCIEROS " numFmtId="44">
      <sharedItems containsSemiMixedTypes="0" containsString="0" containsNumber="1" minValue="0" maxValue="87665.09" count="8">
        <n v="0"/>
        <n v="8979.5299999999988"/>
        <n v="2441.2900000000004"/>
        <n v="2174.77"/>
        <n v="15271.719999999998"/>
        <n v="236.31"/>
        <n v="87665.09"/>
        <n v="9.07"/>
      </sharedItems>
    </cacheField>
    <cacheField name="AMPLIACIÓN RECURSO FEBRERO" numFmtId="44">
      <sharedItems containsNonDate="0" containsString="0" containsBlank="1" count="1">
        <m/>
      </sharedItems>
    </cacheField>
    <cacheField name="AMPLIACIÓN RECURSO ABRIL" numFmtId="44">
      <sharedItems containsString="0" containsBlank="1" containsNumber="1" containsInteger="1" minValue="0" maxValue="13750" count="3">
        <m/>
        <n v="0"/>
        <n v="13750"/>
      </sharedItems>
    </cacheField>
    <cacheField name="AMPLIACIÓN RECURSO MAYO" numFmtId="44">
      <sharedItems containsString="0" containsBlank="1" containsNumber="1" containsInteger="1" minValue="0" maxValue="654000" count="4">
        <m/>
        <n v="0"/>
        <n v="275000"/>
        <n v="654000"/>
      </sharedItems>
    </cacheField>
    <cacheField name="AMPLIACIÓN RECURSO JUNIO" numFmtId="44">
      <sharedItems containsNonDate="0" containsString="0" containsBlank="1" count="1">
        <m/>
      </sharedItems>
    </cacheField>
    <cacheField name="AMPLIACIÓN RECURSO JULIO" numFmtId="44">
      <sharedItems containsString="0" containsBlank="1" containsNumber="1" minValue="0" maxValue="887312.39" count="4">
        <m/>
        <n v="0"/>
        <n v="887312.39"/>
        <n v="20000"/>
      </sharedItems>
    </cacheField>
    <cacheField name="AMPLIACIÓN RECURSO AGOSTO" numFmtId="44">
      <sharedItems containsString="0" containsBlank="1" containsNumber="1" containsInteger="1" minValue="150000" maxValue="176000" count="3">
        <m/>
        <n v="176000"/>
        <n v="150000"/>
      </sharedItems>
    </cacheField>
    <cacheField name="AMPLIACIÓN RECURSO SEPTIEMBRE" numFmtId="44">
      <sharedItems containsString="0" containsBlank="1" containsNumber="1" containsInteger="1" minValue="6000" maxValue="6000" count="2">
        <m/>
        <n v="6000"/>
      </sharedItems>
    </cacheField>
    <cacheField name="AMPLIACIÓN RECURSO OCTUBRE" numFmtId="44">
      <sharedItems containsString="0" containsBlank="1" containsNumber="1" minValue="14.98" maxValue="881971.29" count="5">
        <m/>
        <n v="439570.48"/>
        <n v="14.98"/>
        <n v="726658"/>
        <n v="881971.29"/>
      </sharedItems>
    </cacheField>
    <cacheField name="AMPLIACIÓN RECURSO NOVIEMBRE" numFmtId="44">
      <sharedItems containsString="0" containsBlank="1" containsNumber="1" minValue="201535.85" maxValue="1142299.8700000001" count="3">
        <m/>
        <n v="1142299.8700000001"/>
        <n v="201535.85"/>
      </sharedItems>
    </cacheField>
    <cacheField name="AMPLIACIÓN RECURSO DICIEMBRE" numFmtId="44">
      <sharedItems containsString="0" containsBlank="1" containsNumber="1" minValue="29.34" maxValue="1251064.78"/>
    </cacheField>
    <cacheField name="TOTAL AMPLIACIÓN  RECURSOS 2016." numFmtId="44">
      <sharedItems containsSemiMixedTypes="0" containsString="0" containsNumber="1" minValue="0" maxValue="2292325.4700000002"/>
    </cacheField>
    <cacheField name="AMPLIACIÓN ENE-ABR 2015" numFmtId="44">
      <sharedItems containsSemiMixedTypes="0" containsString="0" containsNumber="1" minValue="0" maxValue="32023.809999999998" count="8">
        <n v="0"/>
        <n v="702.55000000000007"/>
        <n v="511.04"/>
        <n v="907.91"/>
        <n v="5207.8100000000004"/>
        <n v="7.24"/>
        <n v="13750"/>
        <n v="32023.809999999998"/>
      </sharedItems>
    </cacheField>
    <cacheField name="AMPLIACION MAY-AGO" numFmtId="44">
      <sharedItems containsSemiMixedTypes="0" containsString="0" containsNumber="1" minValue="0" maxValue="887312.39" count="13">
        <n v="0"/>
        <n v="4551.21"/>
        <n v="1082.92"/>
        <n v="574.58000000000004"/>
        <n v="1510.0800000000002"/>
        <n v="36.89"/>
        <n v="887312.39"/>
        <n v="20000"/>
        <n v="176000"/>
        <n v="150000"/>
        <n v="275000"/>
        <n v="39579.56"/>
        <n v="654000"/>
      </sharedItems>
    </cacheField>
    <cacheField name="AMPLIACION SEPT-DIC" numFmtId="44">
      <sharedItems containsSemiMixedTypes="0" containsString="0" containsNumber="1" minValue="0" maxValue="2292325.4700000002"/>
    </cacheField>
    <cacheField name="REDUCCIONES ENE-ABR" numFmtId="44">
      <sharedItems containsNonDate="0" containsString="0" containsBlank="1" count="1">
        <m/>
      </sharedItems>
    </cacheField>
    <cacheField name="REDUCCIONES MAY-AGO" numFmtId="44">
      <sharedItems containsString="0" containsBlank="1" containsNumber="1" minValue="0" maxValue="17713669.960000001" count="4">
        <m/>
        <n v="150000"/>
        <n v="0"/>
        <n v="17713669.960000001"/>
      </sharedItems>
    </cacheField>
    <cacheField name="REDUCCIONES SEPT-DIC" numFmtId="44">
      <sharedItems containsString="0" containsBlank="1" containsNumber="1" minValue="23957.24" maxValue="176000" count="4">
        <m/>
        <n v="23957.24"/>
        <n v="38000"/>
        <n v="176000"/>
      </sharedItems>
    </cacheField>
    <cacheField name="TRANSFERENCIAS ENERO" numFmtId="44">
      <sharedItems containsString="0" containsBlank="1" containsNumber="1" minValue="-463610.58999999997" maxValue="409954.56" count="14">
        <m/>
        <n v="-463610.58999999997"/>
        <n v="409954.56"/>
        <n v="25402.03"/>
        <n v="28254"/>
        <n v="419.4"/>
        <n v="-4166.08"/>
        <n v="617"/>
        <n v="1421"/>
        <n v="1708.68"/>
        <n v="3013.28"/>
        <n v="3528.99"/>
        <n v="-6542.27"/>
        <n v="0"/>
      </sharedItems>
    </cacheField>
    <cacheField name="TRANSFERENCIAS FEBRERO" numFmtId="44">
      <sharedItems containsString="0" containsBlank="1" containsNumber="1" minValue="-502869.28" maxValue="444976.78" count="29">
        <m/>
        <n v="38.979999999999997"/>
        <n v="-38.979999999999997"/>
        <n v="-502869.28"/>
        <n v="444976.78"/>
        <n v="29638.5"/>
        <n v="28254"/>
        <n v="-1490.84"/>
        <n v="1490.84"/>
        <n v="-2008.4099999999999"/>
        <n v="1722.6"/>
        <n v="285.81"/>
        <n v="-10253.1"/>
        <n v="10253.1"/>
        <n v="-1706.12"/>
        <n v="290.12"/>
        <n v="1416"/>
        <n v="-39076.86"/>
        <n v="2150"/>
        <n v="4168"/>
        <n v="5449.5"/>
        <n v="20419.37"/>
        <n v="6889.99"/>
        <n v="40490.199999999997"/>
        <n v="26177.200000000001"/>
        <n v="6740.15"/>
        <n v="-73407.55"/>
        <n v="4.82"/>
        <n v="-4.82"/>
      </sharedItems>
    </cacheField>
    <cacheField name="TRANSFERENCIAS MARZO" numFmtId="44">
      <sharedItems containsString="0" containsBlank="1" containsNumber="1" minValue="-411785.77" maxValue="376101" count="23">
        <m/>
        <n v="16057.12"/>
        <n v="-16057.12"/>
        <n v="-411785.77"/>
        <n v="376101"/>
        <n v="28254"/>
        <n v="7430.77"/>
        <n v="9407.7000000000007"/>
        <n v="-45"/>
        <n v="45"/>
        <n v="-9407.7000000000007"/>
        <n v="-25363.5"/>
        <n v="191.4"/>
        <n v="4825"/>
        <n v="20538.5"/>
        <n v="-191.4"/>
        <n v="-175175.87"/>
        <n v="175175.87"/>
        <n v="0"/>
        <n v="42950.16"/>
        <n v="34975"/>
        <n v="-118607.35"/>
        <n v="40682.19"/>
      </sharedItems>
    </cacheField>
    <cacheField name="TRANSFERENCIAS ABRIL" numFmtId="44">
      <sharedItems containsString="0" containsBlank="1" containsNumber="1" minValue="-116568.13" maxValue="107031.35"/>
    </cacheField>
    <cacheField name="TRANSFERENCIAS MAYO" numFmtId="44">
      <sharedItems containsString="0" containsBlank="1" containsNumber="1" minValue="-974144.96000000008" maxValue="623219.43000000005"/>
    </cacheField>
    <cacheField name="TRANSFERENCIAS JUNIO" numFmtId="44">
      <sharedItems containsString="0" containsBlank="1" containsNumber="1" minValue="-284884.31" maxValue="279269.08"/>
    </cacheField>
    <cacheField name="TRANSFERENCIAS JULIO" numFmtId="44">
      <sharedItems containsString="0" containsBlank="1" containsNumber="1" minValue="-448649.58" maxValue="448649.58"/>
    </cacheField>
    <cacheField name="TRANSFERENCIAS AGOSTO" numFmtId="44">
      <sharedItems containsString="0" containsBlank="1" containsNumber="1" minValue="-263154.14999999997" maxValue="262364.15999999997"/>
    </cacheField>
    <cacheField name="TRANSFERENCIA SEPTIEMBRE" numFmtId="44">
      <sharedItems containsString="0" containsBlank="1" containsNumber="1" minValue="-2973602.7" maxValue="2875440.39"/>
    </cacheField>
    <cacheField name="TRANSFERENCIA OCTUBRE" numFmtId="44">
      <sharedItems containsString="0" containsBlank="1" containsNumber="1" minValue="-775513.91999999993" maxValue="944955.07000000007"/>
    </cacheField>
    <cacheField name="TRANSFERENCIA NOVIEMBRE" numFmtId="44">
      <sharedItems containsString="0" containsBlank="1" containsNumber="1" minValue="-881971.29" maxValue="881971.29"/>
    </cacheField>
    <cacheField name="TRANSFERENCIA DICIEMBRE" numFmtId="44">
      <sharedItems containsString="0" containsBlank="1" containsNumber="1" minValue="-1956835.6" maxValue="2059038.83"/>
    </cacheField>
    <cacheField name="TRANSFERENCIAS ENE-ABR" numFmtId="44">
      <sharedItems containsString="0" containsBlank="1" containsNumber="1" minValue="-1411569.6400000001" maxValue="1231032.3400000001"/>
    </cacheField>
    <cacheField name="TRANSFERENCIAS MAY-AGO" numFmtId="44">
      <sharedItems containsSemiMixedTypes="0" containsString="0" containsNumber="1" minValue="-1278464.7999999998" maxValue="1019614.4500000001"/>
    </cacheField>
    <cacheField name="TRANSFERENCIAS SEPT-DIC" numFmtId="44">
      <sharedItems containsSemiMixedTypes="0" containsString="0" containsNumber="1" minValue="-2884351.54" maxValue="2059038.83"/>
    </cacheField>
    <cacheField name="TOTAL DE TRANSFERENCIAS " numFmtId="44">
      <sharedItems containsSemiMixedTypes="0" containsString="0" containsNumber="1" minValue="-2884351.54" maxValue="2306472.54"/>
    </cacheField>
    <cacheField name="TOTAL AMPLIACIONES" numFmtId="44">
      <sharedItems containsSemiMixedTypes="0" containsString="0" containsNumber="1" minValue="-23927.9" maxValue="2142325.4700000002"/>
    </cacheField>
    <cacheField name="TOTAL MODIFICACIONES" numFmtId="44">
      <sharedItems containsSemiMixedTypes="0" containsString="0" containsNumber="1" minValue="-2884351.54" maxValue="3233287.1799999997"/>
    </cacheField>
    <cacheField name="PTTO.  MODIFICADO" numFmtId="44">
      <sharedItems containsSemiMixedTypes="0" containsString="0" containsNumber="1" minValue="0" maxValue="31405435.696626425"/>
    </cacheField>
    <cacheField name="REMANENTE  PTTO.  (EJ. ANT.)" numFmtId="44">
      <sharedItems containsString="0" containsBlank="1" containsNumber="1" minValue="0" maxValue="1552252.5499999998"/>
    </cacheField>
    <cacheField name="PTTO. RADICADO A" numFmtId="44">
      <sharedItems containsBlank="1" containsMixedTypes="1" containsNumber="1" minValue="0" maxValue="31405435.699999999"/>
    </cacheField>
    <cacheField name="TOTAL RECURSO DISPONIBLE" numFmtId="44">
      <sharedItems containsString="0" containsBlank="1" containsNumber="1" minValue="0" maxValue="31405435.699999999"/>
    </cacheField>
    <cacheField name="PPTO EJERCIDO A LA FECHA" numFmtId="44">
      <sharedItems containsBlank="1" containsMixedTypes="1" containsNumber="1" minValue="0" maxValue="31405435.699999999"/>
    </cacheField>
    <cacheField name="EJERCIDO ENERO" numFmtId="44">
      <sharedItems containsBlank="1" containsMixedTypes="1" containsNumber="1" minValue="-4.7180037654470652E-12" maxValue="2175607.7899999996"/>
    </cacheField>
    <cacheField name="EJERCIDO FEBRERO" numFmtId="44">
      <sharedItems containsBlank="1" containsMixedTypes="1" containsNumber="1" minValue="4.82" maxValue="2420753.0699999994"/>
    </cacheField>
    <cacheField name="EJERCIDO MARZO" numFmtId="44">
      <sharedItems containsBlank="1" containsMixedTypes="1" containsNumber="1" minValue="10.32" maxValue="2100750.4899999998"/>
    </cacheField>
    <cacheField name="EJERCIDO ABRIL" numFmtId="44">
      <sharedItems containsBlank="1" containsMixedTypes="1" containsNumber="1" minValue="4.46" maxValue="2583820.8300000005"/>
    </cacheField>
    <cacheField name="EJERCIDO MAYO" numFmtId="44">
      <sharedItems containsBlank="1" containsMixedTypes="1" containsNumber="1" minValue="-7950.16" maxValue="2436923.1800000002"/>
    </cacheField>
    <cacheField name="EJERCIDO JUNIO " numFmtId="44">
      <sharedItems containsBlank="1" containsMixedTypes="1" containsNumber="1" minValue="48.72" maxValue="2510684.6"/>
    </cacheField>
    <cacheField name="EJERCIDO JULIO " numFmtId="44">
      <sharedItems containsBlank="1" containsMixedTypes="1" containsNumber="1" minValue="-107031.35" maxValue="2539235.08"/>
    </cacheField>
    <cacheField name="EJERCIDO AGOSTO" numFmtId="44">
      <sharedItems containsBlank="1" containsMixedTypes="1" containsNumber="1" minValue="-80183.06" maxValue="3281943.6599999992"/>
    </cacheField>
    <cacheField name="EJERCIDO SEPTIEMBRE" numFmtId="44">
      <sharedItems containsBlank="1" containsMixedTypes="1" containsNumber="1" minValue="-80218.81" maxValue="4169356.79"/>
    </cacheField>
    <cacheField name="EJERCIDO OCTUBRE" numFmtId="44">
      <sharedItems containsBlank="1" containsMixedTypes="1" containsNumber="1" minValue="-57999.14" maxValue="4250996.2799999993"/>
    </cacheField>
    <cacheField name="EJERCIDO NOVIEMBRE" numFmtId="44">
      <sharedItems containsBlank="1" containsMixedTypes="1" containsNumber="1" minValue="-115998.28" maxValue="4584648.4899999993"/>
    </cacheField>
    <cacheField name="EJERCIDO DICIEMBRE" numFmtId="44">
      <sharedItems containsMixedTypes="1" containsNumber="1" minValue="-159399.79000000004" maxValue="4872737.21"/>
    </cacheField>
    <cacheField name="TOTAL MENSUAL" numFmtId="44">
      <sharedItems containsBlank="1" containsMixedTypes="1" containsNumber="1" minValue="-159399.79000000004" maxValue="4872737.21"/>
    </cacheField>
    <cacheField name="PTTO.  EJERCIDO MES ANTERIOR" numFmtId="44">
      <sharedItems containsBlank="1" containsMixedTypes="1" containsNumber="1" minValue="0" maxValue="27241071.579999998"/>
    </cacheField>
    <cacheField name="DIF. P. RAD. REMAN.  Y  PTTO.  EJERC." numFmtId="44">
      <sharedItems containsString="0" containsBlank="1" containsNumber="1" minValue="0" maxValue="715702.95" count="23">
        <n v="0"/>
        <m/>
        <n v="5738.8099999999977"/>
        <n v="8979.5299999999988"/>
        <n v="46916.079999999958"/>
        <n v="25838.1"/>
        <n v="25411.189999999944"/>
        <n v="150062.08999999997"/>
        <n v="47062.530000000028"/>
        <n v="2051.1599999999744"/>
        <n v="7544.2400000000016"/>
        <n v="972.05"/>
        <n v="233.24000000000035"/>
        <n v="910"/>
        <n v="240740.55000000005"/>
        <n v="715702.95"/>
        <n v="15271.72"/>
        <n v="11584.200000000186"/>
        <n v="966.28"/>
        <n v="173392.96000000002"/>
        <n v="2707.6900000000005"/>
        <n v="88270.06"/>
        <n v="51576.119999999995"/>
      </sharedItems>
    </cacheField>
    <cacheField name="DIFERENCIA" numFmtId="44">
      <sharedItems containsSemiMixedTypes="0" containsString="0" containsNumber="1" minValue="-4.8619998851791024E-3" maxValue="715702.9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9"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13000001"/>
    <s v="11301"/>
    <n v="5"/>
    <x v="0"/>
    <n v="25"/>
    <s v="11"/>
    <s v="E"/>
    <x v="0"/>
    <s v="P50011125E5"/>
    <x v="0"/>
    <x v="0"/>
    <s v="113"/>
    <s v="511"/>
    <n v="51110"/>
    <n v="5113011"/>
    <s v="FEDERAL5113011"/>
    <x v="0"/>
    <n v="19830139.2099800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2885.64"/>
    <n v="-1646.09"/>
    <m/>
    <m/>
    <m/>
    <m/>
    <m/>
    <m/>
    <m/>
    <m/>
    <m/>
    <m/>
    <n v="-4531.7299999999996"/>
    <n v="0"/>
    <n v="0"/>
    <n v="-4531.7299999999996"/>
    <n v="0"/>
    <n v="-4531.7299999999996"/>
    <n v="19825607.47998004"/>
    <n v="112883.70999999999"/>
    <n v="3459265.5400000014"/>
    <n v="3572149.2500000014"/>
    <n v="3573670.4800000018"/>
    <n v="1341537.5999999996"/>
    <n v="901941.13000000152"/>
    <n v="1330191.7499999998"/>
    <m/>
    <m/>
    <m/>
    <m/>
    <m/>
    <m/>
    <m/>
    <m/>
    <m/>
    <n v="3573670.4800000018"/>
    <m/>
    <n v="-1521.230000000447"/>
    <n v="16251936.999980038"/>
    <n v="16366341.939980039"/>
    <n v="16253458.22998003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22000001"/>
    <s v="12202"/>
    <n v="5"/>
    <x v="0"/>
    <n v="25"/>
    <s v="12"/>
    <s v="E"/>
    <x v="0"/>
    <s v="P50011225E5"/>
    <x v="1"/>
    <x v="1"/>
    <s v="122"/>
    <s v="511"/>
    <n v="51120"/>
    <n v="5122021"/>
    <s v="FEDER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885.64"/>
    <n v="1646.09"/>
    <n v="2493.42"/>
    <m/>
    <m/>
    <m/>
    <m/>
    <m/>
    <m/>
    <m/>
    <m/>
    <m/>
    <n v="7025.15"/>
    <n v="0"/>
    <n v="0"/>
    <n v="7025.15"/>
    <n v="0"/>
    <n v="7025.15"/>
    <n v="7025.15"/>
    <m/>
    <n v="7025.15"/>
    <n v="7025.15"/>
    <n v="7025.15"/>
    <n v="2885.64"/>
    <n v="1646.09"/>
    <n v="2493.42"/>
    <m/>
    <m/>
    <m/>
    <m/>
    <m/>
    <m/>
    <m/>
    <m/>
    <m/>
    <n v="7025.1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1"/>
    <n v="5"/>
    <x v="0"/>
    <n v="25"/>
    <s v="13"/>
    <s v="E"/>
    <x v="0"/>
    <s v="P50011325E5"/>
    <x v="2"/>
    <x v="2"/>
    <s v="132"/>
    <s v="511"/>
    <n v="51130"/>
    <n v="5132011"/>
    <s v="FEDERAL5132011"/>
    <x v="2"/>
    <n v="911514.359610981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493.42"/>
    <m/>
    <m/>
    <m/>
    <m/>
    <m/>
    <m/>
    <m/>
    <m/>
    <m/>
    <n v="-2493.42"/>
    <n v="0"/>
    <n v="0"/>
    <n v="-2493.42"/>
    <n v="0"/>
    <n v="-2493.42"/>
    <n v="909020.93961098173"/>
    <n v="0"/>
    <n v="1421.8500000000001"/>
    <n v="1421.8500000000001"/>
    <n v="1421.8500000000001"/>
    <n v="1421.8500000000001"/>
    <n v="0"/>
    <s v="0.00"/>
    <m/>
    <m/>
    <m/>
    <m/>
    <m/>
    <m/>
    <m/>
    <m/>
    <m/>
    <n v="1421.8500000000001"/>
    <m/>
    <n v="0"/>
    <n v="907599.08961098175"/>
    <n v="907599.08961098175"/>
    <n v="907599.0896109817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3"/>
    <n v="5"/>
    <x v="0"/>
    <n v="25"/>
    <s v="13"/>
    <s v="E"/>
    <x v="0"/>
    <s v="P50011325E5"/>
    <x v="2"/>
    <x v="2"/>
    <s v="132"/>
    <s v="511"/>
    <n v="51130"/>
    <n v="5132031"/>
    <s v="FEDERAL5132031"/>
    <x v="3"/>
    <n v="4695993.61890859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695993.6189085972"/>
    <n v="0"/>
    <n v="11743.599999999999"/>
    <n v="11743.599999999999"/>
    <n v="11743.599999999999"/>
    <n v="11743.599999999999"/>
    <n v="0"/>
    <s v="0.00"/>
    <m/>
    <m/>
    <m/>
    <m/>
    <m/>
    <m/>
    <m/>
    <m/>
    <m/>
    <n v="11743.599999999999"/>
    <m/>
    <n v="0"/>
    <n v="4684250.0189085975"/>
    <n v="4684250.0189085975"/>
    <n v="4684250.018908597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301"/>
    <n v="5"/>
    <x v="0"/>
    <n v="25"/>
    <s v="13"/>
    <s v="E"/>
    <x v="0"/>
    <s v="P50011325E5"/>
    <x v="2"/>
    <x v="2"/>
    <s v="133"/>
    <s v="511"/>
    <n v="51130"/>
    <n v="5133011"/>
    <s v="FEDERAL5133011"/>
    <x v="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4.14"/>
    <m/>
    <m/>
    <m/>
    <m/>
    <m/>
    <m/>
    <m/>
    <m/>
    <m/>
    <n v="214.14"/>
    <n v="0"/>
    <n v="0"/>
    <n v="214.14"/>
    <n v="0"/>
    <n v="214.14"/>
    <n v="214.14"/>
    <n v="0"/>
    <n v="214.14"/>
    <n v="214.14"/>
    <n v="214.14"/>
    <s v="0.00"/>
    <n v="0"/>
    <n v="214.14"/>
    <m/>
    <m/>
    <m/>
    <m/>
    <m/>
    <m/>
    <m/>
    <m/>
    <m/>
    <n v="214.14"/>
    <m/>
    <m/>
    <n v="0"/>
    <m/>
    <m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1000001"/>
    <s v="14102"/>
    <n v="5"/>
    <x v="0"/>
    <n v="25"/>
    <s v="14"/>
    <s v="E"/>
    <x v="0"/>
    <s v="P50011425E5"/>
    <x v="3"/>
    <x v="3"/>
    <s v="141"/>
    <s v="511"/>
    <n v="51140"/>
    <n v="5141021"/>
    <s v="FEDERAL5141021"/>
    <x v="5"/>
    <n v="3287353.48277345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7353.4827734507"/>
    <n v="0"/>
    <n v="607108.82999999996"/>
    <n v="607108.82999999996"/>
    <n v="607108.82999999996"/>
    <n v="247514.94"/>
    <n v="139565.84"/>
    <n v="220028.04999999952"/>
    <m/>
    <m/>
    <m/>
    <m/>
    <m/>
    <m/>
    <m/>
    <m/>
    <m/>
    <n v="607108.82999999996"/>
    <m/>
    <n v="0"/>
    <n v="2680244.6527734506"/>
    <n v="2680244.6527734506"/>
    <n v="2680244.652773450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3000001"/>
    <s v="14301"/>
    <n v="5"/>
    <x v="0"/>
    <n v="25"/>
    <s v="14"/>
    <s v="E"/>
    <x v="0"/>
    <s v="P50011425E5"/>
    <x v="3"/>
    <x v="3"/>
    <s v="143"/>
    <s v="511"/>
    <n v="51140"/>
    <n v="5143011"/>
    <s v="FEDERAL5143011"/>
    <x v="6"/>
    <n v="454244.887139283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54244.8871392833"/>
    <n v="0"/>
    <n v="99145.689999999973"/>
    <n v="99145.689999999973"/>
    <n v="99145.689999999973"/>
    <n v="40512.51"/>
    <n v="23062.04"/>
    <n v="35571.14000000005"/>
    <m/>
    <m/>
    <m/>
    <m/>
    <m/>
    <m/>
    <m/>
    <m/>
    <m/>
    <n v="99145.689999999973"/>
    <m/>
    <n v="0"/>
    <n v="355099.19713928329"/>
    <n v="355099.19713928329"/>
    <n v="355099.1971392832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54000001"/>
    <s v="15406"/>
    <n v="5"/>
    <x v="0"/>
    <n v="25"/>
    <s v="15"/>
    <s v="E"/>
    <x v="0"/>
    <s v="P50011525E5"/>
    <x v="4"/>
    <x v="4"/>
    <s v="154"/>
    <s v="511"/>
    <n v="51150"/>
    <n v="5154061"/>
    <s v="FEDERAL5154061"/>
    <x v="7"/>
    <n v="492875.784569176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92875.78456917679"/>
    <n v="0"/>
    <n v="117344.38999999994"/>
    <n v="117344.38999999994"/>
    <n v="117344.38999999994"/>
    <n v="47653.589999999975"/>
    <n v="28227.130000000059"/>
    <n v="41463.670000000056"/>
    <m/>
    <m/>
    <m/>
    <m/>
    <m/>
    <m/>
    <m/>
    <m/>
    <m/>
    <n v="117344.38999999994"/>
    <m/>
    <n v="0"/>
    <n v="375531.39456917683"/>
    <n v="375531.39456917683"/>
    <n v="375531.3945691768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61000001"/>
    <s v="16101"/>
    <n v="5"/>
    <x v="0"/>
    <n v="25"/>
    <s v="16"/>
    <s v="E"/>
    <x v="0"/>
    <s v="P50011625E5"/>
    <x v="5"/>
    <x v="5"/>
    <s v="161"/>
    <s v="511"/>
    <n v="51150"/>
    <n v="5161011"/>
    <s v="FEDERAL5161011"/>
    <x v="8"/>
    <n v="1455174.54015001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55174.5401500114"/>
    <n v="0"/>
    <s v="0.0"/>
    <n v="0"/>
    <s v="0.0"/>
    <s v="0.00"/>
    <n v="0"/>
    <s v="0.00"/>
    <m/>
    <m/>
    <m/>
    <m/>
    <m/>
    <m/>
    <m/>
    <m/>
    <m/>
    <s v="0.00"/>
    <m/>
    <n v="0"/>
    <n v="1455174.5401500114"/>
    <n v="1455174.5401500114"/>
    <n v="1455174.540150011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1601"/>
    <n v="5"/>
    <x v="0"/>
    <n v="25"/>
    <s v="21"/>
    <s v="E"/>
    <x v="0"/>
    <s v="P50012125E5"/>
    <x v="6"/>
    <x v="6"/>
    <s v="216"/>
    <s v="512"/>
    <n v="51210"/>
    <n v="5216011"/>
    <s v="FEDERAL5216011"/>
    <x v="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20.92"/>
    <m/>
    <m/>
    <m/>
    <m/>
    <m/>
    <m/>
    <m/>
    <m/>
    <m/>
    <m/>
    <m/>
    <n v="1520.92"/>
    <n v="0"/>
    <n v="0"/>
    <n v="1520.92"/>
    <n v="0"/>
    <n v="1520.92"/>
    <n v="1520.92"/>
    <n v="0"/>
    <n v="1520.92"/>
    <n v="1520.92"/>
    <n v="1520.92"/>
    <n v="1520.92"/>
    <n v="0"/>
    <s v="0.00"/>
    <n v="0"/>
    <m/>
    <m/>
    <m/>
    <m/>
    <m/>
    <m/>
    <m/>
    <m/>
    <n v="1520.9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2101"/>
    <n v="5"/>
    <x v="0"/>
    <n v="25"/>
    <s v="22"/>
    <s v="E"/>
    <x v="0"/>
    <s v="P50012225E5"/>
    <x v="6"/>
    <x v="7"/>
    <s v="221"/>
    <s v="512"/>
    <n v="51210"/>
    <n v="5221011"/>
    <s v="FEDERAL5221011"/>
    <x v="10"/>
    <n v="16003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382.41"/>
    <m/>
    <m/>
    <m/>
    <m/>
    <m/>
    <m/>
    <m/>
    <m/>
    <m/>
    <m/>
    <m/>
    <n v="-4382.41"/>
    <n v="0"/>
    <n v="0"/>
    <n v="-4382.41"/>
    <n v="0"/>
    <n v="-4382.41"/>
    <n v="155654.59"/>
    <n v="0"/>
    <s v="0.0"/>
    <n v="0"/>
    <s v="0.0"/>
    <s v="0.00"/>
    <n v="0"/>
    <s v="0.00"/>
    <n v="0"/>
    <m/>
    <m/>
    <m/>
    <m/>
    <m/>
    <m/>
    <m/>
    <m/>
    <s v="0.00"/>
    <m/>
    <n v="0"/>
    <n v="155654.59"/>
    <n v="155654.59"/>
    <n v="155654.5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4101"/>
    <n v="5"/>
    <x v="0"/>
    <n v="25"/>
    <s v="24"/>
    <s v="E"/>
    <x v="0"/>
    <s v="P50012425E5"/>
    <x v="7"/>
    <x v="8"/>
    <s v="241"/>
    <s v="512"/>
    <n v="51210"/>
    <n v="5241011"/>
    <s v="FEDERAL5241011"/>
    <x v="11"/>
    <n v="1199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903"/>
    <n v="0"/>
    <n v="877"/>
    <n v="877"/>
    <n v="877"/>
    <s v="0.00"/>
    <n v="0"/>
    <n v="877"/>
    <n v="0"/>
    <m/>
    <m/>
    <m/>
    <m/>
    <m/>
    <m/>
    <m/>
    <m/>
    <n v="877"/>
    <m/>
    <n v="0"/>
    <n v="119026"/>
    <n v="119026"/>
    <n v="11902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2000001"/>
    <s v="24201"/>
    <n v="5"/>
    <x v="0"/>
    <n v="25"/>
    <s v="24"/>
    <s v="E"/>
    <x v="0"/>
    <s v="P50012425E5"/>
    <x v="7"/>
    <x v="8"/>
    <s v="242"/>
    <s v="512"/>
    <n v="51240"/>
    <n v="5242011"/>
    <s v="FEDERAL5242011"/>
    <x v="1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75"/>
    <m/>
    <m/>
    <m/>
    <m/>
    <m/>
    <m/>
    <m/>
    <m/>
    <m/>
    <m/>
    <m/>
    <n v="775"/>
    <n v="0"/>
    <n v="0"/>
    <n v="775"/>
    <n v="0"/>
    <n v="775"/>
    <n v="775"/>
    <n v="0"/>
    <n v="775"/>
    <n v="775"/>
    <n v="775"/>
    <n v="775"/>
    <n v="0"/>
    <s v="0.00"/>
    <n v="0"/>
    <m/>
    <m/>
    <m/>
    <m/>
    <m/>
    <m/>
    <m/>
    <m/>
    <n v="77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6000001"/>
    <s v="24601"/>
    <n v="5"/>
    <x v="0"/>
    <n v="25"/>
    <s v="24"/>
    <s v="E"/>
    <x v="0"/>
    <s v="P50012425E5"/>
    <x v="7"/>
    <x v="8"/>
    <s v="246"/>
    <s v="512"/>
    <n v="51240"/>
    <n v="5246011"/>
    <s v="FEDERAL5246011"/>
    <x v="13"/>
    <n v="128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8232"/>
    <n v="0"/>
    <n v="3717.4300000000003"/>
    <n v="3717.4300000000003"/>
    <n v="3717.4300000000003"/>
    <n v="165"/>
    <n v="885.5"/>
    <n v="2666.93"/>
    <m/>
    <m/>
    <m/>
    <m/>
    <m/>
    <m/>
    <m/>
    <m/>
    <m/>
    <n v="3717.4300000000003"/>
    <m/>
    <n v="0"/>
    <n v="124514.57"/>
    <n v="124514.57"/>
    <n v="124514.5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7000001"/>
    <s v="24701"/>
    <n v="5"/>
    <x v="0"/>
    <n v="25"/>
    <s v="24"/>
    <s v="E"/>
    <x v="0"/>
    <s v="P50012425E5"/>
    <x v="7"/>
    <x v="8"/>
    <s v="247"/>
    <s v="512"/>
    <n v="51240"/>
    <n v="5247011"/>
    <s v="FEDERAL5247011"/>
    <x v="1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807.99"/>
    <m/>
    <m/>
    <m/>
    <m/>
    <m/>
    <m/>
    <m/>
    <m/>
    <m/>
    <m/>
    <m/>
    <n v="807.99"/>
    <n v="0"/>
    <n v="0"/>
    <n v="807.99"/>
    <n v="0"/>
    <n v="807.99"/>
    <n v="807.99"/>
    <n v="0"/>
    <n v="807.99"/>
    <n v="807.99"/>
    <n v="807.99"/>
    <n v="807.99"/>
    <n v="0"/>
    <s v="0.00"/>
    <n v="0"/>
    <m/>
    <m/>
    <m/>
    <m/>
    <m/>
    <m/>
    <m/>
    <m/>
    <n v="807.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61000001"/>
    <s v="26101"/>
    <n v="5"/>
    <x v="0"/>
    <n v="25"/>
    <s v="26"/>
    <s v="E"/>
    <x v="0"/>
    <s v="P50012625E5"/>
    <x v="8"/>
    <x v="9"/>
    <s v="261"/>
    <s v="512"/>
    <n v="51260"/>
    <n v="5261011"/>
    <s v="FEDERAL5261011"/>
    <x v="15"/>
    <n v="836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36917"/>
    <n v="0"/>
    <n v="217681.5099999996"/>
    <n v="217681.5099999996"/>
    <n v="217681.5099999996"/>
    <n v="58874.899999999783"/>
    <n v="49558.290000000037"/>
    <n v="109248.31999999976"/>
    <m/>
    <m/>
    <m/>
    <m/>
    <m/>
    <m/>
    <m/>
    <m/>
    <m/>
    <n v="217681.5099999996"/>
    <m/>
    <n v="0"/>
    <n v="619235.49000000046"/>
    <n v="619235.49000000046"/>
    <n v="619235.4900000004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92000001"/>
    <s v="29201"/>
    <n v="5"/>
    <x v="0"/>
    <n v="25"/>
    <s v="29"/>
    <s v="E"/>
    <x v="0"/>
    <s v="P50012925E5"/>
    <x v="9"/>
    <x v="10"/>
    <s v="292"/>
    <s v="512"/>
    <n v="51290"/>
    <n v="5292011"/>
    <s v="FEDERAL5292011"/>
    <x v="16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278.5"/>
    <m/>
    <m/>
    <m/>
    <m/>
    <m/>
    <m/>
    <m/>
    <m/>
    <m/>
    <m/>
    <m/>
    <n v="1278.5"/>
    <n v="0"/>
    <n v="0"/>
    <n v="1278.5"/>
    <n v="0"/>
    <n v="1278.5"/>
    <n v="1278.5"/>
    <n v="0"/>
    <n v="1278.5"/>
    <n v="1278.5"/>
    <n v="1278.5"/>
    <n v="1278.5"/>
    <n v="0"/>
    <s v="0.00"/>
    <n v="0"/>
    <m/>
    <m/>
    <m/>
    <m/>
    <m/>
    <m/>
    <m/>
    <m/>
    <n v="1278.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1000001"/>
    <s v="31101"/>
    <n v="5"/>
    <x v="0"/>
    <n v="25"/>
    <s v="31"/>
    <s v="E"/>
    <x v="0"/>
    <s v="P50013125E5"/>
    <x v="10"/>
    <x v="11"/>
    <s v="311"/>
    <s v="513"/>
    <n v="51310"/>
    <n v="5311011"/>
    <s v="FEDERAL5311011"/>
    <x v="17"/>
    <n v="637247.7999424901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7247.79994249018"/>
    <n v="0"/>
    <n v="259879"/>
    <n v="259879"/>
    <n v="259879"/>
    <n v="83457"/>
    <n v="78617"/>
    <n v="97805"/>
    <m/>
    <m/>
    <m/>
    <m/>
    <m/>
    <m/>
    <m/>
    <m/>
    <m/>
    <n v="259879"/>
    <m/>
    <n v="0"/>
    <n v="377368.79994249018"/>
    <n v="377368.79994249018"/>
    <n v="377368.7999424901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401"/>
    <n v="5"/>
    <x v="0"/>
    <n v="25"/>
    <s v="31"/>
    <s v="E"/>
    <x v="0"/>
    <s v="P50013125E5"/>
    <x v="10"/>
    <x v="11"/>
    <s v="314"/>
    <s v="513"/>
    <n v="51310"/>
    <n v="5314011"/>
    <s v="FEDERAL5314011"/>
    <x v="18"/>
    <n v="113395.306519344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3395.30651934445"/>
    <n v="0"/>
    <n v="310"/>
    <n v="310"/>
    <n v="310"/>
    <s v="0.00"/>
    <n v="310"/>
    <s v="0.00"/>
    <m/>
    <m/>
    <m/>
    <m/>
    <m/>
    <m/>
    <m/>
    <m/>
    <m/>
    <n v="310"/>
    <m/>
    <n v="0"/>
    <n v="113085.30651934445"/>
    <n v="113085.30651934445"/>
    <n v="113085.306519344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3301"/>
    <n v="5"/>
    <x v="0"/>
    <n v="25"/>
    <s v="33"/>
    <s v="E"/>
    <x v="0"/>
    <s v="P50013325E5"/>
    <x v="10"/>
    <x v="11"/>
    <s v="333"/>
    <s v="513"/>
    <n v="51330"/>
    <n v="5333011"/>
    <s v="FEDERAL5333011"/>
    <x v="1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2624.34"/>
    <m/>
    <m/>
    <m/>
    <m/>
    <m/>
    <m/>
    <m/>
    <m/>
    <m/>
    <n v="42624.34"/>
    <n v="0"/>
    <n v="0"/>
    <n v="42624.34"/>
    <n v="0"/>
    <n v="42624.34"/>
    <n v="42624.34"/>
    <n v="0"/>
    <n v="42624.339999999982"/>
    <n v="42624.339999999982"/>
    <n v="42624.339999999982"/>
    <s v="0.00"/>
    <n v="0"/>
    <n v="42624.34"/>
    <m/>
    <m/>
    <m/>
    <m/>
    <m/>
    <m/>
    <m/>
    <m/>
    <m/>
    <n v="42624.339999999982"/>
    <m/>
    <m/>
    <n v="0"/>
    <m/>
    <m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FEDERAL5334011"/>
    <x v="20"/>
    <n v="333912.22578629374"/>
    <n v="5738.8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738.81"/>
    <n v="5738.81"/>
    <n v="339651.03578629374"/>
    <m/>
    <s v="0.0"/>
    <n v="0"/>
    <s v="0.0"/>
    <s v="0.00"/>
    <n v="0"/>
    <s v="0.00"/>
    <m/>
    <m/>
    <m/>
    <m/>
    <m/>
    <m/>
    <m/>
    <m/>
    <m/>
    <s v="0.00"/>
    <m/>
    <n v="0"/>
    <n v="339651.03578629374"/>
    <n v="339651.03578629374"/>
    <n v="339651.0357862937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1"/>
    <n v="5"/>
    <x v="0"/>
    <n v="25"/>
    <s v="33"/>
    <s v="E"/>
    <x v="0"/>
    <s v="P50013325E5"/>
    <x v="11"/>
    <x v="12"/>
    <s v="336"/>
    <s v="513"/>
    <n v="51330"/>
    <n v="5336011"/>
    <s v="FEDERAL5336011"/>
    <x v="2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4"/>
    <n v="5"/>
    <x v="0"/>
    <n v="25"/>
    <s v="33"/>
    <s v="E"/>
    <x v="0"/>
    <s v="P50013325E5"/>
    <x v="11"/>
    <x v="12"/>
    <s v="336"/>
    <s v="513"/>
    <n v="51330"/>
    <n v="5336041"/>
    <s v="FEDERAL5336041"/>
    <x v="2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00"/>
    <m/>
    <m/>
    <m/>
    <m/>
    <m/>
    <m/>
    <m/>
    <m/>
    <m/>
    <m/>
    <m/>
    <n v="1500"/>
    <n v="0"/>
    <n v="0"/>
    <n v="1500"/>
    <n v="0"/>
    <n v="1500"/>
    <n v="1500"/>
    <n v="0"/>
    <n v="1500"/>
    <n v="1500"/>
    <n v="1500"/>
    <n v="1500"/>
    <n v="0"/>
    <s v="0.00"/>
    <n v="0"/>
    <m/>
    <m/>
    <m/>
    <m/>
    <m/>
    <m/>
    <m/>
    <m/>
    <n v="15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801"/>
    <n v="5"/>
    <x v="0"/>
    <n v="25"/>
    <s v="33"/>
    <s v="E"/>
    <x v="0"/>
    <s v="P50013325E5"/>
    <x v="11"/>
    <x v="12"/>
    <s v="338"/>
    <s v="513"/>
    <n v="51330"/>
    <n v="5338011"/>
    <s v="FEDERAL5338011"/>
    <x v="23"/>
    <n v="586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8625"/>
    <n v="0"/>
    <s v="0.0"/>
    <n v="0"/>
    <s v="0.0"/>
    <s v="0.00"/>
    <n v="0"/>
    <s v="0.00"/>
    <n v="0"/>
    <m/>
    <m/>
    <m/>
    <m/>
    <m/>
    <m/>
    <m/>
    <m/>
    <s v="0.00"/>
    <m/>
    <n v="0"/>
    <n v="58625"/>
    <n v="58625"/>
    <n v="5862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EDERAL5341011"/>
    <x v="24"/>
    <n v="0"/>
    <n v="8979.5300000000007"/>
    <n v="21.26"/>
    <n v="130.47999999999999"/>
    <n v="96.46"/>
    <m/>
    <m/>
    <m/>
    <m/>
    <m/>
    <m/>
    <m/>
    <m/>
    <m/>
    <n v="248.2"/>
    <m/>
    <m/>
    <m/>
    <m/>
    <m/>
    <m/>
    <m/>
    <m/>
    <m/>
    <m/>
    <n v="0"/>
    <n v="248.2"/>
    <n v="0"/>
    <n v="0"/>
    <m/>
    <m/>
    <m/>
    <m/>
    <m/>
    <m/>
    <m/>
    <m/>
    <m/>
    <m/>
    <m/>
    <m/>
    <m/>
    <m/>
    <m/>
    <n v="0"/>
    <n v="0"/>
    <n v="0"/>
    <n v="0"/>
    <n v="9227.7300000000014"/>
    <n v="9227.7300000000014"/>
    <n v="9227.7300000000014"/>
    <m/>
    <n v="7228.1000000000013"/>
    <n v="7228.1000000000013"/>
    <n v="7228.1000000000013"/>
    <n v="1805.92"/>
    <n v="2195.88"/>
    <n v="3226.3"/>
    <m/>
    <m/>
    <m/>
    <m/>
    <m/>
    <m/>
    <m/>
    <m/>
    <m/>
    <n v="7228.1000000000013"/>
    <m/>
    <n v="0"/>
    <n v="1999.63"/>
    <n v="1999.63"/>
    <n v="1999.6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4501"/>
    <n v="5"/>
    <x v="0"/>
    <n v="25"/>
    <s v="34"/>
    <s v="E"/>
    <x v="0"/>
    <s v="P50013425E5"/>
    <x v="12"/>
    <x v="13"/>
    <s v="345"/>
    <s v="513"/>
    <n v="51340"/>
    <n v="5345011"/>
    <s v="FEDERAL5345011"/>
    <x v="2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s v="0.00"/>
    <m/>
    <m/>
    <m/>
    <m/>
    <m/>
    <m/>
    <m/>
    <m/>
    <m/>
    <n v="0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5801"/>
    <n v="5"/>
    <x v="0"/>
    <n v="25"/>
    <s v="35"/>
    <s v="E"/>
    <x v="0"/>
    <s v="P50013525E5"/>
    <x v="13"/>
    <x v="14"/>
    <s v="358"/>
    <s v="513"/>
    <n v="51350"/>
    <n v="5358011"/>
    <s v="FEDERAL5358011"/>
    <x v="26"/>
    <n v="2501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0145"/>
    <n v="0"/>
    <s v="0.0"/>
    <n v="0"/>
    <s v="0.0"/>
    <s v="0.00"/>
    <n v="0"/>
    <s v="0.00"/>
    <m/>
    <m/>
    <m/>
    <m/>
    <m/>
    <m/>
    <m/>
    <m/>
    <m/>
    <s v="0.00"/>
    <m/>
    <n v="0"/>
    <n v="250145"/>
    <n v="250145"/>
    <n v="2501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61000001"/>
    <s v="36101"/>
    <n v="5"/>
    <x v="0"/>
    <n v="25"/>
    <s v="36"/>
    <s v="E"/>
    <x v="0"/>
    <s v="P50013625E5"/>
    <x v="14"/>
    <x v="15"/>
    <s v="361"/>
    <s v="513"/>
    <n v="51360"/>
    <n v="5361011"/>
    <s v="FEDERAL5361011"/>
    <x v="27"/>
    <n v="120179.87242116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0179.8724211651"/>
    <n v="0"/>
    <s v="0.0"/>
    <n v="0"/>
    <s v="0.0"/>
    <s v="0.00"/>
    <n v="0"/>
    <s v="0.00"/>
    <m/>
    <m/>
    <m/>
    <m/>
    <m/>
    <m/>
    <m/>
    <m/>
    <m/>
    <s v="0.00"/>
    <m/>
    <n v="0"/>
    <n v="120179.8724211651"/>
    <n v="120179.8724211651"/>
    <n v="120179.8724211651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2000001"/>
    <s v="37202"/>
    <n v="5"/>
    <x v="0"/>
    <n v="25"/>
    <s v="37"/>
    <s v="E"/>
    <x v="0"/>
    <s v="P50013725E5"/>
    <x v="15"/>
    <x v="16"/>
    <s v="372"/>
    <s v="513"/>
    <n v="51370"/>
    <n v="5372021"/>
    <s v="FEDERAL5372021"/>
    <x v="2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3107.04"/>
    <n v="6259.87"/>
    <n v="16641.68"/>
    <m/>
    <m/>
    <m/>
    <m/>
    <m/>
    <m/>
    <m/>
    <m/>
    <m/>
    <n v="26008.59"/>
    <n v="0"/>
    <n v="0"/>
    <n v="26008.59"/>
    <n v="0"/>
    <n v="26008.59"/>
    <n v="26008.59"/>
    <n v="0"/>
    <n v="26008.59"/>
    <n v="26008.59"/>
    <n v="26008.59"/>
    <n v="3107.04"/>
    <n v="6259.87"/>
    <n v="16641.68"/>
    <n v="4.8010000173235312E-3"/>
    <m/>
    <m/>
    <m/>
    <m/>
    <m/>
    <m/>
    <m/>
    <m/>
    <n v="26008.5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5000001"/>
    <s v="37502"/>
    <n v="5"/>
    <x v="0"/>
    <n v="25"/>
    <s v="37"/>
    <s v="E"/>
    <x v="0"/>
    <s v="P50013725E5"/>
    <x v="15"/>
    <x v="16"/>
    <s v="375"/>
    <s v="513"/>
    <n v="51370"/>
    <n v="5375021"/>
    <s v="FEDERAL5375021"/>
    <x v="29"/>
    <n v="564606.72977192467"/>
    <n v="46916.08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607.04"/>
    <n v="-6259.87"/>
    <n v="-16641.68"/>
    <m/>
    <m/>
    <m/>
    <m/>
    <m/>
    <m/>
    <m/>
    <m/>
    <m/>
    <n v="-27508.59"/>
    <n v="0"/>
    <n v="0"/>
    <n v="-27508.59"/>
    <n v="46916.08"/>
    <n v="19407.490000000002"/>
    <n v="584014.21977192466"/>
    <m/>
    <n v="97798.889999999985"/>
    <n v="97798.889999999985"/>
    <n v="97798.889999999985"/>
    <n v="14477.89"/>
    <n v="28367.989999999998"/>
    <n v="54953.01"/>
    <m/>
    <m/>
    <m/>
    <m/>
    <m/>
    <m/>
    <m/>
    <m/>
    <m/>
    <n v="97798.889999999985"/>
    <m/>
    <n v="0"/>
    <n v="486215.32977192465"/>
    <n v="486215.32977192465"/>
    <n v="486215.3297719246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201"/>
    <n v="5"/>
    <x v="0"/>
    <n v="25"/>
    <s v="38"/>
    <s v="E"/>
    <x v="0"/>
    <s v="P50013825E5"/>
    <x v="16"/>
    <x v="17"/>
    <s v="382"/>
    <s v="513"/>
    <n v="51380"/>
    <n v="5382011"/>
    <s v="FEDERAL5382011"/>
    <x v="30"/>
    <n v="1191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1893"/>
    <n v="0"/>
    <n v="4593.6000000000004"/>
    <n v="4593.6000000000004"/>
    <n v="4593.6000000000004"/>
    <s v="0.00"/>
    <n v="0"/>
    <n v="4593.6000000000004"/>
    <m/>
    <m/>
    <m/>
    <m/>
    <m/>
    <m/>
    <m/>
    <m/>
    <m/>
    <n v="4593.6000000000004"/>
    <m/>
    <n v="0"/>
    <n v="1187299.3999999999"/>
    <n v="1187299.3999999999"/>
    <n v="1187299.39999999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5000001"/>
    <s v="38501"/>
    <n v="5"/>
    <x v="0"/>
    <n v="25"/>
    <s v="38"/>
    <s v="E"/>
    <x v="0"/>
    <s v="P50013825E5"/>
    <x v="16"/>
    <x v="17"/>
    <s v="385"/>
    <s v="513"/>
    <n v="51380"/>
    <n v="5385011"/>
    <s v="FEDERAL5385011"/>
    <x v="31"/>
    <n v="48535.815196316085"/>
    <n v="25838.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838.1"/>
    <n v="25838.1"/>
    <n v="74373.915196316084"/>
    <m/>
    <n v="3173.5599999999995"/>
    <n v="3173.5599999999995"/>
    <n v="3173.5599999999995"/>
    <s v="0.00"/>
    <n v="2923"/>
    <n v="250.56"/>
    <m/>
    <m/>
    <m/>
    <m/>
    <m/>
    <m/>
    <m/>
    <m/>
    <m/>
    <n v="3173.5599999999995"/>
    <m/>
    <n v="0"/>
    <n v="71200.355196316086"/>
    <n v="71200.355196316086"/>
    <n v="71200.35519631608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2000001"/>
    <s v="39201"/>
    <n v="5"/>
    <x v="0"/>
    <n v="25"/>
    <s v="39"/>
    <s v="E"/>
    <x v="0"/>
    <s v="P50013925E5"/>
    <x v="17"/>
    <x v="18"/>
    <s v="392"/>
    <s v="513"/>
    <n v="51390"/>
    <n v="5392011"/>
    <s v="FEDERAL5392011"/>
    <x v="32"/>
    <n v="685952"/>
    <n v="25411.1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411.19"/>
    <n v="25411.19"/>
    <n v="711363.19"/>
    <m/>
    <n v="218509"/>
    <n v="218509"/>
    <n v="218509"/>
    <n v="5162"/>
    <n v="212650"/>
    <n v="697"/>
    <m/>
    <m/>
    <m/>
    <m/>
    <m/>
    <m/>
    <m/>
    <m/>
    <m/>
    <n v="218509"/>
    <m/>
    <n v="0"/>
    <n v="492854.18999999994"/>
    <n v="492854.18999999994"/>
    <n v="492854.1899999999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8000001"/>
    <s v="39801"/>
    <n v="5"/>
    <x v="0"/>
    <n v="25"/>
    <s v="39"/>
    <s v="E"/>
    <x v="0"/>
    <s v="P50013925E5"/>
    <x v="17"/>
    <x v="18"/>
    <s v="398"/>
    <s v="513"/>
    <n v="51390"/>
    <n v="5398011"/>
    <s v="FEDERAL5398011"/>
    <x v="33"/>
    <n v="13037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03797"/>
    <n v="0"/>
    <n v="326472.31"/>
    <n v="326472.31"/>
    <n v="326472.31"/>
    <n v="108541.31"/>
    <n v="109296.60000000003"/>
    <n v="108634.39999999997"/>
    <m/>
    <m/>
    <m/>
    <m/>
    <m/>
    <m/>
    <m/>
    <m/>
    <m/>
    <n v="326472.31"/>
    <m/>
    <n v="0"/>
    <n v="977324.69"/>
    <n v="977324.69"/>
    <n v="977324.6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13000001"/>
    <s v="11301"/>
    <n v="6"/>
    <x v="0"/>
    <n v="25"/>
    <s v="11"/>
    <s v="E"/>
    <x v="0"/>
    <s v="P50011125E6"/>
    <x v="0"/>
    <x v="0"/>
    <s v="113"/>
    <s v="511"/>
    <n v="51110"/>
    <n v="5113011"/>
    <s v="ESTATAL5113011"/>
    <x v="0"/>
    <n v="32557373.443549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7147"/>
    <n v="25692.73"/>
    <n v="-5499.58"/>
    <m/>
    <m/>
    <m/>
    <m/>
    <m/>
    <m/>
    <m/>
    <m/>
    <m/>
    <n v="-16953.849999999999"/>
    <n v="0"/>
    <n v="0"/>
    <n v="-16953.849999999999"/>
    <n v="0"/>
    <n v="-16953.849999999999"/>
    <n v="32540419.593549997"/>
    <n v="0"/>
    <n v="8953292.2900000028"/>
    <n v="8953292.2900000028"/>
    <n v="8953292.2900000028"/>
    <n v="2538694.9600000004"/>
    <n v="3480672.489999996"/>
    <n v="2933924.8399999957"/>
    <m/>
    <m/>
    <m/>
    <m/>
    <m/>
    <m/>
    <m/>
    <m/>
    <m/>
    <n v="8953292.2900000028"/>
    <m/>
    <n v="0"/>
    <n v="23587127.303549994"/>
    <n v="23587127.303549994"/>
    <n v="23587127.30354999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22000001"/>
    <s v="12202"/>
    <n v="6"/>
    <x v="0"/>
    <n v="25"/>
    <s v="12"/>
    <s v="E"/>
    <x v="0"/>
    <s v="P50011225E6"/>
    <x v="1"/>
    <x v="1"/>
    <s v="122"/>
    <s v="511"/>
    <n v="51120"/>
    <n v="5122021"/>
    <s v="ESTAT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993"/>
    <n v="3461.27"/>
    <n v="5499.58"/>
    <m/>
    <m/>
    <m/>
    <m/>
    <m/>
    <m/>
    <m/>
    <m/>
    <m/>
    <n v="16953.849999999999"/>
    <n v="0"/>
    <n v="0"/>
    <n v="16953.849999999999"/>
    <n v="0"/>
    <n v="16953.849999999999"/>
    <n v="16953.849999999999"/>
    <n v="0"/>
    <n v="16953.849999999999"/>
    <n v="16953.849999999999"/>
    <n v="16953.849999999999"/>
    <n v="5107.3599999999997"/>
    <n v="6346.91"/>
    <n v="5499.58"/>
    <m/>
    <m/>
    <m/>
    <m/>
    <m/>
    <m/>
    <m/>
    <m/>
    <m/>
    <n v="16953.849999999999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1000001"/>
    <s v="13101"/>
    <n v="6"/>
    <x v="0"/>
    <n v="25"/>
    <s v="13"/>
    <s v="E"/>
    <x v="0"/>
    <s v="P50011325E6"/>
    <x v="2"/>
    <x v="2"/>
    <s v="131"/>
    <s v="511"/>
    <n v="51130"/>
    <n v="5131011"/>
    <s v="ESTATAL5131011"/>
    <x v="34"/>
    <n v="24903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72.3"/>
    <m/>
    <m/>
    <m/>
    <m/>
    <m/>
    <m/>
    <m/>
    <m/>
    <m/>
    <n v="-472.3"/>
    <n v="0"/>
    <n v="0"/>
    <n v="-472.3"/>
    <n v="0"/>
    <n v="-472.3"/>
    <n v="2489833.7000000002"/>
    <n v="0"/>
    <n v="576180.42999999993"/>
    <n v="576180.42999999993"/>
    <n v="576180.42999999993"/>
    <n v="188763.06"/>
    <n v="197541.57"/>
    <n v="189875.8000000001"/>
    <m/>
    <m/>
    <m/>
    <m/>
    <m/>
    <m/>
    <m/>
    <m/>
    <m/>
    <n v="576180.42999999993"/>
    <m/>
    <n v="0"/>
    <n v="1913653.2700000003"/>
    <n v="1913653.2700000003"/>
    <n v="1913653.270000000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1"/>
    <n v="6"/>
    <x v="0"/>
    <n v="25"/>
    <s v="13"/>
    <s v="E"/>
    <x v="0"/>
    <s v="P50011325E6"/>
    <x v="2"/>
    <x v="2"/>
    <s v="132"/>
    <s v="511"/>
    <n v="51130"/>
    <n v="5132011"/>
    <s v="ESTATAL5132011"/>
    <x v="2"/>
    <n v="276692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66929"/>
    <n v="0"/>
    <n v="4749.4799999999996"/>
    <n v="4749.4799999999996"/>
    <n v="4749.4799999999996"/>
    <n v="2516.5500000000002"/>
    <n v="2232.9299999999998"/>
    <s v="0.00"/>
    <m/>
    <m/>
    <m/>
    <m/>
    <m/>
    <m/>
    <m/>
    <m/>
    <m/>
    <n v="4749.4799999999996"/>
    <m/>
    <n v="0"/>
    <n v="2762179.52"/>
    <n v="2762179.52"/>
    <n v="2762179.5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3"/>
    <n v="6"/>
    <x v="0"/>
    <n v="25"/>
    <s v="13"/>
    <s v="E"/>
    <x v="0"/>
    <s v="P50011325E6"/>
    <x v="2"/>
    <x v="2"/>
    <s v="132"/>
    <s v="511"/>
    <n v="51130"/>
    <n v="5132031"/>
    <s v="ESTATAL5132031"/>
    <x v="3"/>
    <n v="630417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422219.26"/>
    <m/>
    <m/>
    <m/>
    <m/>
    <m/>
    <m/>
    <m/>
    <m/>
    <m/>
    <m/>
    <n v="-422219.26"/>
    <n v="0"/>
    <n v="0"/>
    <n v="-422219.26"/>
    <n v="0"/>
    <n v="-422219.26"/>
    <n v="5881958.7400000002"/>
    <n v="0"/>
    <n v="26984.34"/>
    <n v="26984.34"/>
    <n v="26984.34"/>
    <n v="20785.3"/>
    <n v="6199.04"/>
    <s v="0.00"/>
    <m/>
    <m/>
    <m/>
    <m/>
    <m/>
    <m/>
    <m/>
    <m/>
    <m/>
    <n v="26984.34"/>
    <m/>
    <n v="0"/>
    <n v="5854974.4000000004"/>
    <n v="5854974.4000000004"/>
    <n v="5854974.400000000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301"/>
    <n v="6"/>
    <x v="0"/>
    <n v="25"/>
    <s v="13"/>
    <s v="E"/>
    <x v="0"/>
    <s v="P50011325E6"/>
    <x v="2"/>
    <x v="2"/>
    <s v="133"/>
    <s v="511"/>
    <n v="51130"/>
    <n v="5133011"/>
    <s v="ESTAT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72.3"/>
    <m/>
    <m/>
    <m/>
    <m/>
    <m/>
    <m/>
    <m/>
    <m/>
    <m/>
    <n v="472.3"/>
    <n v="0"/>
    <n v="0"/>
    <n v="472.3"/>
    <n v="0"/>
    <n v="472.3"/>
    <n v="472.3"/>
    <n v="0"/>
    <n v="472.3"/>
    <n v="472.3"/>
    <n v="472.3"/>
    <s v="0.00"/>
    <n v="0"/>
    <n v="472.3"/>
    <m/>
    <m/>
    <m/>
    <m/>
    <m/>
    <m/>
    <m/>
    <m/>
    <m/>
    <n v="472.3"/>
    <m/>
    <m/>
    <n v="0"/>
    <m/>
    <m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1000001"/>
    <s v="14102"/>
    <n v="6"/>
    <x v="0"/>
    <n v="25"/>
    <s v="14"/>
    <s v="E"/>
    <x v="0"/>
    <s v="P50011425E6"/>
    <x v="3"/>
    <x v="3"/>
    <s v="141"/>
    <s v="511"/>
    <n v="51140"/>
    <n v="5141021"/>
    <s v="ESTATAL5141021"/>
    <x v="5"/>
    <n v="54814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81467"/>
    <n v="0"/>
    <n v="1461517.7399999988"/>
    <n v="1461517.7399999988"/>
    <n v="1461517.7399999988"/>
    <n v="438083.42"/>
    <n v="538131.53"/>
    <n v="485302.78999999899"/>
    <m/>
    <m/>
    <m/>
    <m/>
    <m/>
    <m/>
    <m/>
    <m/>
    <m/>
    <n v="1461517.7399999988"/>
    <m/>
    <n v="0"/>
    <n v="4019949.2600000012"/>
    <n v="4019949.2600000012"/>
    <n v="4019949.260000001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3000001"/>
    <s v="14301"/>
    <n v="6"/>
    <x v="0"/>
    <n v="25"/>
    <s v="14"/>
    <s v="E"/>
    <x v="0"/>
    <s v="P50011425E6"/>
    <x v="3"/>
    <x v="3"/>
    <s v="143"/>
    <s v="511"/>
    <n v="51140"/>
    <n v="5143011"/>
    <s v="ESTATAL5143011"/>
    <x v="6"/>
    <n v="96552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65522"/>
    <n v="0"/>
    <n v="239082.86"/>
    <n v="239082.86"/>
    <n v="239082.86"/>
    <n v="71704.2"/>
    <n v="88921.53"/>
    <n v="78457.129999999757"/>
    <m/>
    <m/>
    <m/>
    <m/>
    <m/>
    <m/>
    <m/>
    <m/>
    <m/>
    <n v="239082.86"/>
    <m/>
    <n v="0"/>
    <n v="726439.14"/>
    <n v="726439.14"/>
    <n v="726439.1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4000001"/>
    <s v="14401"/>
    <n v="6"/>
    <x v="0"/>
    <n v="25"/>
    <s v="14"/>
    <s v="E"/>
    <x v="0"/>
    <s v="P50011425E6"/>
    <x v="3"/>
    <x v="3"/>
    <s v="144"/>
    <s v="511"/>
    <n v="51140"/>
    <n v="5144011"/>
    <s v="ESTATAL5144011"/>
    <x v="35"/>
    <n v="68661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86619"/>
    <n v="0"/>
    <s v="0.0"/>
    <n v="0"/>
    <s v="0.0"/>
    <s v="0.00"/>
    <n v="0"/>
    <s v="0.00"/>
    <m/>
    <m/>
    <m/>
    <m/>
    <m/>
    <m/>
    <m/>
    <m/>
    <m/>
    <s v="0.00"/>
    <m/>
    <n v="0"/>
    <n v="686619"/>
    <n v="686619"/>
    <n v="6866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203"/>
    <n v="6"/>
    <x v="0"/>
    <n v="25"/>
    <s v="15"/>
    <s v="E"/>
    <x v="0"/>
    <s v="P50011525E6"/>
    <x v="4"/>
    <x v="4"/>
    <s v="152"/>
    <s v="511"/>
    <n v="51150"/>
    <n v="5152031"/>
    <s v="ESTATAL5152031"/>
    <x v="36"/>
    <n v="0"/>
    <m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n v="422219.26"/>
    <m/>
    <m/>
    <m/>
    <m/>
    <m/>
    <m/>
    <m/>
    <m/>
    <m/>
    <m/>
    <n v="422219.26"/>
    <n v="0"/>
    <n v="0"/>
    <n v="422219.26"/>
    <n v="0"/>
    <n v="422219.26"/>
    <n v="422219.26"/>
    <n v="0"/>
    <n v="422219.26"/>
    <n v="422219.26"/>
    <n v="422219.26"/>
    <m/>
    <n v="422219.26"/>
    <s v="0.00"/>
    <m/>
    <m/>
    <m/>
    <m/>
    <m/>
    <m/>
    <m/>
    <m/>
    <m/>
    <n v="422219.26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301"/>
    <n v="6"/>
    <x v="0"/>
    <n v="25"/>
    <s v="15"/>
    <s v="E"/>
    <x v="0"/>
    <s v="P50011525E6"/>
    <x v="4"/>
    <x v="4"/>
    <s v="153"/>
    <s v="511"/>
    <n v="51150"/>
    <n v="5153011"/>
    <s v="ESTATAL5153011"/>
    <x v="3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154"/>
    <n v="-29154"/>
    <m/>
    <m/>
    <m/>
    <m/>
    <m/>
    <m/>
    <m/>
    <m/>
    <m/>
    <m/>
    <n v="0"/>
    <n v="0"/>
    <n v="0"/>
    <n v="0"/>
    <n v="0"/>
    <n v="0"/>
    <n v="0"/>
    <n v="0"/>
    <n v="0"/>
    <n v="0"/>
    <n v="0"/>
    <n v="29154"/>
    <n v="-29154"/>
    <s v="0.00"/>
    <m/>
    <m/>
    <m/>
    <m/>
    <m/>
    <m/>
    <m/>
    <m/>
    <m/>
    <n v="0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1"/>
    <n v="6"/>
    <x v="0"/>
    <n v="25"/>
    <s v="15"/>
    <s v="E"/>
    <x v="0"/>
    <s v="P50011525E6"/>
    <x v="4"/>
    <x v="4"/>
    <s v="154"/>
    <s v="511"/>
    <n v="51150"/>
    <n v="5154011"/>
    <s v="ESTATAL5154011"/>
    <x v="38"/>
    <n v="67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648"/>
    <n v="0"/>
    <n v="9900"/>
    <n v="9900"/>
    <n v="9900"/>
    <n v="3300"/>
    <n v="0"/>
    <n v="6600"/>
    <m/>
    <m/>
    <m/>
    <m/>
    <m/>
    <m/>
    <m/>
    <m/>
    <m/>
    <n v="9900"/>
    <m/>
    <n v="0"/>
    <n v="57748"/>
    <n v="57748"/>
    <n v="5774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2"/>
    <n v="6"/>
    <x v="0"/>
    <n v="25"/>
    <s v="15"/>
    <s v="E"/>
    <x v="0"/>
    <s v="P50011525E6"/>
    <x v="4"/>
    <x v="4"/>
    <s v="154"/>
    <s v="511"/>
    <n v="51150"/>
    <n v="5154021"/>
    <s v="ESTATAL5154021"/>
    <x v="39"/>
    <n v="615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581"/>
    <n v="0"/>
    <n v="12695.29"/>
    <n v="12695.29"/>
    <n v="12695.29"/>
    <n v="2818.16"/>
    <n v="0"/>
    <n v="9877.1299999999974"/>
    <m/>
    <m/>
    <m/>
    <m/>
    <m/>
    <m/>
    <m/>
    <m/>
    <m/>
    <n v="12695.29"/>
    <m/>
    <n v="0"/>
    <n v="48885.71"/>
    <n v="48885.71"/>
    <n v="48885.7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3"/>
    <n v="6"/>
    <x v="0"/>
    <n v="25"/>
    <s v="15"/>
    <s v="E"/>
    <x v="0"/>
    <s v="P50011525E6"/>
    <x v="4"/>
    <x v="4"/>
    <s v="154"/>
    <s v="511"/>
    <n v="51150"/>
    <n v="5154031"/>
    <s v="ESTATAL5154031"/>
    <x v="40"/>
    <n v="5955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9550"/>
    <n v="0"/>
    <n v="3100"/>
    <n v="3100"/>
    <n v="3100"/>
    <s v="0.00"/>
    <n v="0"/>
    <n v="3100"/>
    <m/>
    <m/>
    <m/>
    <m/>
    <m/>
    <m/>
    <m/>
    <m/>
    <m/>
    <n v="3100"/>
    <m/>
    <n v="0"/>
    <n v="56450"/>
    <n v="56450"/>
    <n v="5645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4"/>
    <n v="6"/>
    <x v="0"/>
    <n v="25"/>
    <s v="15"/>
    <s v="E"/>
    <x v="0"/>
    <s v="P50011525E6"/>
    <x v="4"/>
    <x v="4"/>
    <s v="154"/>
    <s v="511"/>
    <n v="51150"/>
    <n v="5154041"/>
    <s v="ESTATAL5154041"/>
    <x v="41"/>
    <n v="86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600"/>
    <n v="0"/>
    <s v="0.0"/>
    <n v="0"/>
    <s v="0.0"/>
    <s v="0.00"/>
    <n v="0"/>
    <s v="0.00"/>
    <m/>
    <m/>
    <m/>
    <m/>
    <m/>
    <m/>
    <m/>
    <m/>
    <m/>
    <s v="0.00"/>
    <m/>
    <n v="0"/>
    <n v="8600"/>
    <n v="8600"/>
    <n v="86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5"/>
    <n v="6"/>
    <x v="0"/>
    <n v="25"/>
    <s v="15"/>
    <s v="E"/>
    <x v="0"/>
    <s v="P50011525E6"/>
    <x v="4"/>
    <x v="4"/>
    <s v="154"/>
    <s v="511"/>
    <n v="51150"/>
    <n v="5154051"/>
    <s v="ESTATAL5154051"/>
    <x v="42"/>
    <n v="504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468"/>
    <n v="0"/>
    <n v="30331.17"/>
    <n v="30331.17"/>
    <n v="30331.17"/>
    <s v="0.00"/>
    <n v="0"/>
    <n v="30331.17"/>
    <m/>
    <m/>
    <m/>
    <m/>
    <m/>
    <m/>
    <m/>
    <m/>
    <m/>
    <n v="30331.17"/>
    <m/>
    <n v="0"/>
    <n v="20136.830000000002"/>
    <n v="20136.830000000002"/>
    <n v="20136.83000000000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6"/>
    <n v="6"/>
    <x v="0"/>
    <n v="25"/>
    <s v="15"/>
    <s v="E"/>
    <x v="0"/>
    <s v="P50011525E6"/>
    <x v="4"/>
    <x v="4"/>
    <s v="154"/>
    <s v="511"/>
    <n v="51150"/>
    <n v="5154061"/>
    <s v="ESTATAL5154061"/>
    <x v="7"/>
    <n v="121151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11513"/>
    <n v="0"/>
    <n v="284634.10000000003"/>
    <n v="284634.10000000003"/>
    <n v="284634.10000000003"/>
    <n v="84343.449999999983"/>
    <n v="108836.76000000001"/>
    <n v="91453.89"/>
    <m/>
    <m/>
    <m/>
    <m/>
    <m/>
    <m/>
    <m/>
    <m/>
    <m/>
    <n v="284634.10000000003"/>
    <m/>
    <n v="0"/>
    <n v="926878.89999999991"/>
    <n v="926878.89999999991"/>
    <n v="926878.8999999999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7"/>
    <n v="6"/>
    <x v="0"/>
    <n v="25"/>
    <s v="15"/>
    <s v="E"/>
    <x v="0"/>
    <s v="P50011525E6"/>
    <x v="4"/>
    <x v="4"/>
    <s v="154"/>
    <s v="511"/>
    <n v="51150"/>
    <n v="5154071"/>
    <s v="ESTATAL5154071"/>
    <x v="43"/>
    <n v="14465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6598"/>
    <n v="0"/>
    <s v="0.0"/>
    <n v="0"/>
    <s v="0.0"/>
    <s v="0.00"/>
    <n v="0"/>
    <s v="0.00"/>
    <m/>
    <m/>
    <m/>
    <m/>
    <m/>
    <m/>
    <m/>
    <m/>
    <m/>
    <s v="0.00"/>
    <m/>
    <n v="0"/>
    <n v="1446598"/>
    <n v="1446598"/>
    <n v="144659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8"/>
    <n v="6"/>
    <x v="0"/>
    <n v="25"/>
    <s v="15"/>
    <s v="E"/>
    <x v="0"/>
    <s v="P50011525E6"/>
    <x v="4"/>
    <x v="4"/>
    <s v="154"/>
    <s v="511"/>
    <n v="51150"/>
    <n v="5154081"/>
    <s v="ESTATAL5154081"/>
    <x v="44"/>
    <n v="811834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118340"/>
    <n v="0"/>
    <n v="1227425.0199999998"/>
    <n v="1227425.0199999998"/>
    <n v="1227425.0199999998"/>
    <n v="414103.93999999989"/>
    <n v="397486.91"/>
    <n v="415834.16999999981"/>
    <m/>
    <m/>
    <m/>
    <m/>
    <m/>
    <m/>
    <m/>
    <m/>
    <m/>
    <n v="1227425.0199999998"/>
    <m/>
    <n v="0"/>
    <n v="6890914.9800000004"/>
    <n v="6890914.9800000004"/>
    <n v="6890914.980000000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9"/>
    <n v="6"/>
    <x v="0"/>
    <n v="25"/>
    <s v="15"/>
    <s v="E"/>
    <x v="0"/>
    <s v="P50011525E6"/>
    <x v="4"/>
    <x v="4"/>
    <s v="154"/>
    <s v="511"/>
    <n v="51150"/>
    <n v="5154091"/>
    <s v="ESTATAL5154091"/>
    <x v="45"/>
    <n v="90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000"/>
    <n v="0"/>
    <n v="664.59"/>
    <n v="664.59"/>
    <n v="664.59"/>
    <s v="0.00"/>
    <n v="664.59"/>
    <s v="0.00"/>
    <m/>
    <m/>
    <m/>
    <m/>
    <m/>
    <m/>
    <m/>
    <m/>
    <m/>
    <n v="664.59"/>
    <m/>
    <n v="0"/>
    <n v="89335.41"/>
    <n v="89335.41"/>
    <n v="89335.4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61000001"/>
    <s v="16101"/>
    <n v="6"/>
    <x v="0"/>
    <n v="25"/>
    <s v="16"/>
    <s v="E"/>
    <x v="0"/>
    <s v="P50011625E6"/>
    <x v="5"/>
    <x v="5"/>
    <s v="161"/>
    <s v="511"/>
    <n v="51160"/>
    <n v="5161011"/>
    <s v="ESTATAL5161011"/>
    <x v="8"/>
    <n v="1680253.556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680253.55645"/>
    <n v="0"/>
    <s v="0.0"/>
    <n v="0"/>
    <s v="0.0"/>
    <s v="0.00"/>
    <n v="0"/>
    <s v="0.00"/>
    <m/>
    <m/>
    <m/>
    <m/>
    <m/>
    <m/>
    <m/>
    <m/>
    <m/>
    <s v="0.00"/>
    <m/>
    <n v="0"/>
    <n v="1680253.55645"/>
    <n v="1680253.55645"/>
    <n v="1680253.5564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1"/>
    <n v="6"/>
    <x v="0"/>
    <n v="25"/>
    <s v="17"/>
    <s v="E"/>
    <x v="0"/>
    <s v="P50011725E6"/>
    <x v="18"/>
    <x v="19"/>
    <s v="171"/>
    <s v="511"/>
    <n v="51160"/>
    <n v="5171011"/>
    <s v="ESTATAL5171011"/>
    <x v="46"/>
    <n v="2203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203000"/>
    <n v="0"/>
    <n v="382178.27000000008"/>
    <n v="382178.27000000008"/>
    <n v="382178.27000000008"/>
    <n v="205125.63000000003"/>
    <n v="8065.45"/>
    <n v="168987.19"/>
    <m/>
    <m/>
    <m/>
    <m/>
    <m/>
    <m/>
    <m/>
    <m/>
    <m/>
    <n v="382178.27000000008"/>
    <m/>
    <n v="0"/>
    <n v="1820821.73"/>
    <n v="1820821.73"/>
    <n v="1820821.7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2"/>
    <n v="6"/>
    <x v="0"/>
    <n v="25"/>
    <s v="17"/>
    <s v="E"/>
    <x v="0"/>
    <s v="P50011725E6"/>
    <x v="18"/>
    <x v="19"/>
    <s v="171"/>
    <s v="511"/>
    <n v="51160"/>
    <n v="5171021"/>
    <s v="ESTATAL5171021"/>
    <x v="47"/>
    <n v="5017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1779"/>
    <n v="0"/>
    <s v="0.0"/>
    <n v="0"/>
    <s v="0.0"/>
    <s v="0.00"/>
    <n v="0"/>
    <s v="0.00"/>
    <m/>
    <m/>
    <m/>
    <m/>
    <m/>
    <m/>
    <m/>
    <m/>
    <m/>
    <s v="0.00"/>
    <m/>
    <n v="0"/>
    <n v="501779"/>
    <n v="501779"/>
    <n v="50177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1301"/>
    <n v="4"/>
    <x v="0"/>
    <n v="25"/>
    <s v="11"/>
    <s v="E"/>
    <x v="0"/>
    <s v="P50011125E4"/>
    <x v="0"/>
    <x v="0"/>
    <s v="113"/>
    <s v="511"/>
    <n v="51110"/>
    <n v="5113011"/>
    <s v="PROPIOS5113011"/>
    <x v="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8437.71999999997"/>
    <n v="2420.88"/>
    <n v="-214.14"/>
    <m/>
    <m/>
    <m/>
    <m/>
    <m/>
    <m/>
    <m/>
    <m/>
    <m/>
    <n v="300644.45999999996"/>
    <n v="0"/>
    <n v="0"/>
    <n v="300644.45999999996"/>
    <n v="0"/>
    <n v="300644.45999999996"/>
    <n v="300644.45999999996"/>
    <n v="0"/>
    <n v="299922.8"/>
    <n v="299922.8"/>
    <n v="299922.8"/>
    <n v="298437.71999999997"/>
    <n v="2420.88"/>
    <n v="-935.80000000000018"/>
    <m/>
    <m/>
    <m/>
    <m/>
    <m/>
    <m/>
    <m/>
    <m/>
    <m/>
    <n v="299922.8"/>
    <m/>
    <n v="0"/>
    <n v="721.65999999997439"/>
    <n v="721.65999999997439"/>
    <n v="721.6599999999743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201"/>
    <n v="4"/>
    <x v="0"/>
    <n v="25"/>
    <s v="13"/>
    <s v="E"/>
    <x v="0"/>
    <s v="P50011325E4"/>
    <x v="0"/>
    <x v="0"/>
    <s v="132"/>
    <s v="511"/>
    <n v="51130"/>
    <n v="5132011"/>
    <s v="PROPIOS5132011"/>
    <x v="2"/>
    <m/>
    <m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m/>
    <n v="5971.35"/>
    <m/>
    <m/>
    <m/>
    <m/>
    <m/>
    <m/>
    <m/>
    <m/>
    <m/>
    <n v="5971.35"/>
    <n v="0"/>
    <m/>
    <n v="5971.35"/>
    <n v="0"/>
    <n v="5971.35"/>
    <n v="5971.35"/>
    <n v="0"/>
    <n v="5971.35"/>
    <n v="5971.35"/>
    <n v="5971.35"/>
    <m/>
    <n v="6688.380000000001"/>
    <n v="-717.03"/>
    <m/>
    <m/>
    <m/>
    <m/>
    <m/>
    <m/>
    <m/>
    <m/>
    <m/>
    <n v="5971.35"/>
    <m/>
    <m/>
    <n v="0"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32000001"/>
    <s v="13203"/>
    <n v="4"/>
    <x v="0"/>
    <n v="25"/>
    <s v="13"/>
    <s v="E"/>
    <x v="0"/>
    <s v="P50011325E4"/>
    <x v="2"/>
    <x v="2"/>
    <s v="132"/>
    <s v="511"/>
    <n v="51130"/>
    <n v="5132031"/>
    <s v="PROPIOS5132031"/>
    <x v="3"/>
    <n v="763738.43348592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42672.79000000004"/>
    <n v="-17226.060000000001"/>
    <n v="5714.66"/>
    <m/>
    <m/>
    <m/>
    <m/>
    <m/>
    <m/>
    <m/>
    <m/>
    <m/>
    <n v="231161.39000000004"/>
    <n v="0"/>
    <n v="0"/>
    <n v="231161.39000000004"/>
    <n v="0"/>
    <n v="231161.39000000004"/>
    <n v="994899.82348592102"/>
    <n v="0"/>
    <n v="994899.82000000007"/>
    <n v="994899.82000000007"/>
    <n v="38613.67"/>
    <s v="0.00"/>
    <n v="40999.210000000006"/>
    <n v="-2385.54"/>
    <m/>
    <m/>
    <m/>
    <m/>
    <m/>
    <m/>
    <m/>
    <m/>
    <m/>
    <n v="38613.67"/>
    <m/>
    <n v="956286.15"/>
    <n v="956286.15348592098"/>
    <n v="3.485920955426991E-3"/>
    <n v="3.485920955426991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1"/>
    <n v="4"/>
    <x v="0"/>
    <n v="25"/>
    <s v="14"/>
    <s v="E"/>
    <x v="0"/>
    <s v="P50011425E4"/>
    <x v="3"/>
    <x v="3"/>
    <s v="144"/>
    <s v="511"/>
    <n v="51140"/>
    <n v="5144011"/>
    <s v="PROPIOS5144011"/>
    <x v="35"/>
    <n v="349780.1748000771"/>
    <n v="150062.0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99842.26"/>
    <m/>
    <m/>
    <m/>
    <m/>
    <m/>
    <m/>
    <m/>
    <m/>
    <m/>
    <m/>
    <m/>
    <n v="-499842.26"/>
    <n v="0"/>
    <n v="0"/>
    <n v="-499842.26"/>
    <n v="150062.09"/>
    <n v="-349780.17000000004"/>
    <n v="4.800077062100172E-3"/>
    <n v="0"/>
    <s v="0.0"/>
    <n v="0"/>
    <s v="0.0"/>
    <s v="0.00"/>
    <n v="0"/>
    <s v="0.00"/>
    <m/>
    <m/>
    <m/>
    <m/>
    <m/>
    <m/>
    <m/>
    <m/>
    <m/>
    <s v="0.00"/>
    <m/>
    <n v="0"/>
    <n v="4.800077062100172E-3"/>
    <n v="4.800077062100172E-3"/>
    <n v="4.800077062100172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2"/>
    <n v="4"/>
    <x v="0"/>
    <n v="25"/>
    <s v="14"/>
    <s v="E"/>
    <x v="0"/>
    <s v="P50011425E4"/>
    <x v="3"/>
    <x v="3"/>
    <s v="144"/>
    <s v="511"/>
    <n v="51140"/>
    <n v="5144021"/>
    <s v="PROPIOS5144021"/>
    <x v="48"/>
    <n v="62734.0324746552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1268.25"/>
    <m/>
    <n v="-11686.01"/>
    <m/>
    <m/>
    <m/>
    <m/>
    <m/>
    <m/>
    <m/>
    <m/>
    <m/>
    <n v="-52954.26"/>
    <n v="0"/>
    <n v="0"/>
    <n v="-52954.26"/>
    <n v="0"/>
    <n v="-52954.26"/>
    <n v="9779.7724746552485"/>
    <n v="0"/>
    <n v="0"/>
    <n v="0"/>
    <n v="0"/>
    <n v="0"/>
    <n v="0"/>
    <n v="0"/>
    <m/>
    <m/>
    <m/>
    <m/>
    <m/>
    <m/>
    <m/>
    <m/>
    <m/>
    <n v="0"/>
    <m/>
    <n v="0"/>
    <n v="9779.7724746552485"/>
    <n v="9779.7724746552485"/>
    <n v="9779.772474655248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3"/>
    <n v="4"/>
    <x v="0"/>
    <n v="25"/>
    <s v="15"/>
    <s v="E"/>
    <x v="0"/>
    <s v="P50011525E4"/>
    <x v="4"/>
    <x v="4"/>
    <s v="152"/>
    <s v="511"/>
    <n v="51150"/>
    <n v="5152031"/>
    <s v="PROPIOS5152031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88.38"/>
    <n v="161008.88"/>
    <m/>
    <m/>
    <m/>
    <m/>
    <m/>
    <m/>
    <m/>
    <m/>
    <m/>
    <n v="167697.26"/>
    <n v="0"/>
    <m/>
    <n v="167697.26"/>
    <n v="0"/>
    <n v="167697.26"/>
    <n v="167697.26"/>
    <n v="0"/>
    <n v="167697.26"/>
    <n v="167697.26"/>
    <n v="167697.26"/>
    <m/>
    <n v="167697.26"/>
    <s v="0.00"/>
    <m/>
    <m/>
    <m/>
    <m/>
    <m/>
    <m/>
    <m/>
    <m/>
    <m/>
    <n v="167697.26"/>
    <m/>
    <m/>
    <n v="0"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8"/>
    <n v="4"/>
    <x v="0"/>
    <n v="25"/>
    <s v="15"/>
    <s v="E"/>
    <x v="0"/>
    <s v="P50011525E4"/>
    <x v="4"/>
    <x v="4"/>
    <s v="154"/>
    <s v="511"/>
    <n v="51150"/>
    <n v="5154081"/>
    <s v="PROPIOS5154081"/>
    <x v="44"/>
    <n v="319722.529007798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161008.88"/>
    <m/>
    <m/>
    <m/>
    <m/>
    <m/>
    <m/>
    <m/>
    <m/>
    <m/>
    <n v="-161008.88"/>
    <n v="0"/>
    <n v="0"/>
    <n v="-161008.88"/>
    <n v="0"/>
    <n v="-161008.88"/>
    <n v="158713.64900779887"/>
    <n v="152113.25"/>
    <s v="0.0"/>
    <n v="152113.25"/>
    <s v="0.0"/>
    <s v="0.00"/>
    <n v="0"/>
    <s v="0.00"/>
    <m/>
    <m/>
    <m/>
    <m/>
    <m/>
    <m/>
    <m/>
    <m/>
    <m/>
    <s v="0.00"/>
    <m/>
    <n v="152113.25"/>
    <n v="158713.64900779887"/>
    <n v="158713.64900779887"/>
    <n v="6600.39900779887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9"/>
    <n v="4"/>
    <x v="0"/>
    <n v="25"/>
    <s v="15"/>
    <s v="E"/>
    <x v="0"/>
    <s v="P50011525E4"/>
    <x v="4"/>
    <x v="4"/>
    <s v="154"/>
    <s v="511"/>
    <n v="51150"/>
    <n v="5154091"/>
    <s v="PROPIOS5154091"/>
    <x v="45"/>
    <m/>
    <m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n v="6593.06"/>
    <m/>
    <m/>
    <m/>
    <m/>
    <m/>
    <m/>
    <m/>
    <m/>
    <m/>
    <m/>
    <n v="6593.06"/>
    <n v="0"/>
    <n v="0"/>
    <n v="6593.06"/>
    <n v="0"/>
    <n v="6593.06"/>
    <n v="6593.06"/>
    <m/>
    <n v="6593.06"/>
    <n v="6593.06"/>
    <n v="6593.06"/>
    <m/>
    <n v="6593.06"/>
    <s v="0.00"/>
    <m/>
    <m/>
    <m/>
    <m/>
    <m/>
    <m/>
    <m/>
    <m/>
    <m/>
    <n v="6593.0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7101"/>
    <n v="4"/>
    <x v="0"/>
    <n v="25"/>
    <s v="17"/>
    <s v="E"/>
    <x v="0"/>
    <s v="P50011725E4"/>
    <x v="18"/>
    <x v="19"/>
    <s v="171"/>
    <s v="511"/>
    <n v="51160"/>
    <n v="5171011"/>
    <s v="PROPIOS5171011"/>
    <x v="46"/>
    <m/>
    <m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n v="1523.74"/>
    <m/>
    <m/>
    <m/>
    <m/>
    <m/>
    <m/>
    <m/>
    <m/>
    <m/>
    <m/>
    <n v="1523.74"/>
    <n v="0"/>
    <n v="0"/>
    <n v="1523.74"/>
    <n v="0"/>
    <n v="1523.74"/>
    <n v="1523.74"/>
    <m/>
    <n v="1260.58"/>
    <n v="1260.58"/>
    <n v="1260.58"/>
    <m/>
    <n v="1523.7400000000005"/>
    <n v="-263.16000000000003"/>
    <m/>
    <m/>
    <m/>
    <m/>
    <m/>
    <m/>
    <m/>
    <m/>
    <m/>
    <n v="1260.58"/>
    <m/>
    <n v="0"/>
    <n v="263.16000000000008"/>
    <n v="263.16000000000008"/>
    <n v="263.160000000000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1000001"/>
    <s v="21101"/>
    <n v="4"/>
    <x v="0"/>
    <n v="25"/>
    <s v="21"/>
    <s v="E"/>
    <x v="0"/>
    <s v="P50012125E4"/>
    <x v="6"/>
    <x v="6"/>
    <s v="211"/>
    <s v="512"/>
    <n v="51210"/>
    <n v="5211011"/>
    <s v="PROPIOS5211011"/>
    <x v="49"/>
    <n v="387095.721309723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87095.72130972368"/>
    <n v="0"/>
    <n v="43389.279999999868"/>
    <n v="43389.279999999868"/>
    <n v="43389.279999999868"/>
    <n v="256"/>
    <n v="0"/>
    <n v="43133.280000000108"/>
    <m/>
    <m/>
    <m/>
    <m/>
    <m/>
    <m/>
    <m/>
    <m/>
    <m/>
    <n v="43389.279999999868"/>
    <m/>
    <n v="0"/>
    <n v="343706.44130972383"/>
    <n v="343706.44130972383"/>
    <n v="343706.4413097238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4000001"/>
    <s v="21401"/>
    <n v="4"/>
    <x v="0"/>
    <n v="25"/>
    <s v="21"/>
    <s v="E"/>
    <x v="0"/>
    <s v="P50012125E4"/>
    <x v="6"/>
    <x v="6"/>
    <s v="214"/>
    <s v="512"/>
    <n v="51210"/>
    <n v="5214011"/>
    <s v="PROPIOS5214011"/>
    <x v="50"/>
    <n v="388624.64064942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88624.64064942102"/>
    <n v="0"/>
    <n v="73406.569999999978"/>
    <n v="73406.569999999978"/>
    <n v="73406.569999999978"/>
    <s v="0.00"/>
    <n v="2784"/>
    <n v="70622.570000000007"/>
    <m/>
    <m/>
    <m/>
    <m/>
    <m/>
    <m/>
    <m/>
    <m/>
    <m/>
    <n v="73406.569999999978"/>
    <m/>
    <n v="0"/>
    <n v="315218.07064942108"/>
    <n v="315218.07064942108"/>
    <n v="315218.070649421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5000001"/>
    <s v="21501"/>
    <n v="4"/>
    <x v="0"/>
    <n v="25"/>
    <s v="21"/>
    <s v="E"/>
    <x v="0"/>
    <s v="P50012125E4"/>
    <x v="6"/>
    <x v="6"/>
    <s v="215"/>
    <s v="512"/>
    <n v="51210"/>
    <n v="5215011"/>
    <s v="PROPIOS5215011"/>
    <x v="51"/>
    <n v="20399.00276911994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0399.002769119943"/>
    <n v="0"/>
    <n v="14036"/>
    <n v="14036"/>
    <n v="14036"/>
    <s v="0.00"/>
    <n v="11600"/>
    <n v="2436"/>
    <m/>
    <m/>
    <m/>
    <m/>
    <m/>
    <m/>
    <m/>
    <m/>
    <m/>
    <n v="14036"/>
    <m/>
    <n v="0"/>
    <n v="6363.002769119943"/>
    <n v="6363.002769119943"/>
    <n v="6363.00276911994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1601"/>
    <n v="4"/>
    <x v="0"/>
    <n v="25"/>
    <s v="21"/>
    <s v="E"/>
    <x v="0"/>
    <s v="P50012125E4"/>
    <x v="6"/>
    <x v="6"/>
    <s v="216"/>
    <s v="512"/>
    <n v="51210"/>
    <n v="5216011"/>
    <s v="PROPIOS5216011"/>
    <x v="9"/>
    <n v="147244.823448057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7244.82344805705"/>
    <n v="0"/>
    <n v="31253.370000000006"/>
    <n v="31253.370000000006"/>
    <n v="31253.370000000006"/>
    <s v="0.00"/>
    <n v="0"/>
    <n v="31253.37"/>
    <m/>
    <m/>
    <m/>
    <m/>
    <m/>
    <m/>
    <m/>
    <m/>
    <m/>
    <n v="31253.370000000006"/>
    <m/>
    <n v="0"/>
    <n v="115991.45344805704"/>
    <n v="115991.45344805704"/>
    <n v="115991.4534480570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7000001"/>
    <s v="21701"/>
    <n v="4"/>
    <x v="0"/>
    <n v="25"/>
    <s v="21"/>
    <s v="E"/>
    <x v="0"/>
    <s v="P50012125E4"/>
    <x v="6"/>
    <x v="6"/>
    <s v="217"/>
    <s v="512"/>
    <n v="51210"/>
    <n v="5217011"/>
    <s v="PROPIOS5217011"/>
    <x v="52"/>
    <n v="14476.95499775930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76.954997759309"/>
    <n v="0"/>
    <s v="0.0"/>
    <n v="0"/>
    <s v="0.0"/>
    <s v="0.00"/>
    <n v="0"/>
    <s v="0.00"/>
    <m/>
    <m/>
    <m/>
    <m/>
    <m/>
    <m/>
    <m/>
    <m/>
    <m/>
    <s v="0.00"/>
    <m/>
    <n v="0"/>
    <n v="14476.954997759309"/>
    <n v="14476.954997759309"/>
    <n v="14476.95499775930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2101"/>
    <n v="4"/>
    <x v="0"/>
    <n v="25"/>
    <s v="22"/>
    <s v="E"/>
    <x v="0"/>
    <s v="P50012225E4"/>
    <x v="19"/>
    <x v="7"/>
    <s v="221"/>
    <s v="512"/>
    <n v="51220"/>
    <n v="5221011"/>
    <s v="PROPIOS5221011"/>
    <x v="10"/>
    <n v="284025.266941738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84025.2669417382"/>
    <n v="0"/>
    <n v="56815.989999999969"/>
    <n v="56815.989999999969"/>
    <n v="56815.989999999969"/>
    <s v="0.00"/>
    <n v="11142.32"/>
    <n v="45673.669999999984"/>
    <m/>
    <m/>
    <m/>
    <m/>
    <m/>
    <m/>
    <m/>
    <m/>
    <m/>
    <n v="56815.989999999969"/>
    <m/>
    <n v="0"/>
    <n v="227209.27694173824"/>
    <n v="227209.27694173824"/>
    <n v="227209.2769417382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23000001"/>
    <s v="22301"/>
    <n v="4"/>
    <x v="0"/>
    <n v="25"/>
    <s v="22"/>
    <s v="E"/>
    <x v="0"/>
    <s v="P50012225E4"/>
    <x v="19"/>
    <x v="7"/>
    <s v="223"/>
    <s v="512"/>
    <n v="51220"/>
    <n v="5223011"/>
    <s v="PROPIOS5223011"/>
    <x v="53"/>
    <n v="2868.4002085769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868.4002085769416"/>
    <n v="0"/>
    <s v="0.0"/>
    <n v="0"/>
    <s v="0.0"/>
    <s v="0.00"/>
    <n v="0"/>
    <s v="0.00"/>
    <m/>
    <m/>
    <m/>
    <m/>
    <m/>
    <m/>
    <m/>
    <m/>
    <m/>
    <s v="0.00"/>
    <m/>
    <n v="0"/>
    <n v="2868.4002085769416"/>
    <n v="2868.4002085769416"/>
    <n v="2868.40020857694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4101"/>
    <n v="4"/>
    <x v="0"/>
    <n v="25"/>
    <s v="24"/>
    <s v="E"/>
    <x v="0"/>
    <s v="P50012425E4"/>
    <x v="7"/>
    <x v="8"/>
    <s v="241"/>
    <s v="512"/>
    <n v="51240"/>
    <n v="5241011"/>
    <s v="PROPIOS5241011"/>
    <x v="11"/>
    <n v="23726.7493582638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3726.749358263853"/>
    <n v="0"/>
    <s v="0.0"/>
    <n v="0"/>
    <s v="0.0"/>
    <s v="0.00"/>
    <n v="0"/>
    <s v="0.00"/>
    <m/>
    <m/>
    <m/>
    <m/>
    <m/>
    <m/>
    <m/>
    <m/>
    <m/>
    <s v="0.00"/>
    <m/>
    <n v="0"/>
    <n v="23726.749358263853"/>
    <n v="23726.749358263853"/>
    <n v="23726.74935826385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2000001"/>
    <s v="24201"/>
    <n v="4"/>
    <x v="0"/>
    <n v="25"/>
    <s v="24"/>
    <s v="E"/>
    <x v="0"/>
    <s v="P50012425E4"/>
    <x v="7"/>
    <x v="8"/>
    <s v="242"/>
    <s v="512"/>
    <n v="51240"/>
    <n v="5242011"/>
    <s v="PROPIOS5242011"/>
    <x v="12"/>
    <n v="9300.9259831588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300.925983158897"/>
    <n v="0"/>
    <n v="5630.2999999999993"/>
    <n v="5630.2999999999993"/>
    <n v="5630.2999999999993"/>
    <n v="685.1"/>
    <n v="1500"/>
    <n v="3445.2"/>
    <m/>
    <m/>
    <m/>
    <m/>
    <m/>
    <m/>
    <m/>
    <m/>
    <m/>
    <n v="5630.2999999999993"/>
    <m/>
    <n v="0"/>
    <n v="3670.6259831588977"/>
    <n v="3670.6259831588977"/>
    <n v="3670.625983158897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4000001"/>
    <s v="24401"/>
    <n v="4"/>
    <x v="0"/>
    <n v="25"/>
    <s v="24"/>
    <s v="E"/>
    <x v="0"/>
    <s v="P50012425E4"/>
    <x v="7"/>
    <x v="8"/>
    <s v="244"/>
    <s v="512"/>
    <n v="51240"/>
    <n v="5244011"/>
    <s v="PROPIOS5244011"/>
    <x v="54"/>
    <n v="3926.23804119649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926.2380411964914"/>
    <n v="0"/>
    <n v="310"/>
    <n v="310"/>
    <n v="310"/>
    <s v="0.00"/>
    <n v="0"/>
    <n v="310"/>
    <m/>
    <m/>
    <m/>
    <m/>
    <m/>
    <m/>
    <m/>
    <m/>
    <m/>
    <n v="310"/>
    <m/>
    <n v="0"/>
    <n v="3616.2380411964914"/>
    <n v="3616.2380411964914"/>
    <n v="3616.238041196491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5000001"/>
    <s v="24501"/>
    <n v="4"/>
    <x v="0"/>
    <n v="25"/>
    <s v="24"/>
    <s v="E"/>
    <x v="0"/>
    <s v="P50012425E4"/>
    <x v="7"/>
    <x v="8"/>
    <s v="245"/>
    <s v="512"/>
    <n v="51240"/>
    <n v="5245011"/>
    <s v="PROPIOS5245011"/>
    <x v="55"/>
    <n v="7179.38275466437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7179.3827546643788"/>
    <n v="0"/>
    <s v="0.0"/>
    <n v="0"/>
    <s v="0.0"/>
    <s v="0.00"/>
    <n v="0"/>
    <s v="0.00"/>
    <m/>
    <m/>
    <m/>
    <m/>
    <m/>
    <m/>
    <m/>
    <m/>
    <m/>
    <s v="0.00"/>
    <m/>
    <n v="0"/>
    <n v="7179.3827546643788"/>
    <n v="7179.3827546643788"/>
    <n v="7179.382754664378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6000001"/>
    <s v="24601"/>
    <n v="4"/>
    <x v="0"/>
    <n v="25"/>
    <s v="24"/>
    <s v="E"/>
    <x v="0"/>
    <s v="P50012425E4"/>
    <x v="7"/>
    <x v="8"/>
    <s v="246"/>
    <s v="512"/>
    <n v="51240"/>
    <n v="5246011"/>
    <s v="PROPIOS5246011"/>
    <x v="13"/>
    <n v="48527.81466044699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8527.814660446995"/>
    <n v="0"/>
    <n v="1987.68"/>
    <n v="1987.68"/>
    <n v="1987.68"/>
    <n v="1937.68"/>
    <n v="50"/>
    <s v="0.00"/>
    <m/>
    <m/>
    <m/>
    <m/>
    <m/>
    <m/>
    <m/>
    <m/>
    <m/>
    <n v="1987.68"/>
    <m/>
    <n v="0"/>
    <n v="46540.134660446995"/>
    <n v="46540.134660446995"/>
    <n v="46540.1346604469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7000001"/>
    <s v="24701"/>
    <n v="4"/>
    <x v="0"/>
    <n v="25"/>
    <s v="24"/>
    <s v="E"/>
    <x v="0"/>
    <s v="P50012425E4"/>
    <x v="7"/>
    <x v="8"/>
    <s v="247"/>
    <s v="512"/>
    <n v="51240"/>
    <n v="5247011"/>
    <s v="PROPIOS5247011"/>
    <x v="14"/>
    <n v="28071.26083723939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8071.260837239392"/>
    <n v="0"/>
    <n v="11109.58"/>
    <n v="11109.58"/>
    <n v="11109.58"/>
    <n v="6703.9599999999991"/>
    <n v="0"/>
    <n v="4405.6200000000008"/>
    <m/>
    <m/>
    <m/>
    <m/>
    <m/>
    <m/>
    <m/>
    <m/>
    <m/>
    <n v="11109.58"/>
    <m/>
    <n v="0"/>
    <n v="16961.680837239393"/>
    <n v="16961.680837239393"/>
    <n v="16961.68083723939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8000001"/>
    <s v="24801"/>
    <n v="4"/>
    <x v="0"/>
    <n v="25"/>
    <s v="24"/>
    <s v="E"/>
    <x v="0"/>
    <s v="P50012425E4"/>
    <x v="7"/>
    <x v="8"/>
    <s v="248"/>
    <s v="512"/>
    <n v="51240"/>
    <n v="5248011"/>
    <s v="PROPIOS5248011"/>
    <x v="56"/>
    <n v="154337.0309772123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54337.03097721239"/>
    <n v="0"/>
    <n v="2463.1799999999998"/>
    <n v="2463.1799999999998"/>
    <n v="2463.1799999999998"/>
    <s v="0.00"/>
    <n v="1298.76"/>
    <n v="1164.42"/>
    <m/>
    <m/>
    <m/>
    <m/>
    <m/>
    <m/>
    <m/>
    <m/>
    <m/>
    <n v="2463.1799999999998"/>
    <m/>
    <n v="0"/>
    <n v="151873.85097721239"/>
    <n v="151873.85097721239"/>
    <n v="151873.8509772123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9000001"/>
    <s v="24902"/>
    <n v="4"/>
    <x v="0"/>
    <n v="25"/>
    <s v="24"/>
    <s v="E"/>
    <x v="0"/>
    <s v="P50012425E4"/>
    <x v="7"/>
    <x v="8"/>
    <s v="249"/>
    <s v="512"/>
    <n v="51240"/>
    <n v="5249021"/>
    <s v="PROPIOS5249021"/>
    <x v="57"/>
    <n v="244246.5409632965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44246.54096329652"/>
    <n v="0"/>
    <n v="17460.949999999997"/>
    <n v="17460.949999999997"/>
    <n v="17460.949999999997"/>
    <n v="5196.47"/>
    <n v="4261.45"/>
    <n v="8003.0300000000007"/>
    <m/>
    <m/>
    <m/>
    <m/>
    <m/>
    <m/>
    <m/>
    <m/>
    <m/>
    <n v="17460.949999999997"/>
    <m/>
    <n v="0"/>
    <n v="226785.59096329653"/>
    <n v="226785.59096329653"/>
    <n v="226785.5909632965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1000001"/>
    <s v="25101"/>
    <n v="4"/>
    <x v="0"/>
    <n v="25"/>
    <s v="25"/>
    <s v="E"/>
    <x v="0"/>
    <s v="P50012525E4"/>
    <x v="20"/>
    <x v="20"/>
    <s v="251"/>
    <s v="512"/>
    <n v="51250"/>
    <n v="5251011"/>
    <s v="PROPIOS5251011"/>
    <x v="58"/>
    <n v="3957.252304117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957.2523041179838"/>
    <n v="0"/>
    <s v="0.0"/>
    <n v="0"/>
    <s v="0.0"/>
    <s v="0.00"/>
    <n v="0"/>
    <s v="0.00"/>
    <m/>
    <m/>
    <m/>
    <m/>
    <m/>
    <m/>
    <m/>
    <m/>
    <m/>
    <s v="0.00"/>
    <m/>
    <n v="0"/>
    <n v="3957.2523041179838"/>
    <n v="3957.2523041179838"/>
    <n v="3957.252304117983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201"/>
    <n v="4"/>
    <x v="0"/>
    <n v="25"/>
    <s v="25"/>
    <s v="E"/>
    <x v="0"/>
    <s v="P50012525E4"/>
    <x v="20"/>
    <x v="20"/>
    <s v="252"/>
    <s v="512"/>
    <n v="51250"/>
    <n v="5252011"/>
    <s v="PROPIOS5252011"/>
    <x v="59"/>
    <n v="273.260803038013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3.26080303801371"/>
    <n v="0"/>
    <s v="0.0"/>
    <n v="0"/>
    <s v="0.0"/>
    <s v="0.00"/>
    <n v="0"/>
    <s v="0.00"/>
    <m/>
    <m/>
    <m/>
    <m/>
    <m/>
    <m/>
    <m/>
    <m/>
    <m/>
    <s v="0.00"/>
    <m/>
    <n v="0"/>
    <n v="273.26080303801371"/>
    <n v="273.26080303801371"/>
    <n v="273.2608030380137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3000001"/>
    <s v="25301"/>
    <n v="4"/>
    <x v="0"/>
    <n v="25"/>
    <s v="25"/>
    <s v="E"/>
    <x v="0"/>
    <s v="P50012525E4"/>
    <x v="20"/>
    <x v="20"/>
    <s v="253"/>
    <s v="512"/>
    <n v="51250"/>
    <n v="5253011"/>
    <s v="PROPIOS5253011"/>
    <x v="60"/>
    <n v="64872.6175752177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872.617575217781"/>
    <n v="0"/>
    <s v="0.0"/>
    <n v="0"/>
    <s v="0.0"/>
    <s v="0.00"/>
    <n v="0"/>
    <s v="0.00"/>
    <m/>
    <m/>
    <m/>
    <m/>
    <m/>
    <m/>
    <m/>
    <m/>
    <m/>
    <s v="0.00"/>
    <m/>
    <n v="0"/>
    <n v="64872.617575217781"/>
    <n v="64872.617575217781"/>
    <n v="64872.61757521778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401"/>
    <n v="4"/>
    <x v="0"/>
    <n v="25"/>
    <s v="25"/>
    <s v="E"/>
    <x v="0"/>
    <s v="P50012525E4"/>
    <x v="20"/>
    <x v="20"/>
    <s v="254"/>
    <s v="512"/>
    <n v="51250"/>
    <n v="5254011"/>
    <s v="PROPIOS5254011"/>
    <x v="61"/>
    <n v="20179.388258702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0179.388258702889"/>
    <n v="0"/>
    <s v="0.0"/>
    <n v="0"/>
    <s v="0.0"/>
    <s v="0.00"/>
    <n v="0"/>
    <s v="0.00"/>
    <m/>
    <m/>
    <m/>
    <m/>
    <m/>
    <m/>
    <m/>
    <m/>
    <m/>
    <s v="0.00"/>
    <m/>
    <n v="0"/>
    <n v="20179.388258702889"/>
    <n v="20179.388258702889"/>
    <n v="20179.3882587028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5000001"/>
    <s v="25503"/>
    <n v="4"/>
    <x v="0"/>
    <n v="25"/>
    <s v="25"/>
    <s v="E"/>
    <x v="0"/>
    <s v="P50012525E4"/>
    <x v="20"/>
    <x v="20"/>
    <s v="255"/>
    <s v="512"/>
    <n v="51250"/>
    <n v="5255031"/>
    <s v="PROPIOS5255031"/>
    <x v="62"/>
    <n v="198316.9322465329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98316.93224653296"/>
    <n v="0"/>
    <n v="24521.45"/>
    <n v="24521.45"/>
    <n v="24521.45"/>
    <s v="0.00"/>
    <n v="24521.45"/>
    <n v="0"/>
    <m/>
    <m/>
    <m/>
    <m/>
    <m/>
    <m/>
    <m/>
    <m/>
    <m/>
    <n v="24521.45"/>
    <m/>
    <n v="0"/>
    <n v="173795.48224653295"/>
    <n v="173795.48224653295"/>
    <n v="173795.482246532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9000001"/>
    <s v="25902"/>
    <n v="4"/>
    <x v="0"/>
    <n v="25"/>
    <s v="25"/>
    <s v="E"/>
    <x v="0"/>
    <s v="P50012525E4"/>
    <x v="20"/>
    <x v="20"/>
    <s v="259"/>
    <s v="512"/>
    <n v="51250"/>
    <n v="5259021"/>
    <s v="PROPIOS5259021"/>
    <x v="63"/>
    <n v="10977.372627563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0977.372627563889"/>
    <n v="0"/>
    <s v="0.0"/>
    <n v="0"/>
    <s v="0.0"/>
    <s v="0.00"/>
    <n v="0"/>
    <s v="0.00"/>
    <m/>
    <m/>
    <m/>
    <m/>
    <m/>
    <m/>
    <m/>
    <m/>
    <m/>
    <s v="0.00"/>
    <m/>
    <n v="0"/>
    <n v="10977.372627563889"/>
    <n v="10977.372627563889"/>
    <n v="10977.3726275638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61000001"/>
    <s v="26101"/>
    <n v="4"/>
    <x v="0"/>
    <n v="25"/>
    <s v="26"/>
    <s v="E"/>
    <x v="0"/>
    <s v="P50012625E4"/>
    <x v="8"/>
    <x v="9"/>
    <s v="261"/>
    <s v="512"/>
    <n v="51260"/>
    <n v="5261011"/>
    <s v="PROPIOS5261011"/>
    <x v="15"/>
    <n v="474885.632464931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74885.63246493146"/>
    <n v="0"/>
    <n v="16088.239999999998"/>
    <n v="16088.239999999998"/>
    <n v="16088.239999999998"/>
    <s v="0.00"/>
    <n v="11473.42"/>
    <n v="4614.82"/>
    <m/>
    <m/>
    <m/>
    <m/>
    <m/>
    <m/>
    <m/>
    <m/>
    <m/>
    <n v="16088.239999999998"/>
    <m/>
    <n v="0"/>
    <n v="458797.39246493147"/>
    <n v="458797.39246493147"/>
    <n v="458797.3924649314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1000001"/>
    <s v="27101"/>
    <n v="4"/>
    <x v="0"/>
    <n v="25"/>
    <s v="27"/>
    <s v="E"/>
    <x v="0"/>
    <s v="P50012725E4"/>
    <x v="21"/>
    <x v="20"/>
    <s v="271"/>
    <s v="512"/>
    <n v="51270"/>
    <n v="5271011"/>
    <s v="PROPIOS5271011"/>
    <x v="64"/>
    <n v="87895.259342831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7895.25934283153"/>
    <n v="0"/>
    <n v="3.637978807091713E-12"/>
    <n v="3.637978807091713E-12"/>
    <n v="3.637978807091713E-12"/>
    <n v="0"/>
    <n v="3.637978807091713E-12"/>
    <s v="0.00"/>
    <m/>
    <m/>
    <m/>
    <m/>
    <m/>
    <m/>
    <m/>
    <m/>
    <m/>
    <n v="3.637978807091713E-12"/>
    <m/>
    <n v="0"/>
    <n v="87895.25934283153"/>
    <n v="87895.25934283153"/>
    <n v="87895.2593428315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2000001"/>
    <s v="27201"/>
    <n v="4"/>
    <x v="0"/>
    <n v="25"/>
    <s v="27"/>
    <s v="E"/>
    <x v="0"/>
    <s v="P50012725E4"/>
    <x v="21"/>
    <x v="20"/>
    <s v="271"/>
    <s v="512"/>
    <n v="51270"/>
    <n v="5272011"/>
    <s v="PROPIOS5272011"/>
    <x v="65"/>
    <n v="29187.7743024131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9187.774302413116"/>
    <n v="0"/>
    <s v="0.0"/>
    <n v="0"/>
    <s v="0.0"/>
    <s v="0.00"/>
    <n v="0"/>
    <s v="0.00"/>
    <m/>
    <m/>
    <m/>
    <m/>
    <m/>
    <m/>
    <m/>
    <m/>
    <m/>
    <s v="0.00"/>
    <m/>
    <n v="0"/>
    <n v="29187.774302413116"/>
    <n v="29187.774302413116"/>
    <n v="29187.7743024131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3000001"/>
    <s v="27301"/>
    <n v="4"/>
    <x v="0"/>
    <n v="25"/>
    <s v="27"/>
    <s v="E"/>
    <x v="0"/>
    <s v="P50012725E4"/>
    <x v="21"/>
    <x v="20"/>
    <s v="273"/>
    <s v="512"/>
    <n v="51270"/>
    <n v="5273011"/>
    <s v="PROPIOS5273011"/>
    <x v="66"/>
    <n v="11259.01566382392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259.015663823928"/>
    <n v="0"/>
    <n v="598"/>
    <n v="598"/>
    <n v="598"/>
    <s v="0.00"/>
    <n v="0"/>
    <n v="598"/>
    <m/>
    <m/>
    <m/>
    <m/>
    <m/>
    <m/>
    <m/>
    <m/>
    <m/>
    <n v="598"/>
    <m/>
    <n v="0"/>
    <n v="10661.015663823928"/>
    <n v="10661.015663823928"/>
    <n v="10661.01566382392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4000001"/>
    <s v="27401"/>
    <n v="4"/>
    <x v="0"/>
    <n v="25"/>
    <s v="27"/>
    <s v="E"/>
    <x v="0"/>
    <s v="P50012725E4"/>
    <x v="21"/>
    <x v="20"/>
    <s v="274"/>
    <s v="512"/>
    <n v="51270"/>
    <n v="5274011"/>
    <s v="PROPIOS5274011"/>
    <x v="67"/>
    <n v="6304.27760628497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04.2776062849725"/>
    <n v="0"/>
    <s v="0.0"/>
    <n v="0"/>
    <s v="0.0"/>
    <s v="0.00"/>
    <n v="0"/>
    <s v="0.00"/>
    <m/>
    <m/>
    <m/>
    <m/>
    <m/>
    <m/>
    <m/>
    <m/>
    <m/>
    <s v="0.00"/>
    <m/>
    <n v="0"/>
    <n v="6304.2776062849725"/>
    <n v="6304.2776062849725"/>
    <n v="6304.277606284972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1000001"/>
    <s v="29101"/>
    <n v="4"/>
    <x v="0"/>
    <n v="25"/>
    <s v="29"/>
    <s v="E"/>
    <x v="0"/>
    <s v="P50012925E4"/>
    <x v="9"/>
    <x v="10"/>
    <s v="291"/>
    <s v="512"/>
    <n v="51290"/>
    <n v="5291011"/>
    <s v="PROPIOS5291011"/>
    <x v="68"/>
    <n v="61167.67049108274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167.670491082747"/>
    <n v="0"/>
    <n v="14067.589999999998"/>
    <n v="14067.589999999998"/>
    <n v="14067.589999999998"/>
    <n v="9248.4399999999987"/>
    <n v="1574.03"/>
    <n v="3245.12"/>
    <m/>
    <m/>
    <m/>
    <m/>
    <m/>
    <m/>
    <m/>
    <m/>
    <m/>
    <n v="14067.589999999998"/>
    <m/>
    <n v="0"/>
    <n v="47100.08049108275"/>
    <n v="47100.08049108275"/>
    <n v="47100.0804910827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201"/>
    <n v="4"/>
    <x v="0"/>
    <n v="25"/>
    <s v="29"/>
    <s v="E"/>
    <x v="0"/>
    <s v="P50012925E4"/>
    <x v="9"/>
    <x v="10"/>
    <s v="292"/>
    <s v="512"/>
    <n v="51290"/>
    <n v="5292011"/>
    <s v="PROPIOS5292011"/>
    <x v="16"/>
    <n v="36351.230813955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6351.230813955648"/>
    <n v="0"/>
    <n v="6008.81"/>
    <n v="6008.81"/>
    <n v="6008.81"/>
    <n v="272.02999999999997"/>
    <n v="2342.0099999999998"/>
    <n v="3394.77"/>
    <m/>
    <m/>
    <m/>
    <m/>
    <m/>
    <m/>
    <m/>
    <m/>
    <m/>
    <n v="6008.81"/>
    <m/>
    <n v="0"/>
    <n v="30342.420813955647"/>
    <n v="30342.420813955647"/>
    <n v="30342.42081395564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PIOS5294011"/>
    <x v="69"/>
    <n v="55597.6765150471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7.676515047162"/>
    <n v="0"/>
    <s v="0.0"/>
    <n v="0"/>
    <s v="0.0"/>
    <s v="0.00"/>
    <n v="0"/>
    <s v="0.00"/>
    <m/>
    <m/>
    <m/>
    <m/>
    <m/>
    <m/>
    <m/>
    <m/>
    <m/>
    <s v="0.00"/>
    <m/>
    <n v="0"/>
    <n v="55597.676515047162"/>
    <n v="55597.676515047162"/>
    <n v="55597.67651504716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6000001"/>
    <s v="29601"/>
    <n v="4"/>
    <x v="0"/>
    <n v="25"/>
    <s v="29"/>
    <s v="E"/>
    <x v="0"/>
    <s v="P50012925E4"/>
    <x v="9"/>
    <x v="10"/>
    <s v="296"/>
    <s v="512"/>
    <n v="51290"/>
    <n v="5296011"/>
    <s v="PROPIOS5296011"/>
    <x v="70"/>
    <n v="30067.07056740353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0067.070567403534"/>
    <n v="0"/>
    <n v="1467.9999999999998"/>
    <n v="1467.9999999999998"/>
    <n v="1467.9999999999998"/>
    <n v="708.01"/>
    <n v="90"/>
    <n v="669.99"/>
    <m/>
    <m/>
    <m/>
    <m/>
    <m/>
    <m/>
    <m/>
    <m/>
    <m/>
    <n v="1467.9999999999998"/>
    <m/>
    <n v="0"/>
    <n v="28599.070567403534"/>
    <n v="28599.070567403534"/>
    <n v="28599.0705674035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1000001"/>
    <s v="31101"/>
    <n v="4"/>
    <x v="0"/>
    <n v="25"/>
    <s v="31"/>
    <s v="E"/>
    <x v="0"/>
    <s v="P50013125E4"/>
    <x v="10"/>
    <x v="11"/>
    <s v="311"/>
    <s v="513"/>
    <n v="51310"/>
    <n v="5311011"/>
    <s v="PROPIOS5311011"/>
    <x v="17"/>
    <n v="334549.34538036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34549.34538036416"/>
    <n v="0"/>
    <s v="0.0"/>
    <n v="0"/>
    <s v="0.0"/>
    <s v="0.00"/>
    <n v="0"/>
    <s v="0.00"/>
    <m/>
    <m/>
    <m/>
    <m/>
    <m/>
    <m/>
    <m/>
    <m/>
    <m/>
    <s v="0.00"/>
    <m/>
    <n v="0"/>
    <n v="334549.34538036416"/>
    <n v="334549.34538036416"/>
    <n v="334549.345380364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3000001"/>
    <s v="31301"/>
    <n v="4"/>
    <x v="0"/>
    <n v="25"/>
    <s v="31"/>
    <s v="E"/>
    <x v="0"/>
    <s v="P50013125E4"/>
    <x v="10"/>
    <x v="11"/>
    <s v="313"/>
    <s v="513"/>
    <n v="51310"/>
    <n v="5313011"/>
    <s v="PROPIOS5313011"/>
    <x v="71"/>
    <n v="643513.26491140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3513.2649114005"/>
    <n v="0"/>
    <n v="127982.39999999999"/>
    <n v="127982.39999999999"/>
    <n v="127982.39999999999"/>
    <n v="3235"/>
    <n v="85293.400000000009"/>
    <n v="39454"/>
    <m/>
    <m/>
    <m/>
    <m/>
    <m/>
    <m/>
    <m/>
    <m/>
    <m/>
    <n v="127982.39999999999"/>
    <m/>
    <n v="0"/>
    <n v="515530.86491140048"/>
    <n v="515530.86491140048"/>
    <n v="515530.8649114004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4000001"/>
    <s v="31401"/>
    <n v="4"/>
    <x v="0"/>
    <n v="25"/>
    <s v="31"/>
    <s v="E"/>
    <x v="0"/>
    <s v="P50013125E4"/>
    <x v="10"/>
    <x v="11"/>
    <s v="314"/>
    <s v="513"/>
    <n v="51310"/>
    <n v="5314011"/>
    <s v="PROPIOS5314011"/>
    <x v="18"/>
    <n v="667320.226776932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7320.22677693248"/>
    <n v="0"/>
    <n v="191189"/>
    <n v="191189"/>
    <n v="191189"/>
    <n v="63614"/>
    <n v="63730"/>
    <n v="63845"/>
    <m/>
    <m/>
    <m/>
    <m/>
    <m/>
    <m/>
    <m/>
    <m/>
    <m/>
    <n v="191189"/>
    <m/>
    <n v="0"/>
    <n v="476131.22677693248"/>
    <n v="476131.22677693248"/>
    <n v="476131.2267769324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5000001"/>
    <s v="31501"/>
    <n v="4"/>
    <x v="0"/>
    <n v="25"/>
    <s v="31"/>
    <s v="E"/>
    <x v="0"/>
    <s v="P50013125E4"/>
    <x v="10"/>
    <x v="11"/>
    <s v="315"/>
    <s v="513"/>
    <n v="51310"/>
    <n v="5315011"/>
    <s v="PROPIOS5315011"/>
    <x v="72"/>
    <n v="55150.903484313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150.903484313232"/>
    <n v="0"/>
    <n v="17491.309999999998"/>
    <n v="17491.309999999998"/>
    <n v="17491.309999999998"/>
    <n v="200.00000000000006"/>
    <n v="100"/>
    <n v="17191.309999999998"/>
    <m/>
    <m/>
    <m/>
    <m/>
    <m/>
    <m/>
    <m/>
    <m/>
    <m/>
    <n v="17491.309999999998"/>
    <m/>
    <n v="0"/>
    <n v="37659.593484313235"/>
    <n v="37659.593484313235"/>
    <n v="37659.59348431323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7000001"/>
    <s v="31701"/>
    <n v="4"/>
    <x v="0"/>
    <n v="25"/>
    <s v="31"/>
    <s v="E"/>
    <x v="0"/>
    <s v="P50013125E4"/>
    <x v="10"/>
    <x v="11"/>
    <s v="317"/>
    <s v="513"/>
    <n v="51310"/>
    <n v="5317011"/>
    <s v="PROPIOS5317011"/>
    <x v="73"/>
    <n v="32897.75072648136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97.750726481361"/>
    <n v="0"/>
    <n v="0"/>
    <n v="0"/>
    <n v="0"/>
    <n v="0"/>
    <n v="0"/>
    <n v="0"/>
    <m/>
    <m/>
    <m/>
    <m/>
    <m/>
    <m/>
    <m/>
    <m/>
    <m/>
    <n v="0"/>
    <m/>
    <n v="0"/>
    <n v="32897.750726481361"/>
    <n v="32897.750726481361"/>
    <n v="32897.75072648136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8000001"/>
    <s v="31801"/>
    <n v="4"/>
    <x v="0"/>
    <n v="25"/>
    <s v="31"/>
    <s v="E"/>
    <x v="0"/>
    <s v="P50013125E4"/>
    <x v="10"/>
    <x v="11"/>
    <s v="318"/>
    <s v="513"/>
    <n v="51310"/>
    <n v="5318011"/>
    <s v="PROPIOS5318011"/>
    <x v="74"/>
    <n v="12554.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554.07"/>
    <n v="0"/>
    <n v="7454.16"/>
    <n v="7454.16"/>
    <n v="7454.16"/>
    <s v="0.00"/>
    <n v="7454.16"/>
    <s v="0.00"/>
    <m/>
    <m/>
    <m/>
    <m/>
    <m/>
    <m/>
    <m/>
    <m/>
    <m/>
    <n v="7454.16"/>
    <m/>
    <n v="0"/>
    <n v="5099.91"/>
    <n v="5099.91"/>
    <n v="5099.9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3000001"/>
    <s v="32301"/>
    <n v="4"/>
    <x v="0"/>
    <n v="25"/>
    <s v="32"/>
    <s v="E"/>
    <x v="0"/>
    <s v="P50013225E4"/>
    <x v="22"/>
    <x v="21"/>
    <s v="323"/>
    <s v="513"/>
    <n v="51320"/>
    <n v="5323011"/>
    <s v="PROPIOS5323011"/>
    <x v="75"/>
    <n v="67277.4802866167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277.480286616745"/>
    <n v="0"/>
    <n v="2178.48"/>
    <n v="2178.48"/>
    <n v="2178.48"/>
    <s v="0.00"/>
    <n v="0"/>
    <n v="2178.48"/>
    <m/>
    <m/>
    <m/>
    <m/>
    <m/>
    <m/>
    <m/>
    <m/>
    <m/>
    <n v="2178.48"/>
    <m/>
    <n v="0"/>
    <n v="65099.000286616742"/>
    <n v="65099.000286616742"/>
    <n v="65099.00028661674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2000001"/>
    <s v="32201"/>
    <n v="4"/>
    <x v="0"/>
    <n v="25"/>
    <s v="32"/>
    <s v="E"/>
    <x v="0"/>
    <s v="P50013225E4"/>
    <x v="22"/>
    <x v="21"/>
    <s v="322"/>
    <s v="513"/>
    <n v="51320"/>
    <n v="5322011"/>
    <s v="PROPIOS5322011"/>
    <x v="76"/>
    <n v="17715.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715.02"/>
    <n v="0"/>
    <n v="928"/>
    <n v="928"/>
    <n v="928"/>
    <s v="0.00"/>
    <n v="0"/>
    <n v="928"/>
    <m/>
    <m/>
    <m/>
    <m/>
    <m/>
    <m/>
    <m/>
    <m/>
    <m/>
    <n v="928"/>
    <m/>
    <n v="0"/>
    <n v="16787.02"/>
    <n v="16787.02"/>
    <n v="16787.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5000001"/>
    <s v="32501"/>
    <n v="4"/>
    <x v="0"/>
    <n v="25"/>
    <s v="32"/>
    <s v="E"/>
    <x v="0"/>
    <s v="P50013225E4"/>
    <x v="22"/>
    <x v="21"/>
    <s v="325"/>
    <s v="513"/>
    <n v="51320"/>
    <n v="5325011"/>
    <s v="PROPIOS5325011"/>
    <x v="77"/>
    <n v="139620.344109303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9620.34410930317"/>
    <n v="0"/>
    <n v="27640"/>
    <n v="27640"/>
    <n v="27640"/>
    <s v="0.00"/>
    <n v="0"/>
    <n v="27640"/>
    <m/>
    <m/>
    <m/>
    <m/>
    <m/>
    <m/>
    <m/>
    <m/>
    <m/>
    <n v="27640"/>
    <m/>
    <n v="0"/>
    <n v="111980.34410930317"/>
    <n v="111980.34410930317"/>
    <n v="111980.3441093031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6000001"/>
    <s v="32601"/>
    <n v="4"/>
    <x v="0"/>
    <n v="25"/>
    <s v="32"/>
    <s v="E"/>
    <x v="0"/>
    <s v="P50013225E4"/>
    <x v="22"/>
    <x v="21"/>
    <s v="326"/>
    <s v="513"/>
    <n v="51320"/>
    <n v="5326011"/>
    <s v="PROPIOS5326011"/>
    <x v="78"/>
    <n v="63168.509561180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168.509561180101"/>
    <n v="0"/>
    <s v="0.0"/>
    <n v="0"/>
    <s v="0.0"/>
    <s v="0.00"/>
    <n v="0"/>
    <s v="0.00"/>
    <m/>
    <m/>
    <m/>
    <m/>
    <m/>
    <m/>
    <m/>
    <m/>
    <m/>
    <s v="0.00"/>
    <m/>
    <n v="0"/>
    <n v="63168.509561180101"/>
    <n v="63168.509561180101"/>
    <n v="63168.5095611801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7000001"/>
    <s v="32701"/>
    <n v="4"/>
    <x v="0"/>
    <n v="25"/>
    <s v="32"/>
    <s v="E"/>
    <x v="0"/>
    <s v="P50013225E4"/>
    <x v="22"/>
    <x v="21"/>
    <s v="327"/>
    <s v="513"/>
    <n v="51320"/>
    <n v="5327011"/>
    <s v="PROPIOS5327011"/>
    <x v="79"/>
    <n v="555923.118857850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23.11885785067"/>
    <n v="0"/>
    <n v="0"/>
    <n v="0"/>
    <n v="0"/>
    <n v="0"/>
    <n v="0"/>
    <s v="0.00"/>
    <m/>
    <m/>
    <m/>
    <m/>
    <m/>
    <m/>
    <m/>
    <m/>
    <m/>
    <n v="0"/>
    <m/>
    <n v="0"/>
    <n v="555923.11885785067"/>
    <n v="555923.11885785067"/>
    <n v="555923.1188578506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1000001"/>
    <s v="33101"/>
    <n v="4"/>
    <x v="0"/>
    <n v="25"/>
    <s v="33"/>
    <s v="E"/>
    <x v="0"/>
    <s v="P50013325E4"/>
    <x v="11"/>
    <x v="12"/>
    <s v="331"/>
    <s v="513"/>
    <n v="51330"/>
    <n v="5331011"/>
    <s v="PROPIOS5331011"/>
    <x v="80"/>
    <n v="107703.314669798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07703.31466979872"/>
    <n v="0"/>
    <s v="0.0"/>
    <n v="0"/>
    <s v="0.0"/>
    <s v="0.00"/>
    <n v="0"/>
    <s v="0.00"/>
    <m/>
    <m/>
    <m/>
    <m/>
    <m/>
    <m/>
    <m/>
    <m/>
    <m/>
    <s v="0.00"/>
    <m/>
    <n v="0"/>
    <n v="107703.31466979872"/>
    <n v="107703.31466979872"/>
    <n v="107703.3146697987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2000001"/>
    <s v="33201"/>
    <n v="4"/>
    <x v="0"/>
    <n v="25"/>
    <s v="33"/>
    <s v="E"/>
    <x v="0"/>
    <s v="P50013325E4"/>
    <x v="11"/>
    <x v="12"/>
    <s v="332"/>
    <s v="513"/>
    <n v="51330"/>
    <n v="5332011"/>
    <s v="PROPIOS5332011"/>
    <x v="81"/>
    <n v="17997.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997.5"/>
    <n v="0"/>
    <s v="0.0"/>
    <n v="0"/>
    <s v="0.0"/>
    <s v="0.00"/>
    <n v="0"/>
    <s v="0.00"/>
    <m/>
    <m/>
    <m/>
    <m/>
    <m/>
    <m/>
    <m/>
    <m/>
    <m/>
    <s v="0.00"/>
    <m/>
    <n v="0"/>
    <n v="17997.5"/>
    <n v="17997.5"/>
    <n v="17997.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1"/>
    <n v="4"/>
    <x v="0"/>
    <n v="25"/>
    <s v="33"/>
    <s v="E"/>
    <x v="0"/>
    <s v="P50013325E4"/>
    <x v="11"/>
    <x v="12"/>
    <s v="333"/>
    <s v="513"/>
    <n v="51330"/>
    <n v="5333011"/>
    <s v="PROPIOS5333011"/>
    <x v="19"/>
    <n v="8234648.34704950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2624.34"/>
    <m/>
    <m/>
    <m/>
    <m/>
    <m/>
    <m/>
    <m/>
    <m/>
    <m/>
    <n v="-42624.34"/>
    <n v="0"/>
    <n v="0"/>
    <n v="-42624.34"/>
    <n v="0"/>
    <n v="-42624.34"/>
    <n v="8192024.0070495065"/>
    <n v="0"/>
    <n v="2307903.8899999973"/>
    <n v="2307903.8899999973"/>
    <n v="2307903.8899999973"/>
    <n v="703096.91999999969"/>
    <n v="680153.35000000009"/>
    <n v="924653.61999999965"/>
    <m/>
    <m/>
    <m/>
    <m/>
    <m/>
    <m/>
    <m/>
    <m/>
    <m/>
    <n v="2307903.8899999973"/>
    <m/>
    <n v="0"/>
    <n v="5884120.1170495097"/>
    <n v="5884120.1170495097"/>
    <n v="5884120.117049509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2"/>
    <n v="4"/>
    <x v="0"/>
    <n v="25"/>
    <s v="33"/>
    <s v="E"/>
    <x v="0"/>
    <s v="P50013325E4"/>
    <x v="11"/>
    <x v="12"/>
    <s v="333"/>
    <s v="513"/>
    <n v="51330"/>
    <n v="5333021"/>
    <s v="PROPIOS5333021"/>
    <x v="82"/>
    <n v="27932.1157657537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932.115765753777"/>
    <n v="0"/>
    <n v="11593.04"/>
    <n v="11593.04"/>
    <n v="11593.04"/>
    <n v="9563.0400000000009"/>
    <n v="1508"/>
    <n v="522"/>
    <m/>
    <m/>
    <m/>
    <m/>
    <m/>
    <m/>
    <m/>
    <m/>
    <m/>
    <n v="11593.04"/>
    <m/>
    <n v="0"/>
    <n v="16339.075765753776"/>
    <n v="16339.075765753776"/>
    <n v="16339.07576575377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PROPIOS5334011"/>
    <x v="20"/>
    <n v="131378.743146070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1378.74314607098"/>
    <n v="0"/>
    <n v="1299.8499999999999"/>
    <n v="1299.8499999999999"/>
    <n v="1299.8499999999999"/>
    <s v="0.00"/>
    <n v="1299.8499999999999"/>
    <s v="0.00"/>
    <m/>
    <m/>
    <m/>
    <m/>
    <m/>
    <m/>
    <m/>
    <m/>
    <m/>
    <n v="1299.8499999999999"/>
    <m/>
    <n v="0"/>
    <n v="130078.89314607097"/>
    <n v="130078.89314607097"/>
    <n v="130078.8931460709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1"/>
    <n v="4"/>
    <x v="0"/>
    <n v="25"/>
    <s v="33"/>
    <s v="E"/>
    <x v="0"/>
    <s v="P50013325E4"/>
    <x v="11"/>
    <x v="12"/>
    <s v="336"/>
    <s v="513"/>
    <n v="51330"/>
    <n v="5336011"/>
    <s v="PROPIOS5336011"/>
    <x v="21"/>
    <n v="312796.444253016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12796.44425301667"/>
    <n v="0"/>
    <s v="0.0"/>
    <n v="0"/>
    <s v="0.0"/>
    <s v="0.00"/>
    <n v="0"/>
    <s v="0.00"/>
    <m/>
    <m/>
    <m/>
    <m/>
    <m/>
    <m/>
    <m/>
    <m/>
    <m/>
    <s v="0.00"/>
    <m/>
    <n v="0"/>
    <n v="312796.44425301667"/>
    <n v="312796.44425301667"/>
    <n v="312796.4442530166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4"/>
    <n v="4"/>
    <x v="0"/>
    <n v="25"/>
    <s v="33"/>
    <s v="E"/>
    <x v="0"/>
    <s v="P50013325E4"/>
    <x v="11"/>
    <x v="12"/>
    <s v="336"/>
    <s v="513"/>
    <n v="51330"/>
    <n v="5336041"/>
    <s v="PROPIOS5336041"/>
    <x v="22"/>
    <n v="206461.94826837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06461.9482683746"/>
    <n v="0"/>
    <n v="54815.820000000007"/>
    <n v="54815.820000000007"/>
    <n v="54815.820000000007"/>
    <n v="19752.11"/>
    <n v="35063.71"/>
    <s v="0.00"/>
    <m/>
    <m/>
    <m/>
    <m/>
    <m/>
    <m/>
    <m/>
    <m/>
    <m/>
    <n v="54815.820000000007"/>
    <m/>
    <n v="0"/>
    <n v="151646.1282683746"/>
    <n v="151646.1282683746"/>
    <n v="151646.128268374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8000001"/>
    <s v="33801"/>
    <n v="4"/>
    <x v="0"/>
    <n v="25"/>
    <s v="33"/>
    <s v="E"/>
    <x v="0"/>
    <s v="P50013325E4"/>
    <x v="11"/>
    <x v="12"/>
    <s v="338"/>
    <s v="513"/>
    <n v="51330"/>
    <n v="5338011"/>
    <s v="PROPIOS5338011"/>
    <x v="23"/>
    <n v="902181.438133190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2181.43813319097"/>
    <n v="0"/>
    <n v="154048"/>
    <n v="154048"/>
    <n v="154048"/>
    <n v="77024"/>
    <n v="77024"/>
    <n v="0"/>
    <m/>
    <m/>
    <m/>
    <m/>
    <m/>
    <m/>
    <m/>
    <m/>
    <m/>
    <n v="154048"/>
    <m/>
    <n v="0"/>
    <n v="748133.43813319097"/>
    <n v="748133.43813319097"/>
    <n v="748133.4381331909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9000001"/>
    <s v="33901"/>
    <n v="4"/>
    <x v="0"/>
    <n v="25"/>
    <s v="33"/>
    <s v="E"/>
    <x v="0"/>
    <s v="P50013325E4"/>
    <x v="11"/>
    <x v="12"/>
    <s v="339"/>
    <s v="513"/>
    <n v="51330"/>
    <n v="5339011"/>
    <s v="PROPIOS5339011"/>
    <x v="83"/>
    <n v="66016.8000000000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016.800000000003"/>
    <n v="0"/>
    <n v="0"/>
    <n v="0"/>
    <n v="0"/>
    <s v="0.00"/>
    <n v="0"/>
    <n v="0"/>
    <m/>
    <m/>
    <m/>
    <m/>
    <m/>
    <m/>
    <m/>
    <m/>
    <m/>
    <n v="0"/>
    <m/>
    <n v="0"/>
    <n v="66016.800000000003"/>
    <n v="66016.800000000003"/>
    <n v="66016.80000000000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PROPIOS5341011"/>
    <x v="24"/>
    <n v="97238.096492100551"/>
    <m/>
    <n v="249.86"/>
    <n v="213.67"/>
    <n v="152.94"/>
    <m/>
    <m/>
    <m/>
    <m/>
    <m/>
    <m/>
    <m/>
    <m/>
    <m/>
    <n v="616.47"/>
    <m/>
    <m/>
    <m/>
    <m/>
    <m/>
    <m/>
    <m/>
    <m/>
    <m/>
    <m/>
    <n v="0"/>
    <n v="616.47"/>
    <n v="0"/>
    <n v="0"/>
    <m/>
    <m/>
    <m/>
    <m/>
    <n v="-4137.25"/>
    <n v="-3607.5299999999997"/>
    <m/>
    <m/>
    <m/>
    <m/>
    <m/>
    <m/>
    <m/>
    <m/>
    <m/>
    <n v="-7744.78"/>
    <n v="0"/>
    <n v="0"/>
    <n v="-7744.78"/>
    <n v="616.47"/>
    <n v="-7128.3099999999995"/>
    <n v="90109.786492100553"/>
    <n v="0"/>
    <n v="51769.33"/>
    <n v="51769.33"/>
    <n v="51519.47"/>
    <n v="17060.509999999998"/>
    <n v="25212.410000000003"/>
    <n v="9246.5499999999993"/>
    <m/>
    <m/>
    <m/>
    <m/>
    <m/>
    <m/>
    <m/>
    <m/>
    <m/>
    <n v="51519.47"/>
    <m/>
    <n v="249.86000000000058"/>
    <n v="38590.316492100552"/>
    <n v="38340.456492100551"/>
    <n v="38340.4564921005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5000001"/>
    <s v="34501"/>
    <n v="4"/>
    <x v="0"/>
    <n v="25"/>
    <s v="34"/>
    <s v="E"/>
    <x v="0"/>
    <s v="P50013425E4"/>
    <x v="12"/>
    <x v="13"/>
    <s v="345"/>
    <s v="513"/>
    <n v="51340"/>
    <n v="5345011"/>
    <s v="PROPIOS5345011"/>
    <x v="25"/>
    <n v="415192.12884662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15192.12884662917"/>
    <n v="0"/>
    <s v="0.0"/>
    <n v="0"/>
    <s v="0.0"/>
    <s v="0.00"/>
    <n v="0"/>
    <s v="0.00"/>
    <m/>
    <m/>
    <m/>
    <m/>
    <m/>
    <m/>
    <m/>
    <m/>
    <m/>
    <s v="0.00"/>
    <m/>
    <n v="0"/>
    <n v="415192.12884662917"/>
    <n v="415192.12884662917"/>
    <n v="415192.1288466291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7000001"/>
    <s v="34701"/>
    <n v="4"/>
    <x v="0"/>
    <n v="25"/>
    <s v="34"/>
    <s v="E"/>
    <x v="0"/>
    <s v="P50013425E4"/>
    <x v="12"/>
    <x v="13"/>
    <s v="347"/>
    <s v="513"/>
    <n v="51340"/>
    <n v="5347011"/>
    <s v="PROPIOS5347011"/>
    <x v="84"/>
    <n v="11858.34533919871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858.345339198711"/>
    <n v="0"/>
    <n v="0"/>
    <n v="0"/>
    <n v="0"/>
    <s v="0.00"/>
    <n v="0"/>
    <n v="0"/>
    <m/>
    <m/>
    <m/>
    <m/>
    <m/>
    <m/>
    <m/>
    <m/>
    <m/>
    <n v="0"/>
    <m/>
    <n v="0"/>
    <n v="11858.345339198711"/>
    <n v="11858.345339198711"/>
    <n v="11858.3453391987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1000001"/>
    <s v="35101"/>
    <n v="4"/>
    <x v="0"/>
    <n v="25"/>
    <s v="35"/>
    <s v="E"/>
    <x v="0"/>
    <s v="P50013525E4"/>
    <x v="13"/>
    <x v="14"/>
    <s v="351"/>
    <s v="513"/>
    <n v="51350"/>
    <n v="5351011"/>
    <s v="PROPIOS5351011"/>
    <x v="85"/>
    <n v="254307.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4307.79"/>
    <n v="0"/>
    <s v="0.0"/>
    <n v="0"/>
    <s v="0.0"/>
    <s v="0.00"/>
    <n v="0"/>
    <s v="0.00"/>
    <m/>
    <m/>
    <m/>
    <m/>
    <m/>
    <m/>
    <m/>
    <m/>
    <m/>
    <s v="0.00"/>
    <m/>
    <n v="0"/>
    <n v="254307.79"/>
    <n v="254307.79"/>
    <n v="254307.7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2000001"/>
    <s v="35201"/>
    <n v="4"/>
    <x v="0"/>
    <n v="25"/>
    <s v="35"/>
    <s v="E"/>
    <x v="0"/>
    <s v="P50013525E4"/>
    <x v="13"/>
    <x v="14"/>
    <s v="352"/>
    <s v="513"/>
    <n v="51350"/>
    <n v="5352011"/>
    <s v="PROPIOS5352011"/>
    <x v="86"/>
    <n v="21052.816960437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1052.816960437893"/>
    <n v="0"/>
    <n v="54.29"/>
    <n v="54.29"/>
    <n v="54.29"/>
    <s v="0.00"/>
    <n v="0"/>
    <n v="54.29"/>
    <m/>
    <m/>
    <m/>
    <m/>
    <m/>
    <m/>
    <m/>
    <m/>
    <m/>
    <n v="54.29"/>
    <m/>
    <n v="0"/>
    <n v="20998.526960437892"/>
    <n v="20998.526960437892"/>
    <n v="20998.52696043789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3000001"/>
    <s v="35301"/>
    <n v="4"/>
    <x v="0"/>
    <n v="25"/>
    <s v="35"/>
    <s v="E"/>
    <x v="0"/>
    <s v="P50013525E4"/>
    <x v="13"/>
    <x v="14"/>
    <s v="353"/>
    <s v="513"/>
    <n v="51350"/>
    <n v="5353011"/>
    <s v="PROPIOS5353011"/>
    <x v="87"/>
    <n v="54950.5681103068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950.568110306835"/>
    <n v="0"/>
    <s v="0.0"/>
    <n v="0"/>
    <s v="0.0"/>
    <s v="0.00"/>
    <n v="0"/>
    <s v="0.00"/>
    <m/>
    <m/>
    <m/>
    <m/>
    <m/>
    <m/>
    <m/>
    <m/>
    <m/>
    <s v="0.00"/>
    <m/>
    <n v="0"/>
    <n v="54950.568110306835"/>
    <n v="54950.568110306835"/>
    <n v="54950.56811030683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5000001"/>
    <s v="35501"/>
    <n v="4"/>
    <x v="0"/>
    <n v="25"/>
    <s v="35"/>
    <s v="E"/>
    <x v="0"/>
    <s v="P50013525E4"/>
    <x v="13"/>
    <x v="14"/>
    <s v="355"/>
    <s v="513"/>
    <n v="51350"/>
    <n v="5355011"/>
    <s v="PROPIOS5355011"/>
    <x v="88"/>
    <n v="176529.8316558456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6529.83165584569"/>
    <n v="0"/>
    <n v="1454"/>
    <n v="1454"/>
    <n v="1454"/>
    <n v="664"/>
    <n v="740"/>
    <n v="50"/>
    <m/>
    <m/>
    <m/>
    <m/>
    <m/>
    <m/>
    <m/>
    <m/>
    <m/>
    <n v="1454"/>
    <m/>
    <n v="0"/>
    <n v="175075.83165584569"/>
    <n v="175075.83165584569"/>
    <n v="175075.8316558456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7000001"/>
    <s v="35701"/>
    <n v="4"/>
    <x v="0"/>
    <n v="25"/>
    <s v="35"/>
    <s v="E"/>
    <x v="0"/>
    <s v="P50013525E4"/>
    <x v="13"/>
    <x v="14"/>
    <s v="357"/>
    <s v="513"/>
    <n v="51350"/>
    <n v="5357011"/>
    <s v="PROPIOS5357011"/>
    <x v="89"/>
    <n v="48601.02644462292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8601.026444622927"/>
    <n v="0"/>
    <n v="0"/>
    <n v="0"/>
    <n v="0"/>
    <s v="0.00"/>
    <n v="0"/>
    <s v="0.00"/>
    <m/>
    <m/>
    <m/>
    <m/>
    <m/>
    <m/>
    <m/>
    <m/>
    <m/>
    <n v="0"/>
    <m/>
    <n v="0"/>
    <n v="48601.026444622927"/>
    <n v="48601.026444622927"/>
    <n v="48601.02644462292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8000001"/>
    <s v="35801"/>
    <n v="4"/>
    <x v="0"/>
    <n v="25"/>
    <s v="35"/>
    <s v="E"/>
    <x v="0"/>
    <s v="P50013525E4"/>
    <x v="13"/>
    <x v="14"/>
    <s v="358"/>
    <s v="513"/>
    <n v="51350"/>
    <n v="5358011"/>
    <s v="PROPIOS5358011"/>
    <x v="26"/>
    <n v="1981214.4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981214.49"/>
    <n v="0"/>
    <n v="249864"/>
    <n v="249864"/>
    <n v="249864"/>
    <n v="166576"/>
    <n v="83288"/>
    <n v="0"/>
    <m/>
    <m/>
    <m/>
    <m/>
    <m/>
    <m/>
    <m/>
    <m/>
    <m/>
    <n v="249864"/>
    <m/>
    <n v="0"/>
    <n v="1731350.49"/>
    <n v="1731350.49"/>
    <n v="1731350.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61000001"/>
    <s v="36101"/>
    <n v="4"/>
    <x v="0"/>
    <n v="25"/>
    <s v="36"/>
    <s v="E"/>
    <x v="0"/>
    <s v="P50013625E4"/>
    <x v="14"/>
    <x v="15"/>
    <s v="361"/>
    <s v="513"/>
    <n v="51360"/>
    <n v="5361011"/>
    <s v="PROPIOS5361011"/>
    <x v="27"/>
    <n v="47285.12276831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7285.122768319838"/>
    <n v="0"/>
    <s v="0.0"/>
    <n v="0"/>
    <s v="0.0"/>
    <s v="0.00"/>
    <n v="0"/>
    <s v="0.00"/>
    <m/>
    <m/>
    <m/>
    <m/>
    <m/>
    <m/>
    <m/>
    <m/>
    <m/>
    <s v="0.00"/>
    <m/>
    <n v="0"/>
    <n v="47285.122768319838"/>
    <n v="47285.122768319838"/>
    <n v="47285.12276831983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2"/>
    <n v="4"/>
    <x v="0"/>
    <n v="25"/>
    <s v="37"/>
    <s v="E"/>
    <x v="0"/>
    <s v="P50013725E4"/>
    <x v="15"/>
    <x v="16"/>
    <s v="371"/>
    <s v="513"/>
    <n v="51370"/>
    <n v="5371021"/>
    <s v="PROPIOS5371021"/>
    <x v="90"/>
    <n v="38787.107788276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8787.107788276102"/>
    <n v="0"/>
    <s v="0.0"/>
    <n v="0"/>
    <s v="0.0"/>
    <s v="0.00"/>
    <n v="0"/>
    <s v="0.00"/>
    <m/>
    <m/>
    <m/>
    <m/>
    <m/>
    <m/>
    <m/>
    <m/>
    <m/>
    <s v="0.00"/>
    <m/>
    <n v="0"/>
    <n v="38787.107788276102"/>
    <n v="38787.107788276102"/>
    <n v="38787.1077882761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2000001"/>
    <s v="37202"/>
    <n v="4"/>
    <x v="0"/>
    <n v="25"/>
    <s v="37"/>
    <s v="E"/>
    <x v="0"/>
    <s v="P50013725E4"/>
    <x v="15"/>
    <x v="16"/>
    <s v="372"/>
    <s v="513"/>
    <n v="51370"/>
    <n v="5372021"/>
    <s v="PROPIOS5372021"/>
    <x v="28"/>
    <n v="77640.4352190062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77640.435219006205"/>
    <n v="0"/>
    <n v="2471.5700000000002"/>
    <n v="2471.5700000000002"/>
    <n v="2471.5700000000002"/>
    <s v="0.00"/>
    <n v="0"/>
    <n v="2471.5699999999997"/>
    <m/>
    <m/>
    <m/>
    <m/>
    <m/>
    <m/>
    <m/>
    <m/>
    <m/>
    <n v="2471.5700000000002"/>
    <m/>
    <n v="0"/>
    <n v="75168.865219006198"/>
    <n v="75168.865219006198"/>
    <n v="75168.86521900619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502"/>
    <n v="4"/>
    <x v="0"/>
    <n v="25"/>
    <s v="37"/>
    <s v="E"/>
    <x v="0"/>
    <s v="P50013725E4"/>
    <x v="15"/>
    <x v="16"/>
    <s v="375"/>
    <s v="513"/>
    <n v="51370"/>
    <n v="5375021"/>
    <s v="PROPIOS5375021"/>
    <x v="29"/>
    <n v="222146.1713615805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3143.94"/>
    <n v="-10684.73"/>
    <m/>
    <m/>
    <m/>
    <m/>
    <m/>
    <m/>
    <m/>
    <m/>
    <m/>
    <n v="-13828.67"/>
    <n v="0"/>
    <n v="0"/>
    <n v="-13828.67"/>
    <n v="0"/>
    <n v="-13828.67"/>
    <n v="208317.50136158054"/>
    <n v="0"/>
    <n v="27660.190000000002"/>
    <n v="27660.190000000002"/>
    <n v="27660.190000000002"/>
    <n v="0"/>
    <n v="0"/>
    <n v="27660.19"/>
    <m/>
    <m/>
    <m/>
    <m/>
    <m/>
    <m/>
    <m/>
    <m/>
    <m/>
    <n v="27660.190000000002"/>
    <m/>
    <n v="0"/>
    <n v="180657.31136158053"/>
    <n v="180657.31136158053"/>
    <n v="180657.3113615805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8000001"/>
    <s v="37801"/>
    <n v="4"/>
    <x v="0"/>
    <n v="25"/>
    <s v="37"/>
    <s v="E"/>
    <x v="0"/>
    <s v="P50013725E4"/>
    <x v="15"/>
    <x v="16"/>
    <s v="378"/>
    <s v="513"/>
    <n v="51370"/>
    <n v="5378011"/>
    <s v="PROPIOS5378011"/>
    <x v="91"/>
    <n v="174426.7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3143.94"/>
    <n v="10684.73"/>
    <m/>
    <m/>
    <m/>
    <m/>
    <m/>
    <m/>
    <m/>
    <m/>
    <m/>
    <n v="13828.67"/>
    <n v="0"/>
    <n v="0"/>
    <n v="13828.67"/>
    <n v="0"/>
    <n v="13828.67"/>
    <n v="188255.42"/>
    <n v="0"/>
    <n v="188255.42000000004"/>
    <n v="188255.42000000004"/>
    <n v="188255.42000000004"/>
    <n v="72646.34"/>
    <n v="104924.35"/>
    <n v="10684.73"/>
    <m/>
    <m/>
    <m/>
    <m/>
    <m/>
    <m/>
    <m/>
    <m/>
    <m/>
    <n v="188255.4200000000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2000001"/>
    <s v="39201"/>
    <n v="4"/>
    <x v="0"/>
    <n v="25"/>
    <s v="39"/>
    <s v="E"/>
    <x v="0"/>
    <s v="P50013925E4"/>
    <x v="17"/>
    <x v="18"/>
    <s v="392"/>
    <s v="513"/>
    <n v="51390"/>
    <n v="5392011"/>
    <s v="PROPIOS5392011"/>
    <x v="32"/>
    <n v="203003.021388180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03003.02138818035"/>
    <n v="0"/>
    <n v="11484"/>
    <n v="11484"/>
    <n v="11484"/>
    <n v="3350"/>
    <n v="2128"/>
    <n v="6006"/>
    <m/>
    <m/>
    <m/>
    <m/>
    <m/>
    <m/>
    <m/>
    <m/>
    <m/>
    <n v="11484"/>
    <m/>
    <n v="0"/>
    <n v="191519.02138818035"/>
    <n v="191519.02138818035"/>
    <n v="191519.0213881803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5000001"/>
    <s v="38501"/>
    <n v="4"/>
    <x v="0"/>
    <n v="25"/>
    <s v="38"/>
    <s v="E"/>
    <x v="0"/>
    <s v="P50013825E4"/>
    <x v="16"/>
    <x v="17"/>
    <s v="385"/>
    <s v="513"/>
    <n v="51380"/>
    <n v="5385011"/>
    <s v="PROPIOS5385011"/>
    <x v="31"/>
    <n v="19096.5586331751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9096.558633175151"/>
    <n v="0"/>
    <n v="3074"/>
    <n v="3074"/>
    <n v="3074"/>
    <n v="3074"/>
    <n v="0"/>
    <s v="0.00"/>
    <m/>
    <m/>
    <m/>
    <m/>
    <m/>
    <m/>
    <m/>
    <m/>
    <m/>
    <n v="3074"/>
    <m/>
    <n v="0"/>
    <n v="16022.558633175151"/>
    <n v="16022.558633175151"/>
    <n v="16022.5586331751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2000001"/>
    <s v="38201"/>
    <n v="4"/>
    <x v="0"/>
    <n v="25"/>
    <s v="38"/>
    <s v="E"/>
    <x v="0"/>
    <s v="P50013825E4"/>
    <x v="16"/>
    <x v="17"/>
    <s v="382"/>
    <s v="513"/>
    <n v="51380"/>
    <n v="5382011"/>
    <s v="PROPIOS5382011"/>
    <x v="30"/>
    <n v="332327.193536854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32327.19353685441"/>
    <n v="0"/>
    <n v="42974.14"/>
    <n v="42974.14"/>
    <n v="42974.14"/>
    <n v="33775.050000000003"/>
    <n v="3480.1699999999983"/>
    <n v="5718.92"/>
    <m/>
    <m/>
    <m/>
    <m/>
    <m/>
    <m/>
    <m/>
    <m/>
    <m/>
    <n v="42974.14"/>
    <m/>
    <n v="0"/>
    <n v="289353.05353685439"/>
    <n v="289353.05353685439"/>
    <n v="289353.0535368543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3"/>
    <n v="4"/>
    <x v="0"/>
    <n v="25"/>
    <s v="44"/>
    <s v="E"/>
    <x v="0"/>
    <s v="P50014425E4"/>
    <x v="23"/>
    <x v="22"/>
    <s v="442"/>
    <s v="524"/>
    <n v="52420"/>
    <n v="5442031"/>
    <s v="PROPIOS5442031"/>
    <x v="92"/>
    <n v="5003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0364"/>
    <n v="0"/>
    <s v="0.0"/>
    <n v="0"/>
    <s v="0.0"/>
    <s v="0.00"/>
    <n v="0"/>
    <s v="0.00"/>
    <m/>
    <m/>
    <m/>
    <m/>
    <m/>
    <m/>
    <m/>
    <m/>
    <m/>
    <s v="0.00"/>
    <m/>
    <n v="0"/>
    <n v="500364"/>
    <n v="500364"/>
    <n v="50036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6"/>
    <n v="4"/>
    <x v="0"/>
    <n v="25"/>
    <s v="44"/>
    <s v="E"/>
    <x v="0"/>
    <s v="P50014425E4"/>
    <x v="23"/>
    <x v="22"/>
    <s v="442"/>
    <s v="524"/>
    <n v="52420"/>
    <n v="5442061"/>
    <s v="PROPIOS5442061"/>
    <x v="93"/>
    <n v="6917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9174"/>
    <n v="0"/>
    <n v="2262"/>
    <n v="2262"/>
    <n v="2262"/>
    <s v="0.00"/>
    <n v="2262"/>
    <s v="0.00"/>
    <m/>
    <m/>
    <m/>
    <m/>
    <m/>
    <m/>
    <m/>
    <m/>
    <m/>
    <n v="2262"/>
    <m/>
    <n v="0"/>
    <n v="66912"/>
    <n v="66912"/>
    <n v="6691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100001"/>
    <s v="44213"/>
    <n v="4"/>
    <x v="0"/>
    <n v="25"/>
    <s v="44"/>
    <s v="E"/>
    <x v="0"/>
    <s v="P50014425E4"/>
    <x v="23"/>
    <x v="22"/>
    <s v="442"/>
    <s v="524"/>
    <n v="52420"/>
    <n v="5442131"/>
    <s v="PROPIOS5442131"/>
    <x v="94"/>
    <n v="7289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728907"/>
    <n v="0"/>
    <n v="174260"/>
    <n v="174260"/>
    <n v="174260"/>
    <n v="62760"/>
    <n v="29300"/>
    <n v="82200"/>
    <m/>
    <m/>
    <m/>
    <m/>
    <m/>
    <m/>
    <m/>
    <m/>
    <m/>
    <n v="174260"/>
    <m/>
    <n v="0"/>
    <n v="554647"/>
    <n v="554647"/>
    <n v="55464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1000001"/>
    <s v="51101"/>
    <n v="4"/>
    <x v="0"/>
    <n v="25"/>
    <s v="51"/>
    <s v="E"/>
    <x v="1"/>
    <s v="P50025125E4"/>
    <x v="24"/>
    <x v="23"/>
    <s v="511"/>
    <s v="124"/>
    <n v="12411"/>
    <n v="5511011"/>
    <s v="PROPIOS5511011"/>
    <x v="95"/>
    <n v="0"/>
    <n v="47062.53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47062.53"/>
    <n v="47062.53"/>
    <n v="47062.53"/>
    <n v="47062.53"/>
    <s v="0.0"/>
    <n v="47062.53"/>
    <s v="0.0"/>
    <s v="0.00"/>
    <n v="0"/>
    <s v="0.00"/>
    <m/>
    <m/>
    <m/>
    <m/>
    <m/>
    <m/>
    <m/>
    <m/>
    <m/>
    <s v="0.00"/>
    <m/>
    <n v="47062.53"/>
    <n v="47062.53"/>
    <n v="47062.53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501"/>
    <n v="4"/>
    <x v="0"/>
    <n v="25"/>
    <s v="51"/>
    <s v="E"/>
    <x v="1"/>
    <s v="P50025125E4"/>
    <x v="24"/>
    <x v="23"/>
    <s v="515"/>
    <s v="124"/>
    <n v="12413"/>
    <n v="5515011"/>
    <s v="PROPIOS5515011"/>
    <x v="96"/>
    <n v="0"/>
    <n v="2051.1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9457.5"/>
    <m/>
    <m/>
    <m/>
    <m/>
    <m/>
    <m/>
    <m/>
    <m/>
    <m/>
    <m/>
    <m/>
    <n v="9457.5"/>
    <n v="0"/>
    <n v="0"/>
    <n v="9457.5"/>
    <n v="2051.16"/>
    <n v="11508.66"/>
    <n v="11508.66"/>
    <m/>
    <n v="11508.66"/>
    <n v="11508.66"/>
    <n v="11508.66"/>
    <n v="11508.66"/>
    <n v="0"/>
    <s v="0.00"/>
    <m/>
    <m/>
    <m/>
    <m/>
    <m/>
    <m/>
    <m/>
    <m/>
    <m/>
    <n v="11508.6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515000001"/>
    <s v="56201"/>
    <n v="4"/>
    <x v="0"/>
    <n v="25"/>
    <s v="56"/>
    <s v="E"/>
    <x v="1"/>
    <s v="P50025625E4"/>
    <x v="25"/>
    <x v="24"/>
    <s v="562"/>
    <s v="124"/>
    <n v="12462"/>
    <n v="5562011"/>
    <s v="PROPIOS5562011"/>
    <x v="97"/>
    <n v="572100.6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72100.65"/>
    <m/>
    <n v="572100.65"/>
    <n v="572100.65"/>
    <n v="572100.65"/>
    <s v="0.00"/>
    <n v="0"/>
    <n v="572100.65"/>
    <m/>
    <m/>
    <m/>
    <m/>
    <m/>
    <m/>
    <m/>
    <m/>
    <m/>
    <n v="572100.65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ROMEP5334011"/>
    <x v="20"/>
    <m/>
    <n v="7544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544.24"/>
    <n v="7544.24"/>
    <n v="7544.24"/>
    <n v="7544.24"/>
    <s v="0.0"/>
    <n v="7544.24"/>
    <s v="0.0"/>
    <s v="0.00"/>
    <n v="0"/>
    <s v="0.00"/>
    <m/>
    <m/>
    <m/>
    <m/>
    <m/>
    <m/>
    <m/>
    <m/>
    <m/>
    <s v="0.00"/>
    <m/>
    <n v="7544.24"/>
    <n v="7544.24"/>
    <n v="7544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PROMEP5341011"/>
    <x v="24"/>
    <m/>
    <n v="972.05"/>
    <n v="219.69"/>
    <n v="198.69"/>
    <n v="177.72"/>
    <m/>
    <m/>
    <m/>
    <m/>
    <m/>
    <m/>
    <m/>
    <m/>
    <m/>
    <n v="596.1"/>
    <m/>
    <m/>
    <m/>
    <m/>
    <m/>
    <m/>
    <m/>
    <m/>
    <m/>
    <m/>
    <n v="0"/>
    <n v="596.1"/>
    <n v="0"/>
    <n v="0"/>
    <m/>
    <m/>
    <m/>
    <m/>
    <m/>
    <m/>
    <m/>
    <m/>
    <m/>
    <m/>
    <m/>
    <m/>
    <m/>
    <m/>
    <m/>
    <n v="0"/>
    <n v="0"/>
    <n v="0"/>
    <n v="0"/>
    <n v="1568.15"/>
    <n v="1568.15"/>
    <n v="1568.15"/>
    <n v="972.05"/>
    <n v="219.69"/>
    <n v="1191.74"/>
    <n v="51.599999999999994"/>
    <n v="10.32"/>
    <n v="0"/>
    <n v="41.28"/>
    <m/>
    <m/>
    <m/>
    <m/>
    <m/>
    <m/>
    <m/>
    <m/>
    <m/>
    <n v="51.599999999999994"/>
    <m/>
    <n v="1140.1400000000001"/>
    <n v="1516.5500000000002"/>
    <n v="1348.46"/>
    <n v="376.41000000000008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4000001"/>
    <s v="21401"/>
    <n v="5"/>
    <x v="0"/>
    <n v="25"/>
    <s v="21"/>
    <s v="E"/>
    <x v="0"/>
    <s v="P50012125E5"/>
    <x v="6"/>
    <x v="6"/>
    <s v="214"/>
    <s v="512"/>
    <n v="51210"/>
    <n v="5214011"/>
    <s v="PROMEP5214011"/>
    <x v="50"/>
    <m/>
    <n v="233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33.24"/>
    <n v="233.24"/>
    <n v="233.24"/>
    <n v="233.24"/>
    <s v="0.0"/>
    <n v="233.24"/>
    <s v="0.0"/>
    <s v="0.00"/>
    <n v="0"/>
    <s v="0.00"/>
    <m/>
    <m/>
    <m/>
    <m/>
    <m/>
    <m/>
    <m/>
    <m/>
    <m/>
    <s v="0.00"/>
    <m/>
    <n v="233.24"/>
    <n v="233.24"/>
    <n v="233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5000001"/>
    <s v="21501"/>
    <n v="5"/>
    <x v="0"/>
    <n v="25"/>
    <s v="21"/>
    <s v="E"/>
    <x v="0"/>
    <s v="P50012125E5"/>
    <x v="6"/>
    <x v="6"/>
    <s v="215"/>
    <s v="512"/>
    <n v="51210"/>
    <n v="5215011"/>
    <s v="PROMEP5215011"/>
    <x v="51"/>
    <m/>
    <n v="91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10"/>
    <n v="910"/>
    <n v="910"/>
    <n v="910"/>
    <s v="0.0"/>
    <n v="910"/>
    <s v="0.0"/>
    <s v="0.00"/>
    <n v="0"/>
    <s v="0.00"/>
    <m/>
    <m/>
    <m/>
    <m/>
    <m/>
    <m/>
    <m/>
    <m/>
    <m/>
    <s v="0.00"/>
    <m/>
    <n v="910"/>
    <n v="910"/>
    <n v="91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3"/>
    <n v="442100001"/>
    <s v="44211"/>
    <n v="5"/>
    <x v="0"/>
    <n v="25"/>
    <s v="44"/>
    <s v="E"/>
    <x v="0"/>
    <s v="P50014425E5"/>
    <x v="23"/>
    <x v="22"/>
    <s v="442"/>
    <s v="524"/>
    <n v="52420"/>
    <n v="5442111"/>
    <s v="PROMEP5442111"/>
    <x v="98"/>
    <m/>
    <n v="240740.5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40740.55"/>
    <n v="240740.55"/>
    <n v="240740.55"/>
    <n v="240740.55"/>
    <n v="0"/>
    <n v="240740.55"/>
    <n v="52000"/>
    <n v="36000"/>
    <n v="0"/>
    <n v="16000"/>
    <m/>
    <m/>
    <m/>
    <m/>
    <m/>
    <m/>
    <m/>
    <m/>
    <m/>
    <n v="52000"/>
    <m/>
    <n v="188740.55"/>
    <n v="188740.55"/>
    <n v="240740.55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4"/>
    <n v="511000001"/>
    <s v="51101"/>
    <n v="5"/>
    <x v="0"/>
    <n v="25"/>
    <s v="51"/>
    <s v="E"/>
    <x v="1"/>
    <s v="P50025125E5"/>
    <x v="24"/>
    <x v="23"/>
    <s v="511"/>
    <s v="124"/>
    <n v="12411"/>
    <n v="5511011"/>
    <s v="PROMEP5511011"/>
    <x v="95"/>
    <m/>
    <n v="71570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15702.96"/>
    <n v="715702.96"/>
    <n v="715702.96"/>
    <n v="715702.96"/>
    <s v="0.0"/>
    <n v="715702.96"/>
    <s v="0.0"/>
    <s v="0.00"/>
    <n v="0"/>
    <s v="0.00"/>
    <m/>
    <m/>
    <m/>
    <m/>
    <m/>
    <m/>
    <m/>
    <m/>
    <m/>
    <s v="0.00"/>
    <m/>
    <n v="715702.96"/>
    <n v="715702.96"/>
    <n v="715702.96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27000001"/>
    <s v="32701"/>
    <n v="5"/>
    <x v="0"/>
    <n v="25"/>
    <s v="32"/>
    <s v="E"/>
    <x v="0"/>
    <s v="P50013225E5"/>
    <x v="22"/>
    <x v="21"/>
    <s v="327"/>
    <s v="513"/>
    <n v="51320"/>
    <n v="5327011"/>
    <s v="PFCE5327011"/>
    <x v="79"/>
    <m/>
    <n v="371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371500"/>
    <n v="371500"/>
    <n v="371500"/>
    <n v="371500"/>
    <s v="0.0"/>
    <n v="371500"/>
    <s v="0.0"/>
    <s v="0.00"/>
    <n v="0"/>
    <s v="0.00"/>
    <m/>
    <m/>
    <m/>
    <m/>
    <m/>
    <m/>
    <m/>
    <m/>
    <m/>
    <s v="0.00"/>
    <m/>
    <n v="371500"/>
    <n v="371500"/>
    <n v="3715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1000001"/>
    <s v="33101"/>
    <n v="5"/>
    <x v="0"/>
    <n v="25"/>
    <s v="33"/>
    <s v="E"/>
    <x v="0"/>
    <s v="P50013325E5"/>
    <x v="11"/>
    <x v="12"/>
    <s v="331"/>
    <s v="513"/>
    <n v="51330"/>
    <n v="5331011"/>
    <s v="PFCE5331011"/>
    <x v="80"/>
    <m/>
    <n v="1553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5300"/>
    <n v="155300"/>
    <n v="155300"/>
    <n v="155300"/>
    <s v="0.0"/>
    <n v="155300"/>
    <s v="0.0"/>
    <s v="0.00"/>
    <n v="0"/>
    <s v="0.00"/>
    <m/>
    <m/>
    <m/>
    <m/>
    <m/>
    <m/>
    <m/>
    <m/>
    <m/>
    <s v="0.00"/>
    <m/>
    <n v="155300"/>
    <n v="155300"/>
    <n v="1553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3000001"/>
    <s v="33301"/>
    <n v="5"/>
    <x v="0"/>
    <n v="25"/>
    <s v="33"/>
    <s v="E"/>
    <x v="0"/>
    <s v="P50013325E5"/>
    <x v="11"/>
    <x v="12"/>
    <s v="333"/>
    <s v="513"/>
    <n v="51330"/>
    <n v="5333011"/>
    <s v="PFCE5333011"/>
    <x v="19"/>
    <m/>
    <n v="1814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8145"/>
    <n v="18145"/>
    <n v="18145"/>
    <n v="18145"/>
    <s v="0.0"/>
    <n v="18145"/>
    <s v="0.0"/>
    <s v="0.00"/>
    <n v="0"/>
    <s v="0.00"/>
    <m/>
    <m/>
    <m/>
    <m/>
    <m/>
    <m/>
    <m/>
    <m/>
    <m/>
    <s v="0.00"/>
    <m/>
    <n v="18145"/>
    <n v="18145"/>
    <n v="18145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FCE5334011"/>
    <x v="20"/>
    <m/>
    <n v="151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.32"/>
    <m/>
    <m/>
    <m/>
    <m/>
    <m/>
    <m/>
    <m/>
    <m/>
    <m/>
    <m/>
    <m/>
    <n v="-10.32"/>
    <n v="0"/>
    <n v="0"/>
    <n v="-10.32"/>
    <n v="151000"/>
    <n v="150989.68"/>
    <n v="150989.68"/>
    <n v="150989.68"/>
    <s v="0.0"/>
    <n v="150989.68"/>
    <s v="0.0"/>
    <s v="0.00"/>
    <n v="0"/>
    <s v="0.00"/>
    <m/>
    <m/>
    <m/>
    <m/>
    <m/>
    <m/>
    <m/>
    <m/>
    <m/>
    <s v="0.00"/>
    <m/>
    <n v="150989.68"/>
    <n v="150989.68"/>
    <n v="150989.68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4101"/>
    <n v="5"/>
    <x v="0"/>
    <n v="25"/>
    <s v="34"/>
    <s v="E"/>
    <x v="0"/>
    <s v="P50013425E5"/>
    <x v="12"/>
    <x v="13"/>
    <s v="341"/>
    <s v="513"/>
    <n v="51340"/>
    <n v="5341011"/>
    <s v="PFCE 5341011"/>
    <x v="2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0.32"/>
    <m/>
    <n v="20.64"/>
    <m/>
    <m/>
    <m/>
    <m/>
    <m/>
    <m/>
    <m/>
    <m/>
    <m/>
    <n v="30.96"/>
    <n v="0"/>
    <n v="0"/>
    <n v="30.96"/>
    <n v="0"/>
    <n v="30.96"/>
    <n v="30.96"/>
    <n v="0"/>
    <n v="0"/>
    <n v="0"/>
    <n v="30.96"/>
    <n v="10.32"/>
    <n v="10.32"/>
    <n v="10.32"/>
    <m/>
    <m/>
    <m/>
    <m/>
    <m/>
    <m/>
    <m/>
    <m/>
    <m/>
    <n v="30.96"/>
    <m/>
    <n v="-30.96"/>
    <n v="0"/>
    <n v="30.96"/>
    <n v="30.96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1"/>
    <s v="51501"/>
    <n v="5"/>
    <x v="0"/>
    <n v="25"/>
    <s v="51"/>
    <s v="E"/>
    <x v="1"/>
    <s v="P50025125E5"/>
    <x v="24"/>
    <x v="23"/>
    <s v="515"/>
    <s v="124"/>
    <n v="12413"/>
    <n v="5515011"/>
    <s v="PFCE5515011"/>
    <x v="96"/>
    <m/>
    <n v="2005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005500"/>
    <n v="2005500"/>
    <n v="2005500"/>
    <n v="2005500"/>
    <s v="0.0"/>
    <n v="2005500"/>
    <s v="0.0"/>
    <s v="0.00"/>
    <n v="0"/>
    <s v="0.00"/>
    <m/>
    <m/>
    <m/>
    <m/>
    <m/>
    <m/>
    <m/>
    <m/>
    <m/>
    <s v="0.00"/>
    <m/>
    <n v="2005500"/>
    <n v="2005500"/>
    <n v="20055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7000001"/>
    <s v="56701"/>
    <n v="5"/>
    <x v="0"/>
    <n v="25"/>
    <s v="56"/>
    <s v="E"/>
    <x v="1"/>
    <s v="P50025625E5"/>
    <x v="25"/>
    <x v="24"/>
    <s v="567"/>
    <s v="124"/>
    <n v="12467"/>
    <n v="5567011"/>
    <s v="PFCE5567011"/>
    <x v="99"/>
    <m/>
    <n v="5858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85800"/>
    <n v="585800"/>
    <n v="585800"/>
    <n v="585800"/>
    <s v="0.0"/>
    <n v="585800"/>
    <s v="0.0"/>
    <s v="0.00"/>
    <n v="0"/>
    <s v="0.00"/>
    <m/>
    <m/>
    <m/>
    <m/>
    <m/>
    <m/>
    <m/>
    <m/>
    <m/>
    <s v="0.00"/>
    <m/>
    <n v="585800"/>
    <n v="585800"/>
    <n v="585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2000001"/>
    <s v="56201"/>
    <n v="5"/>
    <x v="0"/>
    <n v="25"/>
    <s v="56"/>
    <s v="E"/>
    <x v="1"/>
    <s v="P50025625E5"/>
    <x v="25"/>
    <x v="24"/>
    <s v="562"/>
    <s v="124"/>
    <n v="12462"/>
    <n v="5562011"/>
    <s v="PFCE5562011"/>
    <x v="97"/>
    <m/>
    <n v="190597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905970"/>
    <n v="1905970"/>
    <n v="1905970"/>
    <n v="1905970"/>
    <s v="0.0"/>
    <n v="1905970"/>
    <s v="0.0"/>
    <s v="0.00"/>
    <n v="0"/>
    <s v="0.00"/>
    <m/>
    <m/>
    <m/>
    <m/>
    <m/>
    <m/>
    <m/>
    <m/>
    <m/>
    <s v="0.00"/>
    <m/>
    <n v="1905970"/>
    <n v="1905970"/>
    <n v="190597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4"/>
    <m/>
    <n v="15271.7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271.72"/>
    <n v="15271.72"/>
    <n v="15271.72"/>
    <n v="15271.72"/>
    <s v="0.0"/>
    <n v="15271.72"/>
    <s v="0.0"/>
    <s v="0.00"/>
    <n v="0"/>
    <s v="0.00"/>
    <m/>
    <m/>
    <m/>
    <m/>
    <m/>
    <m/>
    <m/>
    <m/>
    <m/>
    <s v="0.00"/>
    <m/>
    <n v="15271.72"/>
    <n v="15271.72"/>
    <n v="15271.7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11000001"/>
    <s v="21101"/>
    <n v="5"/>
    <x v="0"/>
    <n v="25"/>
    <s v="21"/>
    <s v="E"/>
    <x v="0"/>
    <s v="P50012125E5"/>
    <x v="6"/>
    <x v="6"/>
    <s v="211"/>
    <s v="512"/>
    <n v="51210"/>
    <n v="5211011"/>
    <s v="FAM5211011"/>
    <x v="49"/>
    <n v="0"/>
    <n v="0"/>
    <n v="0"/>
    <n v="0"/>
    <n v="0"/>
    <n v="0"/>
    <n v="0"/>
    <n v="0"/>
    <n v="0"/>
    <n v="0"/>
    <m/>
    <m/>
    <m/>
    <m/>
    <n v="0"/>
    <m/>
    <m/>
    <m/>
    <m/>
    <m/>
    <m/>
    <m/>
    <m/>
    <m/>
    <m/>
    <n v="0"/>
    <n v="0"/>
    <n v="0"/>
    <n v="0"/>
    <m/>
    <m/>
    <m/>
    <n v="254823"/>
    <m/>
    <m/>
    <m/>
    <m/>
    <m/>
    <m/>
    <m/>
    <m/>
    <m/>
    <m/>
    <m/>
    <n v="254823"/>
    <n v="0"/>
    <n v="0"/>
    <n v="254823"/>
    <n v="0"/>
    <n v="254823"/>
    <n v="254823"/>
    <n v="8592.5700000000015"/>
    <n v="246230.42999999993"/>
    <n v="254822.99999999994"/>
    <n v="254822.99999999994"/>
    <n v="254822.99999999994"/>
    <n v="0"/>
    <s v="0.00"/>
    <n v="0"/>
    <m/>
    <m/>
    <m/>
    <m/>
    <m/>
    <m/>
    <m/>
    <m/>
    <n v="254822.99999999994"/>
    <m/>
    <n v="0"/>
    <n v="0"/>
    <n v="8592.570000000065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94000001"/>
    <s v="29401"/>
    <n v="5"/>
    <x v="0"/>
    <n v="25"/>
    <s v="29"/>
    <s v="E"/>
    <x v="1"/>
    <s v="P50022925E5"/>
    <x v="9"/>
    <x v="10"/>
    <s v="294"/>
    <s v="512"/>
    <n v="51290"/>
    <n v="5294011"/>
    <s v="FAM5294011"/>
    <x v="6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77839.74"/>
    <m/>
    <m/>
    <m/>
    <m/>
    <m/>
    <m/>
    <m/>
    <m/>
    <m/>
    <m/>
    <m/>
    <n v="177839.74"/>
    <n v="0"/>
    <n v="0"/>
    <n v="177839.74"/>
    <n v="0"/>
    <n v="177839.74"/>
    <n v="177839.74"/>
    <n v="0"/>
    <n v="177839.74"/>
    <n v="177839.74"/>
    <n v="177839.74"/>
    <n v="177839.74"/>
    <n v="0"/>
    <s v="0.00"/>
    <m/>
    <m/>
    <m/>
    <m/>
    <m/>
    <m/>
    <m/>
    <m/>
    <m/>
    <n v="177839.74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51000001"/>
    <s v="35101"/>
    <n v="5"/>
    <x v="0"/>
    <n v="25"/>
    <s v="35"/>
    <s v="E"/>
    <x v="0"/>
    <s v="P50013525E5"/>
    <x v="13"/>
    <x v="14"/>
    <s v="351"/>
    <s v="513"/>
    <n v="51350"/>
    <n v="5351011"/>
    <s v="FAM5351011"/>
    <x v="85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40136"/>
    <m/>
    <m/>
    <m/>
    <m/>
    <m/>
    <m/>
    <m/>
    <m/>
    <m/>
    <m/>
    <m/>
    <n v="40136"/>
    <n v="0"/>
    <n v="0"/>
    <n v="40136"/>
    <n v="0"/>
    <n v="40136"/>
    <n v="40136"/>
    <n v="0"/>
    <n v="40136"/>
    <n v="40136"/>
    <n v="40136"/>
    <n v="40136"/>
    <n v="0"/>
    <s v="0.00"/>
    <m/>
    <m/>
    <m/>
    <m/>
    <m/>
    <m/>
    <m/>
    <m/>
    <m/>
    <n v="40136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1000001"/>
    <s v="51101"/>
    <n v="5"/>
    <x v="0"/>
    <n v="25"/>
    <s v="51"/>
    <s v="E"/>
    <x v="1"/>
    <s v="P50025125E5"/>
    <x v="24"/>
    <x v="23"/>
    <s v="511"/>
    <s v="124"/>
    <n v="12411"/>
    <n v="5511011"/>
    <s v="FAM5511011"/>
    <x v="95"/>
    <m/>
    <n v="11584.2"/>
    <m/>
    <m/>
    <m/>
    <m/>
    <m/>
    <m/>
    <m/>
    <m/>
    <m/>
    <m/>
    <m/>
    <m/>
    <n v="0"/>
    <n v="1875723.4"/>
    <m/>
    <m/>
    <m/>
    <m/>
    <m/>
    <m/>
    <m/>
    <m/>
    <m/>
    <n v="1875723.4"/>
    <n v="1875723.4"/>
    <n v="0"/>
    <n v="0"/>
    <m/>
    <m/>
    <m/>
    <n v="-1887307.6"/>
    <m/>
    <m/>
    <m/>
    <m/>
    <m/>
    <m/>
    <m/>
    <m/>
    <m/>
    <m/>
    <m/>
    <n v="-1887307.6"/>
    <n v="0"/>
    <n v="0"/>
    <n v="-1887307.6"/>
    <n v="1887307.5999999999"/>
    <n v="-2.3283064365386963E-10"/>
    <n v="-2.3283064365386963E-10"/>
    <m/>
    <s v="0.0"/>
    <n v="0"/>
    <s v="0.0"/>
    <s v="0.00"/>
    <n v="0"/>
    <s v="0.00"/>
    <m/>
    <m/>
    <m/>
    <m/>
    <m/>
    <m/>
    <m/>
    <m/>
    <m/>
    <s v="0.00"/>
    <m/>
    <n v="0"/>
    <n v="-2.3283064365386963E-10"/>
    <n v="-2.3283064365386963E-10"/>
    <n v="-2.3283064365386963E-1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1501"/>
    <n v="5"/>
    <x v="0"/>
    <n v="25"/>
    <s v="51"/>
    <s v="E"/>
    <x v="1"/>
    <s v="P50025125E5"/>
    <x v="24"/>
    <x v="23"/>
    <s v="515"/>
    <s v="124"/>
    <n v="12413"/>
    <n v="5515011"/>
    <s v="FAM5515011"/>
    <x v="96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399974.29"/>
    <m/>
    <m/>
    <m/>
    <m/>
    <m/>
    <m/>
    <m/>
    <m/>
    <m/>
    <m/>
    <m/>
    <n v="1399974.29"/>
    <n v="0"/>
    <n v="0"/>
    <n v="1399974.29"/>
    <n v="0"/>
    <n v="1399974.29"/>
    <n v="1399974.29"/>
    <n v="2991.63"/>
    <n v="1396982.66"/>
    <n v="1399974.2899999998"/>
    <n v="1397398.46"/>
    <n v="1397398.46"/>
    <n v="0"/>
    <s v="0.00"/>
    <n v="2.7648638933897018E-10"/>
    <m/>
    <m/>
    <m/>
    <m/>
    <m/>
    <m/>
    <m/>
    <m/>
    <n v="1397398.46"/>
    <m/>
    <n v="2575.8299999998417"/>
    <n v="2575.8300000000745"/>
    <n v="2991.6300000001211"/>
    <n v="2.3283064365386963E-1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6401"/>
    <n v="5"/>
    <x v="0"/>
    <n v="25"/>
    <s v="56"/>
    <s v="E"/>
    <x v="1"/>
    <s v="P50025625E5"/>
    <x v="25"/>
    <x v="24"/>
    <s v="564"/>
    <s v="124"/>
    <n v="12413"/>
    <n v="5564011"/>
    <s v="FAM5564011"/>
    <x v="100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4500"/>
    <m/>
    <m/>
    <m/>
    <m/>
    <m/>
    <m/>
    <m/>
    <m/>
    <m/>
    <m/>
    <m/>
    <n v="14500"/>
    <n v="0"/>
    <n v="0"/>
    <n v="14500"/>
    <n v="0"/>
    <n v="14500"/>
    <n v="14500"/>
    <m/>
    <n v="14500"/>
    <n v="14500"/>
    <n v="14500"/>
    <n v="14500"/>
    <n v="0"/>
    <s v="0.00"/>
    <n v="2.7648638933897018E-10"/>
    <m/>
    <m/>
    <m/>
    <m/>
    <m/>
    <m/>
    <m/>
    <m/>
    <n v="14500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AM5341011"/>
    <x v="24"/>
    <n v="0"/>
    <m/>
    <n v="40.71"/>
    <n v="1.2"/>
    <n v="1.24"/>
    <m/>
    <m/>
    <m/>
    <m/>
    <m/>
    <m/>
    <m/>
    <m/>
    <m/>
    <n v="43.150000000000006"/>
    <m/>
    <m/>
    <m/>
    <m/>
    <m/>
    <m/>
    <m/>
    <m/>
    <m/>
    <m/>
    <n v="0"/>
    <n v="43.150000000000006"/>
    <n v="0"/>
    <n v="0"/>
    <m/>
    <m/>
    <m/>
    <n v="34.57"/>
    <m/>
    <m/>
    <m/>
    <m/>
    <m/>
    <m/>
    <m/>
    <m/>
    <m/>
    <m/>
    <m/>
    <n v="34.57"/>
    <n v="0"/>
    <n v="0"/>
    <n v="34.57"/>
    <n v="43.150000000000006"/>
    <n v="77.72"/>
    <n v="77.72"/>
    <m/>
    <n v="75.28"/>
    <n v="75.28"/>
    <n v="75.28"/>
    <n v="75.28"/>
    <n v="0"/>
    <s v="0.00"/>
    <n v="-7.0876637892069994E-13"/>
    <m/>
    <m/>
    <m/>
    <m/>
    <m/>
    <m/>
    <m/>
    <m/>
    <n v="75.28"/>
    <m/>
    <n v="0"/>
    <n v="2.4399999999999977"/>
    <n v="2.4399999999999977"/>
    <n v="2.4399999999999977"/>
  </r>
  <r>
    <s v="SAN JUAN DEL RÍO "/>
    <n v="2016"/>
    <s v="Partida Genérica"/>
    <n v="11"/>
    <s v="CONVENIO"/>
    <x v="1"/>
    <m/>
    <s v="ESTIMULOS FISCALES "/>
    <x v="0"/>
    <s v="PROPIOS"/>
    <s v="OTROS RECURSOS ETIQUETADOS A EJERCER POR LA ENTIDAD"/>
    <x v="7"/>
    <x v="4"/>
    <n v="583000001"/>
    <s v="58301"/>
    <n v="7"/>
    <x v="0"/>
    <n v="25"/>
    <s v="58"/>
    <s v="E"/>
    <x v="1"/>
    <s v="P50025825E7"/>
    <x v="26"/>
    <x v="25"/>
    <s v="583"/>
    <s v="123"/>
    <n v="12330"/>
    <n v="5583011"/>
    <s v="ESTIMULO FISCAL5583011"/>
    <x v="101"/>
    <n v="0"/>
    <n v="51576.1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1576.12"/>
    <n v="51576.12"/>
    <n v="51576.12"/>
    <n v="51576.12"/>
    <s v="0.0"/>
    <n v="51576.12"/>
    <s v="0.0"/>
    <s v="0.00"/>
    <n v="0"/>
    <s v="0.00"/>
    <m/>
    <m/>
    <m/>
    <m/>
    <m/>
    <m/>
    <m/>
    <m/>
    <m/>
    <s v="0.00"/>
    <m/>
    <n v="51576.12"/>
    <n v="51576.12"/>
    <n v="51576.1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1000001"/>
    <s v="34101"/>
    <n v="6"/>
    <x v="0"/>
    <n v="25"/>
    <s v="34"/>
    <s v="E"/>
    <x v="0"/>
    <s v="P50013425E6"/>
    <x v="12"/>
    <x v="13"/>
    <s v="341"/>
    <s v="513"/>
    <n v="51340"/>
    <n v="5341011"/>
    <s v="CONCYTEQ5341011"/>
    <x v="24"/>
    <m/>
    <n v="0"/>
    <m/>
    <m/>
    <m/>
    <m/>
    <m/>
    <m/>
    <m/>
    <m/>
    <m/>
    <m/>
    <m/>
    <m/>
    <n v="0"/>
    <m/>
    <n v="0"/>
    <n v="0"/>
    <m/>
    <m/>
    <m/>
    <m/>
    <m/>
    <m/>
    <m/>
    <n v="0"/>
    <n v="0"/>
    <n v="0"/>
    <n v="0"/>
    <m/>
    <m/>
    <m/>
    <n v="10718.28"/>
    <n v="4137.25"/>
    <n v="3586.89"/>
    <m/>
    <m/>
    <m/>
    <m/>
    <m/>
    <m/>
    <m/>
    <m/>
    <m/>
    <n v="18442.420000000002"/>
    <n v="0"/>
    <n v="0"/>
    <n v="18442.420000000002"/>
    <n v="0"/>
    <n v="18442.420000000002"/>
    <n v="18442.420000000002"/>
    <n v="0"/>
    <n v="18442.419999999998"/>
    <n v="18442.419999999998"/>
    <n v="18442.419999999998"/>
    <n v="10718.28"/>
    <n v="4137.25"/>
    <n v="3586.89"/>
    <n v="0"/>
    <m/>
    <m/>
    <m/>
    <m/>
    <m/>
    <m/>
    <m/>
    <m/>
    <n v="18442.419999999998"/>
    <m/>
    <n v="0"/>
    <n v="0"/>
    <n v="0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7000001"/>
    <s v="34701"/>
    <n v="6"/>
    <x v="0"/>
    <n v="25"/>
    <s v="34"/>
    <s v="E"/>
    <x v="0"/>
    <s v="P50013425E6"/>
    <x v="12"/>
    <x v="13"/>
    <s v="347"/>
    <s v="513"/>
    <n v="51340"/>
    <n v="5347011"/>
    <s v="CONCYTEQ5347011"/>
    <x v="84"/>
    <m/>
    <n v="2707.6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707.69"/>
    <n v="2707.69"/>
    <n v="2707.69"/>
    <n v="2707.69"/>
    <s v="0.0"/>
    <n v="2707.69"/>
    <s v="0.0"/>
    <s v="0.00"/>
    <n v="0"/>
    <s v="0.00"/>
    <m/>
    <m/>
    <m/>
    <m/>
    <m/>
    <m/>
    <m/>
    <m/>
    <m/>
    <s v="0.00"/>
    <m/>
    <n v="2707.69"/>
    <n v="2707.69"/>
    <n v="2707.69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13"/>
    <n v="6"/>
    <x v="0"/>
    <n v="25"/>
    <s v="44"/>
    <s v="E"/>
    <x v="0"/>
    <s v="P50014425E6"/>
    <x v="23"/>
    <x v="22"/>
    <s v="442"/>
    <s v="524"/>
    <n v="52420"/>
    <n v="5442131"/>
    <s v="CONCYTEQ5442131"/>
    <x v="94"/>
    <m/>
    <n v="88270.0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718.28"/>
    <m/>
    <m/>
    <m/>
    <m/>
    <m/>
    <m/>
    <m/>
    <m/>
    <m/>
    <m/>
    <m/>
    <n v="-10718.28"/>
    <n v="0"/>
    <n v="0"/>
    <n v="-10718.28"/>
    <n v="88270.06"/>
    <n v="77551.78"/>
    <n v="77551.78"/>
    <n v="88270.06"/>
    <s v="0.0"/>
    <n v="88270.06"/>
    <s v="0.0"/>
    <s v="0.00"/>
    <n v="0"/>
    <s v="0.00"/>
    <m/>
    <m/>
    <m/>
    <m/>
    <m/>
    <m/>
    <m/>
    <m/>
    <m/>
    <s v="0.00"/>
    <m/>
    <n v="88270.06"/>
    <n v="77551.78"/>
    <n v="77551.78"/>
    <n v="-10718.279999999999"/>
  </r>
  <r>
    <s v="SAN JUAN DEL RÍO "/>
    <n v="2016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9"/>
    <x v="3"/>
    <n v="442100001"/>
    <s v="44214"/>
    <n v="5"/>
    <x v="0"/>
    <n v="25"/>
    <s v="44"/>
    <s v="E"/>
    <x v="0"/>
    <s v="P50014425E5"/>
    <x v="23"/>
    <x v="22"/>
    <s v="442"/>
    <s v="524"/>
    <n v="52420"/>
    <n v="5442141"/>
    <s v="CONACYT 20165442141"/>
    <x v="102"/>
    <m/>
    <n v="96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6000"/>
    <n v="96000"/>
    <n v="96000"/>
    <n v="96000"/>
    <n v="30000"/>
    <n v="126000"/>
    <n v="30000"/>
    <s v="0.00"/>
    <n v="30000"/>
    <s v="0.00"/>
    <m/>
    <m/>
    <m/>
    <m/>
    <m/>
    <m/>
    <m/>
    <m/>
    <m/>
    <n v="30000"/>
    <m/>
    <n v="96000"/>
    <n v="66000"/>
    <n v="66000"/>
    <n v="-3000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CONACYT5341011"/>
    <x v="24"/>
    <m/>
    <n v="966.28"/>
    <n v="1.18"/>
    <n v="0.74"/>
    <n v="0.55000000000000004"/>
    <m/>
    <m/>
    <m/>
    <m/>
    <m/>
    <m/>
    <m/>
    <m/>
    <m/>
    <n v="2.4699999999999998"/>
    <m/>
    <m/>
    <m/>
    <m/>
    <m/>
    <m/>
    <m/>
    <m/>
    <m/>
    <m/>
    <n v="0"/>
    <n v="2.4699999999999998"/>
    <n v="0"/>
    <n v="0"/>
    <m/>
    <m/>
    <m/>
    <m/>
    <m/>
    <m/>
    <m/>
    <m/>
    <m/>
    <m/>
    <m/>
    <m/>
    <m/>
    <m/>
    <m/>
    <n v="0"/>
    <n v="0"/>
    <n v="0"/>
    <n v="0"/>
    <n v="968.75"/>
    <n v="968.75"/>
    <n v="968.75"/>
    <n v="966.28"/>
    <n v="1.18"/>
    <n v="967.45999999999992"/>
    <n v="83.52"/>
    <s v="0.00"/>
    <n v="83.52"/>
    <s v="0.00"/>
    <m/>
    <m/>
    <m/>
    <m/>
    <m/>
    <m/>
    <m/>
    <m/>
    <m/>
    <n v="83.52"/>
    <m/>
    <n v="883.93999999999994"/>
    <n v="885.23"/>
    <n v="967.57"/>
    <n v="1.2900000000000773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3"/>
    <n v="442100001"/>
    <s v="44214"/>
    <n v="5"/>
    <x v="0"/>
    <n v="25"/>
    <s v="44"/>
    <s v="E"/>
    <x v="0"/>
    <s v="P50014425E5"/>
    <x v="23"/>
    <x v="22"/>
    <s v="442"/>
    <s v="524"/>
    <n v="52420"/>
    <n v="5442141"/>
    <s v="CONACYT5442141"/>
    <x v="102"/>
    <m/>
    <n v="17339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73392.96"/>
    <n v="173392.96"/>
    <n v="173392.96"/>
    <n v="173392.96"/>
    <n v="30000"/>
    <n v="203392.96"/>
    <n v="30000"/>
    <s v="0.00"/>
    <n v="30000"/>
    <s v="0.00"/>
    <m/>
    <m/>
    <m/>
    <m/>
    <m/>
    <m/>
    <m/>
    <m/>
    <m/>
    <n v="30000"/>
    <m/>
    <n v="173392.96"/>
    <n v="143392.95999999999"/>
    <n v="143392.95999999999"/>
    <n v="-300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4201"/>
    <n v="6"/>
    <x v="0"/>
    <n v="25"/>
    <s v="44"/>
    <s v="E"/>
    <x v="0"/>
    <s v="P50014425E6"/>
    <x v="23"/>
    <x v="22"/>
    <s v="442"/>
    <s v="524"/>
    <n v="52420"/>
    <n v="5442011"/>
    <s v="ESTATAL5442011"/>
    <x v="103"/>
    <n v="17238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23862"/>
    <n v="0"/>
    <s v="0.0"/>
    <n v="0"/>
    <s v="0.0"/>
    <s v="0.00"/>
    <n v="0"/>
    <s v="0.00"/>
    <m/>
    <m/>
    <m/>
    <m/>
    <m/>
    <m/>
    <m/>
    <m/>
    <m/>
    <s v="0.00"/>
    <m/>
    <n v="0"/>
    <n v="1723862"/>
    <n v="1723862"/>
    <n v="172386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5"/>
    <n v="451000001"/>
    <s v="45101"/>
    <n v="6"/>
    <x v="0"/>
    <n v="25"/>
    <s v="45"/>
    <s v="E"/>
    <x v="0"/>
    <s v="P50014525E6"/>
    <x v="27"/>
    <x v="26"/>
    <s v="451"/>
    <s v="525"/>
    <n v="52510"/>
    <n v="5451011"/>
    <s v="ESTATAL5451011"/>
    <x v="104"/>
    <n v="647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7298"/>
    <n v="0"/>
    <n v="87462"/>
    <n v="87462"/>
    <n v="87462"/>
    <s v="0.00"/>
    <n v="58308"/>
    <n v="29154"/>
    <m/>
    <m/>
    <m/>
    <m/>
    <m/>
    <m/>
    <m/>
    <m/>
    <m/>
    <n v="87462"/>
    <m/>
    <n v="0"/>
    <n v="559836"/>
    <n v="559836"/>
    <n v="55983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8000001"/>
    <s v="39801"/>
    <n v="4"/>
    <x v="0"/>
    <n v="25"/>
    <s v="39"/>
    <s v="E"/>
    <x v="0"/>
    <s v="P50013925E4"/>
    <x v="17"/>
    <x v="18"/>
    <s v="398"/>
    <s v="513"/>
    <n v="51390"/>
    <n v="5398011"/>
    <s v="PROPIOS5398011"/>
    <x v="105"/>
    <n v="407060.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9457.5"/>
    <m/>
    <m/>
    <m/>
    <m/>
    <m/>
    <m/>
    <m/>
    <m/>
    <m/>
    <m/>
    <m/>
    <n v="-9457.5"/>
    <n v="0"/>
    <n v="0"/>
    <n v="-9457.5"/>
    <n v="0"/>
    <n v="-9457.5"/>
    <n v="397603.01"/>
    <n v="0"/>
    <s v="0.0"/>
    <n v="0"/>
    <s v="0.0"/>
    <s v="0.00"/>
    <n v="0"/>
    <s v="0.00"/>
    <m/>
    <m/>
    <m/>
    <m/>
    <m/>
    <m/>
    <m/>
    <m/>
    <m/>
    <s v="0.00"/>
    <m/>
    <n v="0"/>
    <n v="397603.01"/>
    <n v="397603.01"/>
    <n v="397603.01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1000001"/>
    <s v="13101"/>
    <n v="4"/>
    <x v="0"/>
    <n v="25"/>
    <s v="13"/>
    <s v="E"/>
    <x v="0"/>
    <s v="P50011325E4"/>
    <x v="2"/>
    <x v="2"/>
    <s v="131"/>
    <s v="511"/>
    <n v="51130"/>
    <n v="5131011"/>
    <s v="FONDO DE CONTINGENCIAS 5131011"/>
    <x v="3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2000001"/>
    <s v="13201"/>
    <n v="4"/>
    <x v="0"/>
    <n v="25"/>
    <s v="13"/>
    <s v="E"/>
    <x v="0"/>
    <s v="P50011325E4"/>
    <x v="2"/>
    <x v="2"/>
    <s v="132"/>
    <s v="511"/>
    <n v="51130"/>
    <n v="5132011"/>
    <s v="FONDO DE CONTINGENCIAS 5132011"/>
    <x v="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CONTINGENCIAS 5152011"/>
    <x v="106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FONDO DE CONTINGENCIAS 5334011"/>
    <x v="20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4"/>
    <m/>
    <m/>
    <n v="120.02"/>
    <n v="108.41"/>
    <n v="120.04"/>
    <m/>
    <m/>
    <m/>
    <m/>
    <m/>
    <m/>
    <m/>
    <m/>
    <m/>
    <n v="348.47"/>
    <m/>
    <m/>
    <m/>
    <m/>
    <m/>
    <m/>
    <m/>
    <m/>
    <m/>
    <m/>
    <n v="0"/>
    <n v="348.47"/>
    <n v="0"/>
    <n v="0"/>
    <m/>
    <m/>
    <m/>
    <m/>
    <m/>
    <m/>
    <m/>
    <m/>
    <m/>
    <m/>
    <m/>
    <m/>
    <m/>
    <m/>
    <m/>
    <n v="0"/>
    <n v="0"/>
    <n v="0"/>
    <n v="0"/>
    <n v="348.47"/>
    <n v="348.47"/>
    <n v="348.47"/>
    <n v="0"/>
    <n v="120.02"/>
    <n v="120.02"/>
    <s v="0.0"/>
    <s v="0.00"/>
    <n v="0"/>
    <s v="0.00"/>
    <n v="0"/>
    <m/>
    <m/>
    <m/>
    <m/>
    <m/>
    <m/>
    <m/>
    <m/>
    <s v="0.00"/>
    <m/>
    <n v="120.02"/>
    <n v="348.47"/>
    <n v="228.45000000000005"/>
    <n v="228.45000000000005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1"/>
    <x v="0"/>
    <n v="152000001"/>
    <s v="15203"/>
    <n v="4"/>
    <x v="0"/>
    <n v="25"/>
    <s v="15"/>
    <s v="E"/>
    <x v="0"/>
    <s v="P50011525E4"/>
    <x v="4"/>
    <x v="4"/>
    <s v="152"/>
    <s v="511"/>
    <n v="51150"/>
    <n v="5152031"/>
    <s v="FONDO DE OBLIGACIONES LABORALES 5152031"/>
    <x v="107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1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OBLIGACIONES LABORALES 5152011"/>
    <x v="106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1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OBLIGACIONES LABORALES 5341011"/>
    <x v="24"/>
    <m/>
    <m/>
    <m/>
    <n v="882.74"/>
    <n v="401.81"/>
    <m/>
    <m/>
    <m/>
    <m/>
    <m/>
    <m/>
    <m/>
    <m/>
    <m/>
    <n v="1284.55"/>
    <m/>
    <m/>
    <m/>
    <m/>
    <m/>
    <m/>
    <m/>
    <m/>
    <m/>
    <m/>
    <n v="0"/>
    <n v="1284.55"/>
    <n v="0"/>
    <n v="0"/>
    <m/>
    <m/>
    <m/>
    <m/>
    <m/>
    <m/>
    <m/>
    <m/>
    <m/>
    <m/>
    <m/>
    <m/>
    <m/>
    <m/>
    <m/>
    <n v="0"/>
    <n v="0"/>
    <n v="0"/>
    <n v="0"/>
    <n v="1284.55"/>
    <n v="1284.55"/>
    <n v="1284.55"/>
    <n v="0"/>
    <s v="0.0"/>
    <n v="0"/>
    <s v="0.0"/>
    <s v="0.00"/>
    <n v="0"/>
    <s v="0.00"/>
    <m/>
    <m/>
    <m/>
    <m/>
    <m/>
    <m/>
    <m/>
    <m/>
    <m/>
    <s v="0.00"/>
    <m/>
    <n v="0"/>
    <n v="1284.55"/>
    <n v="1284.55"/>
    <n v="1284.5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79"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13000001"/>
    <s v="11301"/>
    <n v="5"/>
    <x v="0"/>
    <n v="25"/>
    <s v="11"/>
    <s v="E"/>
    <x v="0"/>
    <s v="P50011125E5"/>
    <x v="0"/>
    <x v="0"/>
    <s v="113"/>
    <s v="511"/>
    <n v="51110"/>
    <n v="5113011"/>
    <s v="FEDERAL5113011"/>
    <x v="0"/>
    <n v="19830139.2099800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2885.64"/>
    <n v="-1646.09"/>
    <m/>
    <m/>
    <m/>
    <m/>
    <m/>
    <m/>
    <m/>
    <m/>
    <m/>
    <m/>
    <n v="-4531.7299999999996"/>
    <n v="0"/>
    <n v="0"/>
    <n v="-4531.7299999999996"/>
    <n v="0"/>
    <n v="-4531.7299999999996"/>
    <n v="19825607.47998004"/>
    <n v="112883.70999999999"/>
    <n v="3459265.5400000014"/>
    <n v="3572149.2500000014"/>
    <n v="3573670.4800000018"/>
    <n v="1341537.5999999996"/>
    <n v="901941.13000000152"/>
    <n v="1330191.7499999998"/>
    <m/>
    <m/>
    <m/>
    <m/>
    <m/>
    <m/>
    <m/>
    <m/>
    <m/>
    <n v="3573670.4800000018"/>
    <m/>
    <n v="-1521.230000000447"/>
    <n v="16251936.999980038"/>
    <n v="16366341.939980039"/>
    <n v="16253458.22998003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22000001"/>
    <s v="12202"/>
    <n v="5"/>
    <x v="0"/>
    <n v="25"/>
    <s v="12"/>
    <s v="E"/>
    <x v="0"/>
    <s v="P50011225E5"/>
    <x v="1"/>
    <x v="1"/>
    <s v="122"/>
    <s v="511"/>
    <n v="51120"/>
    <n v="5122021"/>
    <s v="FEDER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885.64"/>
    <n v="1646.09"/>
    <n v="2493.42"/>
    <m/>
    <m/>
    <m/>
    <m/>
    <m/>
    <m/>
    <m/>
    <m/>
    <m/>
    <n v="7025.15"/>
    <n v="0"/>
    <n v="0"/>
    <n v="7025.15"/>
    <n v="0"/>
    <n v="7025.15"/>
    <n v="7025.15"/>
    <m/>
    <n v="7025.15"/>
    <n v="7025.15"/>
    <n v="7025.15"/>
    <n v="2885.64"/>
    <n v="1646.09"/>
    <n v="2493.42"/>
    <m/>
    <m/>
    <m/>
    <m/>
    <m/>
    <m/>
    <m/>
    <m/>
    <m/>
    <n v="7025.1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1"/>
    <n v="5"/>
    <x v="0"/>
    <n v="25"/>
    <s v="13"/>
    <s v="E"/>
    <x v="0"/>
    <s v="P50011325E5"/>
    <x v="2"/>
    <x v="2"/>
    <s v="132"/>
    <s v="511"/>
    <n v="51130"/>
    <n v="5132011"/>
    <s v="FEDERAL5132011"/>
    <x v="2"/>
    <n v="911514.359610981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2493.42"/>
    <m/>
    <m/>
    <m/>
    <m/>
    <m/>
    <m/>
    <m/>
    <m/>
    <m/>
    <n v="-2493.42"/>
    <n v="0"/>
    <n v="0"/>
    <n v="-2493.42"/>
    <n v="0"/>
    <n v="-2493.42"/>
    <n v="909020.93961098173"/>
    <n v="0"/>
    <n v="1421.8500000000001"/>
    <n v="1421.8500000000001"/>
    <n v="1421.8500000000001"/>
    <n v="1421.8500000000001"/>
    <n v="0"/>
    <s v="0.00"/>
    <m/>
    <m/>
    <m/>
    <m/>
    <m/>
    <m/>
    <m/>
    <m/>
    <m/>
    <n v="1421.8500000000001"/>
    <m/>
    <n v="0"/>
    <n v="907599.08961098175"/>
    <n v="907599.08961098175"/>
    <n v="907599.0896109817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203"/>
    <n v="5"/>
    <x v="0"/>
    <n v="25"/>
    <s v="13"/>
    <s v="E"/>
    <x v="0"/>
    <s v="P50011325E5"/>
    <x v="2"/>
    <x v="2"/>
    <s v="132"/>
    <s v="511"/>
    <n v="51130"/>
    <n v="5132031"/>
    <s v="FEDERAL5132031"/>
    <x v="3"/>
    <n v="4695993.61890859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695993.6189085972"/>
    <n v="0"/>
    <n v="11743.599999999999"/>
    <n v="11743.599999999999"/>
    <n v="11743.599999999999"/>
    <n v="11743.599999999999"/>
    <n v="0"/>
    <s v="0.00"/>
    <m/>
    <m/>
    <m/>
    <m/>
    <m/>
    <m/>
    <m/>
    <m/>
    <m/>
    <n v="11743.599999999999"/>
    <m/>
    <n v="0"/>
    <n v="4684250.0189085975"/>
    <n v="4684250.0189085975"/>
    <n v="4684250.018908597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32000001"/>
    <s v="13301"/>
    <n v="5"/>
    <x v="0"/>
    <n v="25"/>
    <s v="13"/>
    <s v="E"/>
    <x v="0"/>
    <s v="P50011325E5"/>
    <x v="2"/>
    <x v="2"/>
    <s v="133"/>
    <s v="511"/>
    <n v="51130"/>
    <n v="5133011"/>
    <s v="FEDERAL5133011"/>
    <x v="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4.14"/>
    <m/>
    <m/>
    <m/>
    <m/>
    <m/>
    <m/>
    <m/>
    <m/>
    <m/>
    <n v="214.14"/>
    <n v="0"/>
    <n v="0"/>
    <n v="214.14"/>
    <n v="0"/>
    <n v="214.14"/>
    <n v="214.14"/>
    <n v="0"/>
    <n v="214.14"/>
    <n v="214.14"/>
    <n v="214.14"/>
    <s v="0.00"/>
    <n v="0"/>
    <n v="214.14"/>
    <m/>
    <m/>
    <m/>
    <m/>
    <m/>
    <m/>
    <m/>
    <m/>
    <m/>
    <n v="214.14"/>
    <m/>
    <m/>
    <n v="0"/>
    <m/>
    <m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1000001"/>
    <s v="14102"/>
    <n v="5"/>
    <x v="0"/>
    <n v="25"/>
    <s v="14"/>
    <s v="E"/>
    <x v="0"/>
    <s v="P50011425E5"/>
    <x v="3"/>
    <x v="3"/>
    <s v="141"/>
    <s v="511"/>
    <n v="51140"/>
    <n v="5141021"/>
    <s v="FEDERAL5141021"/>
    <x v="5"/>
    <n v="3287353.48277345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7353.4827734507"/>
    <n v="0"/>
    <n v="607108.82999999996"/>
    <n v="607108.82999999996"/>
    <n v="607108.82999999996"/>
    <n v="247514.94"/>
    <n v="139565.84"/>
    <n v="220028.04999999952"/>
    <m/>
    <m/>
    <m/>
    <m/>
    <m/>
    <m/>
    <m/>
    <m/>
    <m/>
    <n v="607108.82999999996"/>
    <m/>
    <n v="0"/>
    <n v="2680244.6527734506"/>
    <n v="2680244.6527734506"/>
    <n v="2680244.652773450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43000001"/>
    <s v="14301"/>
    <n v="5"/>
    <x v="0"/>
    <n v="25"/>
    <s v="14"/>
    <s v="E"/>
    <x v="0"/>
    <s v="P50011425E5"/>
    <x v="3"/>
    <x v="3"/>
    <s v="143"/>
    <s v="511"/>
    <n v="51140"/>
    <n v="5143011"/>
    <s v="FEDERAL5143011"/>
    <x v="6"/>
    <n v="454244.887139283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54244.8871392833"/>
    <n v="0"/>
    <n v="99145.689999999973"/>
    <n v="99145.689999999973"/>
    <n v="99145.689999999973"/>
    <n v="40512.51"/>
    <n v="23062.04"/>
    <n v="35571.14000000005"/>
    <m/>
    <m/>
    <m/>
    <m/>
    <m/>
    <m/>
    <m/>
    <m/>
    <m/>
    <n v="99145.689999999973"/>
    <m/>
    <n v="0"/>
    <n v="355099.19713928329"/>
    <n v="355099.19713928329"/>
    <n v="355099.1971392832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54000001"/>
    <s v="15406"/>
    <n v="5"/>
    <x v="0"/>
    <n v="25"/>
    <s v="15"/>
    <s v="E"/>
    <x v="0"/>
    <s v="P50011525E5"/>
    <x v="4"/>
    <x v="4"/>
    <s v="154"/>
    <s v="511"/>
    <n v="51150"/>
    <n v="5154061"/>
    <s v="FEDERAL5154061"/>
    <x v="7"/>
    <n v="492875.784569176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92875.78456917679"/>
    <n v="0"/>
    <n v="117344.38999999994"/>
    <n v="117344.38999999994"/>
    <n v="117344.38999999994"/>
    <n v="47653.589999999975"/>
    <n v="28227.130000000059"/>
    <n v="41463.670000000056"/>
    <m/>
    <m/>
    <m/>
    <m/>
    <m/>
    <m/>
    <m/>
    <m/>
    <m/>
    <n v="117344.38999999994"/>
    <m/>
    <n v="0"/>
    <n v="375531.39456917683"/>
    <n v="375531.39456917683"/>
    <n v="375531.3945691768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0"/>
    <n v="161000001"/>
    <s v="16101"/>
    <n v="5"/>
    <x v="0"/>
    <n v="25"/>
    <s v="16"/>
    <s v="E"/>
    <x v="0"/>
    <s v="P50011625E5"/>
    <x v="5"/>
    <x v="5"/>
    <s v="161"/>
    <s v="511"/>
    <n v="51150"/>
    <n v="5161011"/>
    <s v="FEDERAL5161011"/>
    <x v="8"/>
    <n v="1455174.54015001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55174.5401500114"/>
    <n v="0"/>
    <s v="0.0"/>
    <n v="0"/>
    <s v="0.0"/>
    <s v="0.00"/>
    <n v="0"/>
    <s v="0.00"/>
    <m/>
    <m/>
    <m/>
    <m/>
    <m/>
    <m/>
    <m/>
    <m/>
    <m/>
    <s v="0.00"/>
    <m/>
    <n v="0"/>
    <n v="1455174.5401500114"/>
    <n v="1455174.5401500114"/>
    <n v="1455174.540150011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1601"/>
    <n v="5"/>
    <x v="0"/>
    <n v="25"/>
    <s v="21"/>
    <s v="E"/>
    <x v="0"/>
    <s v="P50012125E5"/>
    <x v="6"/>
    <x v="6"/>
    <s v="216"/>
    <s v="512"/>
    <n v="51210"/>
    <n v="5216011"/>
    <s v="FEDERAL5216011"/>
    <x v="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20.92"/>
    <m/>
    <m/>
    <m/>
    <m/>
    <m/>
    <m/>
    <m/>
    <m/>
    <m/>
    <m/>
    <m/>
    <n v="1520.92"/>
    <n v="0"/>
    <n v="0"/>
    <n v="1520.92"/>
    <n v="0"/>
    <n v="1520.92"/>
    <n v="1520.92"/>
    <n v="0"/>
    <n v="1520.92"/>
    <n v="1520.92"/>
    <n v="1520.92"/>
    <n v="1520.92"/>
    <n v="0"/>
    <s v="0.00"/>
    <n v="0"/>
    <m/>
    <m/>
    <m/>
    <m/>
    <m/>
    <m/>
    <m/>
    <m/>
    <n v="1520.92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2101"/>
    <n v="5"/>
    <x v="0"/>
    <n v="25"/>
    <s v="22"/>
    <s v="E"/>
    <x v="0"/>
    <s v="P50012225E5"/>
    <x v="6"/>
    <x v="7"/>
    <s v="221"/>
    <s v="512"/>
    <n v="51210"/>
    <n v="5221011"/>
    <s v="FEDERAL5221011"/>
    <x v="10"/>
    <n v="16003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382.41"/>
    <m/>
    <m/>
    <m/>
    <m/>
    <m/>
    <m/>
    <m/>
    <m/>
    <m/>
    <m/>
    <m/>
    <n v="-4382.41"/>
    <n v="0"/>
    <n v="0"/>
    <n v="-4382.41"/>
    <n v="0"/>
    <n v="-4382.41"/>
    <n v="155654.59"/>
    <n v="0"/>
    <s v="0.0"/>
    <n v="0"/>
    <s v="0.0"/>
    <s v="0.00"/>
    <n v="0"/>
    <s v="0.00"/>
    <n v="0"/>
    <m/>
    <m/>
    <m/>
    <m/>
    <m/>
    <m/>
    <m/>
    <m/>
    <s v="0.00"/>
    <m/>
    <n v="0"/>
    <n v="155654.59"/>
    <n v="155654.59"/>
    <n v="155654.5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16000001"/>
    <s v="24101"/>
    <n v="5"/>
    <x v="0"/>
    <n v="25"/>
    <s v="24"/>
    <s v="E"/>
    <x v="0"/>
    <s v="P50012425E5"/>
    <x v="7"/>
    <x v="8"/>
    <s v="241"/>
    <s v="512"/>
    <n v="51210"/>
    <n v="5241011"/>
    <s v="FEDERAL5241011"/>
    <x v="11"/>
    <n v="1199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903"/>
    <n v="0"/>
    <n v="877"/>
    <n v="877"/>
    <n v="877"/>
    <s v="0.00"/>
    <n v="0"/>
    <n v="877"/>
    <n v="0"/>
    <m/>
    <m/>
    <m/>
    <m/>
    <m/>
    <m/>
    <m/>
    <m/>
    <n v="877"/>
    <m/>
    <n v="0"/>
    <n v="119026"/>
    <n v="119026"/>
    <n v="11902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2000001"/>
    <s v="24201"/>
    <n v="5"/>
    <x v="0"/>
    <n v="25"/>
    <s v="24"/>
    <s v="E"/>
    <x v="0"/>
    <s v="P50012425E5"/>
    <x v="7"/>
    <x v="8"/>
    <s v="242"/>
    <s v="512"/>
    <n v="51240"/>
    <n v="5242011"/>
    <s v="FEDERAL5242011"/>
    <x v="1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75"/>
    <m/>
    <m/>
    <m/>
    <m/>
    <m/>
    <m/>
    <m/>
    <m/>
    <m/>
    <m/>
    <m/>
    <n v="775"/>
    <n v="0"/>
    <n v="0"/>
    <n v="775"/>
    <n v="0"/>
    <n v="775"/>
    <n v="775"/>
    <n v="0"/>
    <n v="775"/>
    <n v="775"/>
    <n v="775"/>
    <n v="775"/>
    <n v="0"/>
    <s v="0.00"/>
    <n v="0"/>
    <m/>
    <m/>
    <m/>
    <m/>
    <m/>
    <m/>
    <m/>
    <m/>
    <n v="77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6000001"/>
    <s v="24601"/>
    <n v="5"/>
    <x v="0"/>
    <n v="25"/>
    <s v="24"/>
    <s v="E"/>
    <x v="0"/>
    <s v="P50012425E5"/>
    <x v="7"/>
    <x v="8"/>
    <s v="246"/>
    <s v="512"/>
    <n v="51240"/>
    <n v="5246011"/>
    <s v="FEDERAL5246011"/>
    <x v="13"/>
    <n v="128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8232"/>
    <n v="0"/>
    <n v="3717.4300000000003"/>
    <n v="3717.4300000000003"/>
    <n v="3717.4300000000003"/>
    <n v="165"/>
    <n v="885.5"/>
    <n v="2666.93"/>
    <m/>
    <m/>
    <m/>
    <m/>
    <m/>
    <m/>
    <m/>
    <m/>
    <m/>
    <n v="3717.4300000000003"/>
    <m/>
    <n v="0"/>
    <n v="124514.57"/>
    <n v="124514.57"/>
    <n v="124514.57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47000001"/>
    <s v="24701"/>
    <n v="5"/>
    <x v="0"/>
    <n v="25"/>
    <s v="24"/>
    <s v="E"/>
    <x v="0"/>
    <s v="P50012425E5"/>
    <x v="7"/>
    <x v="8"/>
    <s v="247"/>
    <s v="512"/>
    <n v="51240"/>
    <n v="5247011"/>
    <s v="FEDERAL5247011"/>
    <x v="1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807.99"/>
    <m/>
    <m/>
    <m/>
    <m/>
    <m/>
    <m/>
    <m/>
    <m/>
    <m/>
    <m/>
    <m/>
    <n v="807.99"/>
    <n v="0"/>
    <n v="0"/>
    <n v="807.99"/>
    <n v="0"/>
    <n v="807.99"/>
    <n v="807.99"/>
    <n v="0"/>
    <n v="807.99"/>
    <n v="807.99"/>
    <n v="807.99"/>
    <n v="807.99"/>
    <n v="0"/>
    <s v="0.00"/>
    <n v="0"/>
    <m/>
    <m/>
    <m/>
    <m/>
    <m/>
    <m/>
    <m/>
    <m/>
    <n v="807.9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61000001"/>
    <s v="26101"/>
    <n v="5"/>
    <x v="0"/>
    <n v="25"/>
    <s v="26"/>
    <s v="E"/>
    <x v="0"/>
    <s v="P50012625E5"/>
    <x v="8"/>
    <x v="9"/>
    <s v="261"/>
    <s v="512"/>
    <n v="51260"/>
    <n v="5261011"/>
    <s v="FEDERAL5261011"/>
    <x v="15"/>
    <n v="836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36917"/>
    <n v="0"/>
    <n v="217681.5099999996"/>
    <n v="217681.5099999996"/>
    <n v="217681.5099999996"/>
    <n v="58874.899999999783"/>
    <n v="49558.290000000037"/>
    <n v="109248.31999999976"/>
    <m/>
    <m/>
    <m/>
    <m/>
    <m/>
    <m/>
    <m/>
    <m/>
    <m/>
    <n v="217681.5099999996"/>
    <m/>
    <n v="0"/>
    <n v="619235.49000000046"/>
    <n v="619235.49000000046"/>
    <n v="619235.4900000004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1"/>
    <n v="292000001"/>
    <s v="29201"/>
    <n v="5"/>
    <x v="0"/>
    <n v="25"/>
    <s v="29"/>
    <s v="E"/>
    <x v="0"/>
    <s v="P50012925E5"/>
    <x v="9"/>
    <x v="10"/>
    <s v="292"/>
    <s v="512"/>
    <n v="51290"/>
    <n v="5292011"/>
    <s v="FEDERAL5292011"/>
    <x v="16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278.5"/>
    <m/>
    <m/>
    <m/>
    <m/>
    <m/>
    <m/>
    <m/>
    <m/>
    <m/>
    <m/>
    <m/>
    <n v="1278.5"/>
    <n v="0"/>
    <n v="0"/>
    <n v="1278.5"/>
    <n v="0"/>
    <n v="1278.5"/>
    <n v="1278.5"/>
    <n v="0"/>
    <n v="1278.5"/>
    <n v="1278.5"/>
    <n v="1278.5"/>
    <n v="1278.5"/>
    <n v="0"/>
    <s v="0.00"/>
    <n v="0"/>
    <m/>
    <m/>
    <m/>
    <m/>
    <m/>
    <m/>
    <m/>
    <m/>
    <n v="1278.5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1000001"/>
    <s v="31101"/>
    <n v="5"/>
    <x v="0"/>
    <n v="25"/>
    <s v="31"/>
    <s v="E"/>
    <x v="0"/>
    <s v="P50013125E5"/>
    <x v="10"/>
    <x v="11"/>
    <s v="311"/>
    <s v="513"/>
    <n v="51310"/>
    <n v="5311011"/>
    <s v="FEDERAL5311011"/>
    <x v="17"/>
    <n v="637247.7999424901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7247.79994249018"/>
    <n v="0"/>
    <n v="259879"/>
    <n v="259879"/>
    <n v="259879"/>
    <n v="83457"/>
    <n v="78617"/>
    <n v="97805"/>
    <m/>
    <m/>
    <m/>
    <m/>
    <m/>
    <m/>
    <m/>
    <m/>
    <m/>
    <n v="259879"/>
    <m/>
    <n v="0"/>
    <n v="377368.79994249018"/>
    <n v="377368.79994249018"/>
    <n v="377368.79994249018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1401"/>
    <n v="5"/>
    <x v="0"/>
    <n v="25"/>
    <s v="31"/>
    <s v="E"/>
    <x v="0"/>
    <s v="P50013125E5"/>
    <x v="10"/>
    <x v="11"/>
    <s v="314"/>
    <s v="513"/>
    <n v="51310"/>
    <n v="5314011"/>
    <s v="FEDERAL5314011"/>
    <x v="18"/>
    <n v="113395.306519344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3395.30651934445"/>
    <n v="0"/>
    <n v="310"/>
    <n v="310"/>
    <n v="310"/>
    <s v="0.00"/>
    <n v="310"/>
    <s v="0.00"/>
    <m/>
    <m/>
    <m/>
    <m/>
    <m/>
    <m/>
    <m/>
    <m/>
    <m/>
    <n v="310"/>
    <m/>
    <n v="0"/>
    <n v="113085.30651934445"/>
    <n v="113085.30651934445"/>
    <n v="113085.306519344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14000001"/>
    <s v="33301"/>
    <n v="5"/>
    <x v="0"/>
    <n v="25"/>
    <s v="33"/>
    <s v="E"/>
    <x v="0"/>
    <s v="P50013325E5"/>
    <x v="10"/>
    <x v="11"/>
    <s v="333"/>
    <s v="513"/>
    <n v="51330"/>
    <n v="5333011"/>
    <s v="FEDERAL5333011"/>
    <x v="19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2624.34"/>
    <m/>
    <m/>
    <m/>
    <m/>
    <m/>
    <m/>
    <m/>
    <m/>
    <m/>
    <n v="42624.34"/>
    <n v="0"/>
    <n v="0"/>
    <n v="42624.34"/>
    <n v="0"/>
    <n v="42624.34"/>
    <n v="42624.34"/>
    <n v="0"/>
    <n v="42624.339999999982"/>
    <n v="42624.339999999982"/>
    <n v="42624.339999999982"/>
    <s v="0.00"/>
    <n v="0"/>
    <n v="42624.34"/>
    <m/>
    <m/>
    <m/>
    <m/>
    <m/>
    <m/>
    <m/>
    <m/>
    <m/>
    <n v="42624.339999999982"/>
    <m/>
    <m/>
    <n v="0"/>
    <m/>
    <m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FEDERAL5334011"/>
    <x v="20"/>
    <n v="333912.22578629374"/>
    <n v="5738.8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738.81"/>
    <n v="5738.81"/>
    <n v="339651.03578629374"/>
    <m/>
    <s v="0.0"/>
    <n v="0"/>
    <s v="0.0"/>
    <s v="0.00"/>
    <n v="0"/>
    <s v="0.00"/>
    <m/>
    <m/>
    <m/>
    <m/>
    <m/>
    <m/>
    <m/>
    <m/>
    <m/>
    <s v="0.00"/>
    <m/>
    <n v="0"/>
    <n v="339651.03578629374"/>
    <n v="339651.03578629374"/>
    <n v="339651.0357862937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1"/>
    <n v="5"/>
    <x v="0"/>
    <n v="25"/>
    <s v="33"/>
    <s v="E"/>
    <x v="0"/>
    <s v="P50013325E5"/>
    <x v="11"/>
    <x v="12"/>
    <s v="336"/>
    <s v="513"/>
    <n v="51330"/>
    <n v="5336011"/>
    <s v="FEDERAL5336011"/>
    <x v="2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604"/>
    <n v="5"/>
    <x v="0"/>
    <n v="25"/>
    <s v="33"/>
    <s v="E"/>
    <x v="0"/>
    <s v="P50013325E5"/>
    <x v="11"/>
    <x v="12"/>
    <s v="336"/>
    <s v="513"/>
    <n v="51330"/>
    <n v="5336041"/>
    <s v="FEDERAL5336041"/>
    <x v="22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500"/>
    <m/>
    <m/>
    <m/>
    <m/>
    <m/>
    <m/>
    <m/>
    <m/>
    <m/>
    <m/>
    <m/>
    <n v="1500"/>
    <n v="0"/>
    <n v="0"/>
    <n v="1500"/>
    <n v="0"/>
    <n v="1500"/>
    <n v="1500"/>
    <n v="0"/>
    <n v="1500"/>
    <n v="1500"/>
    <n v="1500"/>
    <n v="1500"/>
    <n v="0"/>
    <s v="0.00"/>
    <n v="0"/>
    <m/>
    <m/>
    <m/>
    <m/>
    <m/>
    <m/>
    <m/>
    <m/>
    <n v="1500"/>
    <m/>
    <n v="0"/>
    <n v="0"/>
    <n v="0"/>
    <n v="0"/>
  </r>
  <r>
    <s v="SAN JUAN DEL RÍO "/>
    <n v="2016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36000001"/>
    <s v="33801"/>
    <n v="5"/>
    <x v="0"/>
    <n v="25"/>
    <s v="33"/>
    <s v="E"/>
    <x v="0"/>
    <s v="P50013325E5"/>
    <x v="11"/>
    <x v="12"/>
    <s v="338"/>
    <s v="513"/>
    <n v="51330"/>
    <n v="5338011"/>
    <s v="FEDERAL5338011"/>
    <x v="23"/>
    <n v="586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8625"/>
    <n v="0"/>
    <s v="0.0"/>
    <n v="0"/>
    <s v="0.0"/>
    <s v="0.00"/>
    <n v="0"/>
    <s v="0.00"/>
    <n v="0"/>
    <m/>
    <m/>
    <m/>
    <m/>
    <m/>
    <m/>
    <m/>
    <m/>
    <s v="0.00"/>
    <m/>
    <n v="0"/>
    <n v="58625"/>
    <n v="58625"/>
    <n v="5862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EDERAL5341011"/>
    <x v="24"/>
    <n v="0"/>
    <n v="8979.5300000000007"/>
    <n v="21.26"/>
    <n v="130.47999999999999"/>
    <n v="96.46"/>
    <m/>
    <m/>
    <m/>
    <m/>
    <m/>
    <m/>
    <m/>
    <m/>
    <m/>
    <n v="248.2"/>
    <m/>
    <m/>
    <m/>
    <m/>
    <m/>
    <m/>
    <m/>
    <m/>
    <m/>
    <m/>
    <n v="0"/>
    <n v="248.2"/>
    <n v="0"/>
    <n v="0"/>
    <m/>
    <m/>
    <m/>
    <m/>
    <m/>
    <m/>
    <m/>
    <m/>
    <m/>
    <m/>
    <m/>
    <m/>
    <m/>
    <m/>
    <m/>
    <n v="0"/>
    <n v="0"/>
    <n v="0"/>
    <n v="0"/>
    <n v="9227.7300000000014"/>
    <n v="9227.7300000000014"/>
    <n v="9227.7300000000014"/>
    <m/>
    <n v="7228.1000000000013"/>
    <n v="7228.1000000000013"/>
    <n v="7228.1000000000013"/>
    <n v="1805.92"/>
    <n v="2195.88"/>
    <n v="3226.3"/>
    <m/>
    <m/>
    <m/>
    <m/>
    <m/>
    <m/>
    <m/>
    <m/>
    <m/>
    <n v="7228.1000000000013"/>
    <m/>
    <n v="0"/>
    <n v="1999.63"/>
    <n v="1999.63"/>
    <n v="1999.63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4501"/>
    <n v="5"/>
    <x v="0"/>
    <n v="25"/>
    <s v="34"/>
    <s v="E"/>
    <x v="0"/>
    <s v="P50013425E5"/>
    <x v="12"/>
    <x v="13"/>
    <s v="345"/>
    <s v="513"/>
    <n v="51340"/>
    <n v="5345011"/>
    <s v="FEDERAL5345011"/>
    <x v="25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n v="0"/>
    <n v="0"/>
    <n v="0"/>
    <n v="0"/>
    <n v="0"/>
    <s v="0.00"/>
    <m/>
    <m/>
    <m/>
    <m/>
    <m/>
    <m/>
    <m/>
    <m/>
    <m/>
    <n v="0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45000001"/>
    <s v="35801"/>
    <n v="5"/>
    <x v="0"/>
    <n v="25"/>
    <s v="35"/>
    <s v="E"/>
    <x v="0"/>
    <s v="P50013525E5"/>
    <x v="13"/>
    <x v="14"/>
    <s v="358"/>
    <s v="513"/>
    <n v="51350"/>
    <n v="5358011"/>
    <s v="FEDERAL5358011"/>
    <x v="26"/>
    <n v="2501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0145"/>
    <n v="0"/>
    <s v="0.0"/>
    <n v="0"/>
    <s v="0.0"/>
    <s v="0.00"/>
    <n v="0"/>
    <s v="0.00"/>
    <m/>
    <m/>
    <m/>
    <m/>
    <m/>
    <m/>
    <m/>
    <m/>
    <m/>
    <s v="0.00"/>
    <m/>
    <n v="0"/>
    <n v="250145"/>
    <n v="250145"/>
    <n v="25014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61000001"/>
    <s v="36101"/>
    <n v="5"/>
    <x v="0"/>
    <n v="25"/>
    <s v="36"/>
    <s v="E"/>
    <x v="0"/>
    <s v="P50013625E5"/>
    <x v="14"/>
    <x v="15"/>
    <s v="361"/>
    <s v="513"/>
    <n v="51360"/>
    <n v="5361011"/>
    <s v="FEDERAL5361011"/>
    <x v="27"/>
    <n v="120179.87242116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0179.8724211651"/>
    <n v="0"/>
    <s v="0.0"/>
    <n v="0"/>
    <s v="0.0"/>
    <s v="0.00"/>
    <n v="0"/>
    <s v="0.00"/>
    <m/>
    <m/>
    <m/>
    <m/>
    <m/>
    <m/>
    <m/>
    <m/>
    <m/>
    <s v="0.00"/>
    <m/>
    <n v="0"/>
    <n v="120179.8724211651"/>
    <n v="120179.8724211651"/>
    <n v="120179.8724211651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2000001"/>
    <s v="37202"/>
    <n v="5"/>
    <x v="0"/>
    <n v="25"/>
    <s v="37"/>
    <s v="E"/>
    <x v="0"/>
    <s v="P50013725E5"/>
    <x v="15"/>
    <x v="16"/>
    <s v="372"/>
    <s v="513"/>
    <n v="51370"/>
    <n v="5372021"/>
    <s v="FEDERAL5372021"/>
    <x v="28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3107.04"/>
    <n v="6259.87"/>
    <n v="16641.68"/>
    <m/>
    <m/>
    <m/>
    <m/>
    <m/>
    <m/>
    <m/>
    <m/>
    <m/>
    <n v="26008.59"/>
    <n v="0"/>
    <n v="0"/>
    <n v="26008.59"/>
    <n v="0"/>
    <n v="26008.59"/>
    <n v="26008.59"/>
    <n v="0"/>
    <n v="26008.59"/>
    <n v="26008.59"/>
    <n v="26008.59"/>
    <n v="3107.04"/>
    <n v="6259.87"/>
    <n v="16641.68"/>
    <n v="4.8010000173235312E-3"/>
    <m/>
    <m/>
    <m/>
    <m/>
    <m/>
    <m/>
    <m/>
    <m/>
    <n v="26008.59"/>
    <m/>
    <n v="0"/>
    <n v="0"/>
    <n v="0"/>
    <n v="0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75000001"/>
    <s v="37502"/>
    <n v="5"/>
    <x v="0"/>
    <n v="25"/>
    <s v="37"/>
    <s v="E"/>
    <x v="0"/>
    <s v="P50013725E5"/>
    <x v="15"/>
    <x v="16"/>
    <s v="375"/>
    <s v="513"/>
    <n v="51370"/>
    <n v="5375021"/>
    <s v="FEDERAL5375021"/>
    <x v="29"/>
    <n v="564606.72977192467"/>
    <n v="46916.08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607.04"/>
    <n v="-6259.87"/>
    <n v="-16641.68"/>
    <m/>
    <m/>
    <m/>
    <m/>
    <m/>
    <m/>
    <m/>
    <m/>
    <m/>
    <n v="-27508.59"/>
    <n v="0"/>
    <n v="0"/>
    <n v="-27508.59"/>
    <n v="46916.08"/>
    <n v="19407.490000000002"/>
    <n v="584014.21977192466"/>
    <m/>
    <n v="97798.889999999985"/>
    <n v="97798.889999999985"/>
    <n v="97798.889999999985"/>
    <n v="14477.89"/>
    <n v="28367.989999999998"/>
    <n v="54953.01"/>
    <m/>
    <m/>
    <m/>
    <m/>
    <m/>
    <m/>
    <m/>
    <m/>
    <m/>
    <n v="97798.889999999985"/>
    <m/>
    <n v="0"/>
    <n v="486215.32977192465"/>
    <n v="486215.32977192465"/>
    <n v="486215.32977192465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2000001"/>
    <s v="38201"/>
    <n v="5"/>
    <x v="0"/>
    <n v="25"/>
    <s v="38"/>
    <s v="E"/>
    <x v="0"/>
    <s v="P50013825E5"/>
    <x v="16"/>
    <x v="17"/>
    <s v="382"/>
    <s v="513"/>
    <n v="51380"/>
    <n v="5382011"/>
    <s v="FEDERAL5382011"/>
    <x v="30"/>
    <n v="1191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91893"/>
    <n v="0"/>
    <n v="4593.6000000000004"/>
    <n v="4593.6000000000004"/>
    <n v="4593.6000000000004"/>
    <s v="0.00"/>
    <n v="0"/>
    <n v="4593.6000000000004"/>
    <m/>
    <m/>
    <m/>
    <m/>
    <m/>
    <m/>
    <m/>
    <m/>
    <m/>
    <n v="4593.6000000000004"/>
    <m/>
    <n v="0"/>
    <n v="1187299.3999999999"/>
    <n v="1187299.3999999999"/>
    <n v="1187299.3999999999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85000001"/>
    <s v="38501"/>
    <n v="5"/>
    <x v="0"/>
    <n v="25"/>
    <s v="38"/>
    <s v="E"/>
    <x v="0"/>
    <s v="P50013825E5"/>
    <x v="16"/>
    <x v="17"/>
    <s v="385"/>
    <s v="513"/>
    <n v="51380"/>
    <n v="5385011"/>
    <s v="FEDERAL5385011"/>
    <x v="31"/>
    <n v="48535.815196316085"/>
    <n v="25838.1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838.1"/>
    <n v="25838.1"/>
    <n v="74373.915196316084"/>
    <m/>
    <n v="3173.5599999999995"/>
    <n v="3173.5599999999995"/>
    <n v="3173.5599999999995"/>
    <s v="0.00"/>
    <n v="2923"/>
    <n v="250.56"/>
    <m/>
    <m/>
    <m/>
    <m/>
    <m/>
    <m/>
    <m/>
    <m/>
    <m/>
    <n v="3173.5599999999995"/>
    <m/>
    <n v="0"/>
    <n v="71200.355196316086"/>
    <n v="71200.355196316086"/>
    <n v="71200.355196316086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2000001"/>
    <s v="39201"/>
    <n v="5"/>
    <x v="0"/>
    <n v="25"/>
    <s v="39"/>
    <s v="E"/>
    <x v="0"/>
    <s v="P50013925E5"/>
    <x v="17"/>
    <x v="18"/>
    <s v="392"/>
    <s v="513"/>
    <n v="51390"/>
    <n v="5392011"/>
    <s v="FEDERAL5392011"/>
    <x v="32"/>
    <n v="685952"/>
    <n v="25411.1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5411.19"/>
    <n v="25411.19"/>
    <n v="711363.19"/>
    <m/>
    <n v="218509"/>
    <n v="218509"/>
    <n v="218509"/>
    <n v="5162"/>
    <n v="212650"/>
    <n v="697"/>
    <m/>
    <m/>
    <m/>
    <m/>
    <m/>
    <m/>
    <m/>
    <m/>
    <m/>
    <n v="218509"/>
    <m/>
    <n v="0"/>
    <n v="492854.18999999994"/>
    <n v="492854.18999999994"/>
    <n v="492854.18999999994"/>
  </r>
  <r>
    <s v="SAN JUAN DEL RÍO "/>
    <n v="2017"/>
    <s v="Partida Genérica"/>
    <n v="11"/>
    <s v="SUBSIDIO "/>
    <x v="0"/>
    <s v="U006"/>
    <s v="SUBSIDIOS FEDERALES PARA ORGANISMOS DESCENTRALIZADOS ESTATALES"/>
    <x v="0"/>
    <s v="FEDERAL"/>
    <s v="PRESUPUESTO DE OPERACIÓN "/>
    <x v="0"/>
    <x v="2"/>
    <n v="398000001"/>
    <s v="39801"/>
    <n v="5"/>
    <x v="0"/>
    <n v="25"/>
    <s v="39"/>
    <s v="E"/>
    <x v="0"/>
    <s v="P50013925E5"/>
    <x v="17"/>
    <x v="18"/>
    <s v="398"/>
    <s v="513"/>
    <n v="51390"/>
    <n v="5398011"/>
    <s v="FEDERAL5398011"/>
    <x v="33"/>
    <n v="13037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03797"/>
    <n v="0"/>
    <n v="326472.31"/>
    <n v="326472.31"/>
    <n v="326472.31"/>
    <n v="108541.31"/>
    <n v="109296.60000000003"/>
    <n v="108634.39999999997"/>
    <m/>
    <m/>
    <m/>
    <m/>
    <m/>
    <m/>
    <m/>
    <m/>
    <m/>
    <n v="326472.31"/>
    <m/>
    <n v="0"/>
    <n v="977324.69"/>
    <n v="977324.69"/>
    <n v="977324.6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13000001"/>
    <s v="11301"/>
    <n v="6"/>
    <x v="0"/>
    <n v="25"/>
    <s v="11"/>
    <s v="E"/>
    <x v="0"/>
    <s v="P50011125E6"/>
    <x v="0"/>
    <x v="0"/>
    <s v="113"/>
    <s v="511"/>
    <n v="51110"/>
    <n v="5113011"/>
    <s v="ESTATAL5113011"/>
    <x v="0"/>
    <n v="32557373.4435499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37147"/>
    <n v="25692.73"/>
    <n v="-5499.58"/>
    <m/>
    <m/>
    <m/>
    <m/>
    <m/>
    <m/>
    <m/>
    <m/>
    <m/>
    <n v="-16953.849999999999"/>
    <n v="0"/>
    <n v="0"/>
    <n v="-16953.849999999999"/>
    <n v="0"/>
    <n v="-16953.849999999999"/>
    <n v="32540419.593549997"/>
    <n v="0"/>
    <n v="8953292.2900000028"/>
    <n v="8953292.2900000028"/>
    <n v="8953292.2900000028"/>
    <n v="2538694.9600000004"/>
    <n v="3480672.489999996"/>
    <n v="2933924.8399999957"/>
    <m/>
    <m/>
    <m/>
    <m/>
    <m/>
    <m/>
    <m/>
    <m/>
    <m/>
    <n v="8953292.2900000028"/>
    <m/>
    <n v="0"/>
    <n v="23587127.303549994"/>
    <n v="23587127.303549994"/>
    <n v="23587127.30354999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22000001"/>
    <s v="12202"/>
    <n v="6"/>
    <x v="0"/>
    <n v="25"/>
    <s v="12"/>
    <s v="E"/>
    <x v="0"/>
    <s v="P50011225E6"/>
    <x v="1"/>
    <x v="1"/>
    <s v="122"/>
    <s v="511"/>
    <n v="51120"/>
    <n v="5122021"/>
    <s v="ESTATAL5122021"/>
    <x v="1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7993"/>
    <n v="3461.27"/>
    <n v="5499.58"/>
    <m/>
    <m/>
    <m/>
    <m/>
    <m/>
    <m/>
    <m/>
    <m/>
    <m/>
    <n v="16953.849999999999"/>
    <n v="0"/>
    <n v="0"/>
    <n v="16953.849999999999"/>
    <n v="0"/>
    <n v="16953.849999999999"/>
    <n v="16953.849999999999"/>
    <n v="0"/>
    <n v="16953.849999999999"/>
    <n v="16953.849999999999"/>
    <n v="16953.849999999999"/>
    <n v="5107.3599999999997"/>
    <n v="6346.91"/>
    <n v="5499.58"/>
    <m/>
    <m/>
    <m/>
    <m/>
    <m/>
    <m/>
    <m/>
    <m/>
    <m/>
    <n v="16953.849999999999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1000001"/>
    <s v="13101"/>
    <n v="6"/>
    <x v="0"/>
    <n v="25"/>
    <s v="13"/>
    <s v="E"/>
    <x v="0"/>
    <s v="P50011325E6"/>
    <x v="2"/>
    <x v="2"/>
    <s v="131"/>
    <s v="511"/>
    <n v="51130"/>
    <n v="5131011"/>
    <s v="ESTATAL5131011"/>
    <x v="34"/>
    <n v="249030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72.3"/>
    <m/>
    <m/>
    <m/>
    <m/>
    <m/>
    <m/>
    <m/>
    <m/>
    <m/>
    <n v="-472.3"/>
    <n v="0"/>
    <n v="0"/>
    <n v="-472.3"/>
    <n v="0"/>
    <n v="-472.3"/>
    <n v="2489833.7000000002"/>
    <n v="0"/>
    <n v="576180.42999999993"/>
    <n v="576180.42999999993"/>
    <n v="576180.42999999993"/>
    <n v="188763.06"/>
    <n v="197541.57"/>
    <n v="189875.8000000001"/>
    <m/>
    <m/>
    <m/>
    <m/>
    <m/>
    <m/>
    <m/>
    <m/>
    <m/>
    <n v="576180.42999999993"/>
    <m/>
    <n v="0"/>
    <n v="1913653.2700000003"/>
    <n v="1913653.2700000003"/>
    <n v="1913653.270000000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1"/>
    <n v="6"/>
    <x v="0"/>
    <n v="25"/>
    <s v="13"/>
    <s v="E"/>
    <x v="0"/>
    <s v="P50011325E6"/>
    <x v="2"/>
    <x v="2"/>
    <s v="132"/>
    <s v="511"/>
    <n v="51130"/>
    <n v="5132011"/>
    <s v="ESTATAL5132011"/>
    <x v="2"/>
    <n v="276692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66929"/>
    <n v="0"/>
    <n v="4749.4799999999996"/>
    <n v="4749.4799999999996"/>
    <n v="4749.4799999999996"/>
    <n v="2516.5500000000002"/>
    <n v="2232.9299999999998"/>
    <s v="0.00"/>
    <m/>
    <m/>
    <m/>
    <m/>
    <m/>
    <m/>
    <m/>
    <m/>
    <m/>
    <n v="4749.4799999999996"/>
    <m/>
    <n v="0"/>
    <n v="2762179.52"/>
    <n v="2762179.52"/>
    <n v="2762179.5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203"/>
    <n v="6"/>
    <x v="0"/>
    <n v="25"/>
    <s v="13"/>
    <s v="E"/>
    <x v="0"/>
    <s v="P50011325E6"/>
    <x v="2"/>
    <x v="2"/>
    <s v="132"/>
    <s v="511"/>
    <n v="51130"/>
    <n v="5132031"/>
    <s v="ESTATAL5132031"/>
    <x v="3"/>
    <n v="630417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422219.26"/>
    <m/>
    <m/>
    <m/>
    <m/>
    <m/>
    <m/>
    <m/>
    <m/>
    <m/>
    <m/>
    <n v="-422219.26"/>
    <n v="0"/>
    <n v="0"/>
    <n v="-422219.26"/>
    <n v="0"/>
    <n v="-422219.26"/>
    <n v="5881958.7400000002"/>
    <n v="0"/>
    <n v="26984.34"/>
    <n v="26984.34"/>
    <n v="26984.34"/>
    <n v="20785.3"/>
    <n v="6199.04"/>
    <s v="0.00"/>
    <m/>
    <m/>
    <m/>
    <m/>
    <m/>
    <m/>
    <m/>
    <m/>
    <m/>
    <n v="26984.34"/>
    <m/>
    <n v="0"/>
    <n v="5854974.4000000004"/>
    <n v="5854974.4000000004"/>
    <n v="5854974.400000000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32000001"/>
    <s v="13301"/>
    <n v="6"/>
    <x v="0"/>
    <n v="25"/>
    <s v="13"/>
    <s v="E"/>
    <x v="0"/>
    <s v="P50011325E6"/>
    <x v="2"/>
    <x v="2"/>
    <s v="133"/>
    <s v="511"/>
    <n v="51130"/>
    <n v="5133011"/>
    <s v="ESTATAL5133011"/>
    <x v="4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472.3"/>
    <m/>
    <m/>
    <m/>
    <m/>
    <m/>
    <m/>
    <m/>
    <m/>
    <m/>
    <n v="472.3"/>
    <n v="0"/>
    <n v="0"/>
    <n v="472.3"/>
    <n v="0"/>
    <n v="472.3"/>
    <n v="472.3"/>
    <n v="0"/>
    <n v="472.3"/>
    <n v="472.3"/>
    <n v="472.3"/>
    <s v="0.00"/>
    <n v="0"/>
    <n v="472.3"/>
    <m/>
    <m/>
    <m/>
    <m/>
    <m/>
    <m/>
    <m/>
    <m/>
    <m/>
    <n v="472.3"/>
    <m/>
    <m/>
    <n v="0"/>
    <m/>
    <m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1000001"/>
    <s v="14102"/>
    <n v="6"/>
    <x v="0"/>
    <n v="25"/>
    <s v="14"/>
    <s v="E"/>
    <x v="0"/>
    <s v="P50011425E6"/>
    <x v="3"/>
    <x v="3"/>
    <s v="141"/>
    <s v="511"/>
    <n v="51140"/>
    <n v="5141021"/>
    <s v="ESTATAL5141021"/>
    <x v="5"/>
    <n v="54814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81467"/>
    <n v="0"/>
    <n v="1461517.7399999988"/>
    <n v="1461517.7399999988"/>
    <n v="1461517.7399999988"/>
    <n v="438083.42"/>
    <n v="538131.53"/>
    <n v="485302.78999999899"/>
    <m/>
    <m/>
    <m/>
    <m/>
    <m/>
    <m/>
    <m/>
    <m/>
    <m/>
    <n v="1461517.7399999988"/>
    <m/>
    <n v="0"/>
    <n v="4019949.2600000012"/>
    <n v="4019949.2600000012"/>
    <n v="4019949.260000001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3000001"/>
    <s v="14301"/>
    <n v="6"/>
    <x v="0"/>
    <n v="25"/>
    <s v="14"/>
    <s v="E"/>
    <x v="0"/>
    <s v="P50011425E6"/>
    <x v="3"/>
    <x v="3"/>
    <s v="143"/>
    <s v="511"/>
    <n v="51140"/>
    <n v="5143011"/>
    <s v="ESTATAL5143011"/>
    <x v="6"/>
    <n v="96552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65522"/>
    <n v="0"/>
    <n v="239082.86"/>
    <n v="239082.86"/>
    <n v="239082.86"/>
    <n v="71704.2"/>
    <n v="88921.53"/>
    <n v="78457.129999999757"/>
    <m/>
    <m/>
    <m/>
    <m/>
    <m/>
    <m/>
    <m/>
    <m/>
    <m/>
    <n v="239082.86"/>
    <m/>
    <n v="0"/>
    <n v="726439.14"/>
    <n v="726439.14"/>
    <n v="726439.1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44000001"/>
    <s v="14401"/>
    <n v="6"/>
    <x v="0"/>
    <n v="25"/>
    <s v="14"/>
    <s v="E"/>
    <x v="0"/>
    <s v="P50011425E6"/>
    <x v="3"/>
    <x v="3"/>
    <s v="144"/>
    <s v="511"/>
    <n v="51140"/>
    <n v="5144011"/>
    <s v="ESTATAL5144011"/>
    <x v="35"/>
    <n v="68661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86619"/>
    <n v="0"/>
    <s v="0.0"/>
    <n v="0"/>
    <s v="0.0"/>
    <s v="0.00"/>
    <n v="0"/>
    <s v="0.00"/>
    <m/>
    <m/>
    <m/>
    <m/>
    <m/>
    <m/>
    <m/>
    <m/>
    <m/>
    <s v="0.00"/>
    <m/>
    <n v="0"/>
    <n v="686619"/>
    <n v="686619"/>
    <n v="686619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203"/>
    <n v="6"/>
    <x v="0"/>
    <n v="25"/>
    <s v="15"/>
    <s v="E"/>
    <x v="0"/>
    <s v="P50011525E6"/>
    <x v="4"/>
    <x v="4"/>
    <s v="152"/>
    <s v="511"/>
    <n v="51150"/>
    <n v="5152031"/>
    <s v="ESTATAL5152031"/>
    <x v="36"/>
    <n v="0"/>
    <m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n v="422219.26"/>
    <m/>
    <m/>
    <m/>
    <m/>
    <m/>
    <m/>
    <m/>
    <m/>
    <m/>
    <m/>
    <n v="422219.26"/>
    <n v="0"/>
    <n v="0"/>
    <n v="422219.26"/>
    <n v="0"/>
    <n v="422219.26"/>
    <n v="422219.26"/>
    <n v="0"/>
    <n v="422219.26"/>
    <n v="422219.26"/>
    <n v="422219.26"/>
    <m/>
    <n v="422219.26"/>
    <s v="0.00"/>
    <m/>
    <m/>
    <m/>
    <m/>
    <m/>
    <m/>
    <m/>
    <m/>
    <m/>
    <n v="422219.26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3000001"/>
    <s v="15301"/>
    <n v="6"/>
    <x v="0"/>
    <n v="25"/>
    <s v="15"/>
    <s v="E"/>
    <x v="0"/>
    <s v="P50011525E6"/>
    <x v="4"/>
    <x v="4"/>
    <s v="153"/>
    <s v="511"/>
    <n v="51150"/>
    <n v="5153011"/>
    <s v="ESTATAL5153011"/>
    <x v="37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154"/>
    <n v="-29154"/>
    <m/>
    <m/>
    <m/>
    <m/>
    <m/>
    <m/>
    <m/>
    <m/>
    <m/>
    <m/>
    <n v="0"/>
    <n v="0"/>
    <n v="0"/>
    <n v="0"/>
    <n v="0"/>
    <n v="0"/>
    <n v="0"/>
    <n v="0"/>
    <n v="0"/>
    <n v="0"/>
    <n v="0"/>
    <n v="29154"/>
    <n v="-29154"/>
    <s v="0.00"/>
    <m/>
    <m/>
    <m/>
    <m/>
    <m/>
    <m/>
    <m/>
    <m/>
    <m/>
    <n v="0"/>
    <m/>
    <n v="0"/>
    <n v="0"/>
    <n v="0"/>
    <n v="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1"/>
    <n v="6"/>
    <x v="0"/>
    <n v="25"/>
    <s v="15"/>
    <s v="E"/>
    <x v="0"/>
    <s v="P50011525E6"/>
    <x v="4"/>
    <x v="4"/>
    <s v="154"/>
    <s v="511"/>
    <n v="51150"/>
    <n v="5154011"/>
    <s v="ESTATAL5154011"/>
    <x v="38"/>
    <n v="67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648"/>
    <n v="0"/>
    <n v="9900"/>
    <n v="9900"/>
    <n v="9900"/>
    <n v="3300"/>
    <n v="0"/>
    <n v="6600"/>
    <m/>
    <m/>
    <m/>
    <m/>
    <m/>
    <m/>
    <m/>
    <m/>
    <m/>
    <n v="9900"/>
    <m/>
    <n v="0"/>
    <n v="57748"/>
    <n v="57748"/>
    <n v="5774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2"/>
    <n v="6"/>
    <x v="0"/>
    <n v="25"/>
    <s v="15"/>
    <s v="E"/>
    <x v="0"/>
    <s v="P50011525E6"/>
    <x v="4"/>
    <x v="4"/>
    <s v="154"/>
    <s v="511"/>
    <n v="51150"/>
    <n v="5154021"/>
    <s v="ESTATAL5154021"/>
    <x v="39"/>
    <n v="615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581"/>
    <n v="0"/>
    <n v="12695.29"/>
    <n v="12695.29"/>
    <n v="12695.29"/>
    <n v="2818.16"/>
    <n v="0"/>
    <n v="9877.1299999999974"/>
    <m/>
    <m/>
    <m/>
    <m/>
    <m/>
    <m/>
    <m/>
    <m/>
    <m/>
    <n v="12695.29"/>
    <m/>
    <n v="0"/>
    <n v="48885.71"/>
    <n v="48885.71"/>
    <n v="48885.7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3"/>
    <n v="6"/>
    <x v="0"/>
    <n v="25"/>
    <s v="15"/>
    <s v="E"/>
    <x v="0"/>
    <s v="P50011525E6"/>
    <x v="4"/>
    <x v="4"/>
    <s v="154"/>
    <s v="511"/>
    <n v="51150"/>
    <n v="5154031"/>
    <s v="ESTATAL5154031"/>
    <x v="40"/>
    <n v="5955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9550"/>
    <n v="0"/>
    <n v="3100"/>
    <n v="3100"/>
    <n v="3100"/>
    <s v="0.00"/>
    <n v="0"/>
    <n v="3100"/>
    <m/>
    <m/>
    <m/>
    <m/>
    <m/>
    <m/>
    <m/>
    <m/>
    <m/>
    <n v="3100"/>
    <m/>
    <n v="0"/>
    <n v="56450"/>
    <n v="56450"/>
    <n v="5645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4"/>
    <n v="6"/>
    <x v="0"/>
    <n v="25"/>
    <s v="15"/>
    <s v="E"/>
    <x v="0"/>
    <s v="P50011525E6"/>
    <x v="4"/>
    <x v="4"/>
    <s v="154"/>
    <s v="511"/>
    <n v="51150"/>
    <n v="5154041"/>
    <s v="ESTATAL5154041"/>
    <x v="41"/>
    <n v="86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600"/>
    <n v="0"/>
    <s v="0.0"/>
    <n v="0"/>
    <s v="0.0"/>
    <s v="0.00"/>
    <n v="0"/>
    <s v="0.00"/>
    <m/>
    <m/>
    <m/>
    <m/>
    <m/>
    <m/>
    <m/>
    <m/>
    <m/>
    <s v="0.00"/>
    <m/>
    <n v="0"/>
    <n v="8600"/>
    <n v="8600"/>
    <n v="86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5"/>
    <n v="6"/>
    <x v="0"/>
    <n v="25"/>
    <s v="15"/>
    <s v="E"/>
    <x v="0"/>
    <s v="P50011525E6"/>
    <x v="4"/>
    <x v="4"/>
    <s v="154"/>
    <s v="511"/>
    <n v="51150"/>
    <n v="5154051"/>
    <s v="ESTATAL5154051"/>
    <x v="42"/>
    <n v="504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468"/>
    <n v="0"/>
    <n v="30331.17"/>
    <n v="30331.17"/>
    <n v="30331.17"/>
    <s v="0.00"/>
    <n v="0"/>
    <n v="30331.17"/>
    <m/>
    <m/>
    <m/>
    <m/>
    <m/>
    <m/>
    <m/>
    <m/>
    <m/>
    <n v="30331.17"/>
    <m/>
    <n v="0"/>
    <n v="20136.830000000002"/>
    <n v="20136.830000000002"/>
    <n v="20136.83000000000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6"/>
    <n v="6"/>
    <x v="0"/>
    <n v="25"/>
    <s v="15"/>
    <s v="E"/>
    <x v="0"/>
    <s v="P50011525E6"/>
    <x v="4"/>
    <x v="4"/>
    <s v="154"/>
    <s v="511"/>
    <n v="51150"/>
    <n v="5154061"/>
    <s v="ESTATAL5154061"/>
    <x v="7"/>
    <n v="121151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11513"/>
    <n v="0"/>
    <n v="284634.10000000003"/>
    <n v="284634.10000000003"/>
    <n v="284634.10000000003"/>
    <n v="84343.449999999983"/>
    <n v="108836.76000000001"/>
    <n v="91453.89"/>
    <m/>
    <m/>
    <m/>
    <m/>
    <m/>
    <m/>
    <m/>
    <m/>
    <m/>
    <n v="284634.10000000003"/>
    <m/>
    <n v="0"/>
    <n v="926878.89999999991"/>
    <n v="926878.89999999991"/>
    <n v="926878.8999999999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7"/>
    <n v="6"/>
    <x v="0"/>
    <n v="25"/>
    <s v="15"/>
    <s v="E"/>
    <x v="0"/>
    <s v="P50011525E6"/>
    <x v="4"/>
    <x v="4"/>
    <s v="154"/>
    <s v="511"/>
    <n v="51150"/>
    <n v="5154071"/>
    <s v="ESTATAL5154071"/>
    <x v="43"/>
    <n v="14465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6598"/>
    <n v="0"/>
    <s v="0.0"/>
    <n v="0"/>
    <s v="0.0"/>
    <s v="0.00"/>
    <n v="0"/>
    <s v="0.00"/>
    <m/>
    <m/>
    <m/>
    <m/>
    <m/>
    <m/>
    <m/>
    <m/>
    <m/>
    <s v="0.00"/>
    <m/>
    <n v="0"/>
    <n v="1446598"/>
    <n v="1446598"/>
    <n v="1446598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8"/>
    <n v="6"/>
    <x v="0"/>
    <n v="25"/>
    <s v="15"/>
    <s v="E"/>
    <x v="0"/>
    <s v="P50011525E6"/>
    <x v="4"/>
    <x v="4"/>
    <s v="154"/>
    <s v="511"/>
    <n v="51150"/>
    <n v="5154081"/>
    <s v="ESTATAL5154081"/>
    <x v="44"/>
    <n v="811834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118340"/>
    <n v="0"/>
    <n v="1227425.0199999998"/>
    <n v="1227425.0199999998"/>
    <n v="1227425.0199999998"/>
    <n v="414103.93999999989"/>
    <n v="397486.91"/>
    <n v="415834.16999999981"/>
    <m/>
    <m/>
    <m/>
    <m/>
    <m/>
    <m/>
    <m/>
    <m/>
    <m/>
    <n v="1227425.0199999998"/>
    <m/>
    <n v="0"/>
    <n v="6890914.9800000004"/>
    <n v="6890914.9800000004"/>
    <n v="6890914.9800000004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54000001"/>
    <s v="15409"/>
    <n v="6"/>
    <x v="0"/>
    <n v="25"/>
    <s v="15"/>
    <s v="E"/>
    <x v="0"/>
    <s v="P50011525E6"/>
    <x v="4"/>
    <x v="4"/>
    <s v="154"/>
    <s v="511"/>
    <n v="51150"/>
    <n v="5154091"/>
    <s v="ESTATAL5154091"/>
    <x v="45"/>
    <n v="90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000"/>
    <n v="0"/>
    <n v="664.59"/>
    <n v="664.59"/>
    <n v="664.59"/>
    <s v="0.00"/>
    <n v="664.59"/>
    <s v="0.00"/>
    <m/>
    <m/>
    <m/>
    <m/>
    <m/>
    <m/>
    <m/>
    <m/>
    <m/>
    <n v="664.59"/>
    <m/>
    <n v="0"/>
    <n v="89335.41"/>
    <n v="89335.41"/>
    <n v="89335.41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61000001"/>
    <s v="16101"/>
    <n v="6"/>
    <x v="0"/>
    <n v="25"/>
    <s v="16"/>
    <s v="E"/>
    <x v="0"/>
    <s v="P50011625E6"/>
    <x v="5"/>
    <x v="5"/>
    <s v="161"/>
    <s v="511"/>
    <n v="51160"/>
    <n v="5161011"/>
    <s v="ESTATAL5161011"/>
    <x v="8"/>
    <n v="1680253.556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680253.55645"/>
    <n v="0"/>
    <s v="0.0"/>
    <n v="0"/>
    <s v="0.0"/>
    <s v="0.00"/>
    <n v="0"/>
    <s v="0.00"/>
    <m/>
    <m/>
    <m/>
    <m/>
    <m/>
    <m/>
    <m/>
    <m/>
    <m/>
    <s v="0.00"/>
    <m/>
    <n v="0"/>
    <n v="1680253.55645"/>
    <n v="1680253.55645"/>
    <n v="1680253.55645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1"/>
    <n v="6"/>
    <x v="0"/>
    <n v="25"/>
    <s v="17"/>
    <s v="E"/>
    <x v="0"/>
    <s v="P50011725E6"/>
    <x v="18"/>
    <x v="19"/>
    <s v="171"/>
    <s v="511"/>
    <n v="51160"/>
    <n v="5171011"/>
    <s v="ESTATAL5171011"/>
    <x v="46"/>
    <n v="220300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203000"/>
    <n v="0"/>
    <n v="382178.27000000008"/>
    <n v="382178.27000000008"/>
    <n v="382178.27000000008"/>
    <n v="205125.63000000003"/>
    <n v="8065.45"/>
    <n v="168987.19"/>
    <m/>
    <m/>
    <m/>
    <m/>
    <m/>
    <m/>
    <m/>
    <m/>
    <m/>
    <n v="382178.27000000008"/>
    <m/>
    <n v="0"/>
    <n v="1820821.73"/>
    <n v="1820821.73"/>
    <n v="1820821.73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0"/>
    <n v="171000001"/>
    <s v="17102"/>
    <n v="6"/>
    <x v="0"/>
    <n v="25"/>
    <s v="17"/>
    <s v="E"/>
    <x v="0"/>
    <s v="P50011725E6"/>
    <x v="18"/>
    <x v="19"/>
    <s v="171"/>
    <s v="511"/>
    <n v="51160"/>
    <n v="5171021"/>
    <s v="ESTATAL5171021"/>
    <x v="47"/>
    <n v="5017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1779"/>
    <n v="0"/>
    <s v="0.0"/>
    <n v="0"/>
    <s v="0.0"/>
    <s v="0.00"/>
    <n v="0"/>
    <s v="0.00"/>
    <m/>
    <m/>
    <m/>
    <m/>
    <m/>
    <m/>
    <m/>
    <m/>
    <m/>
    <s v="0.00"/>
    <m/>
    <n v="0"/>
    <n v="501779"/>
    <n v="501779"/>
    <n v="50177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1301"/>
    <n v="4"/>
    <x v="0"/>
    <n v="25"/>
    <s v="11"/>
    <s v="E"/>
    <x v="0"/>
    <s v="P50011125E4"/>
    <x v="0"/>
    <x v="0"/>
    <s v="113"/>
    <s v="511"/>
    <n v="51110"/>
    <n v="5113011"/>
    <s v="PROPIOS5113011"/>
    <x v="0"/>
    <n v="0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98437.71999999997"/>
    <n v="2420.88"/>
    <n v="-214.14"/>
    <m/>
    <m/>
    <m/>
    <m/>
    <m/>
    <m/>
    <m/>
    <m/>
    <m/>
    <n v="300644.45999999996"/>
    <n v="0"/>
    <n v="0"/>
    <n v="300644.45999999996"/>
    <n v="0"/>
    <n v="300644.45999999996"/>
    <n v="300644.45999999996"/>
    <n v="0"/>
    <n v="299922.8"/>
    <n v="299922.8"/>
    <n v="299922.8"/>
    <n v="298437.71999999997"/>
    <n v="2420.88"/>
    <n v="-935.80000000000018"/>
    <m/>
    <m/>
    <m/>
    <m/>
    <m/>
    <m/>
    <m/>
    <m/>
    <m/>
    <n v="299922.8"/>
    <m/>
    <n v="0"/>
    <n v="721.65999999997439"/>
    <n v="721.65999999997439"/>
    <n v="721.6599999999743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13000001"/>
    <s v="13201"/>
    <n v="4"/>
    <x v="0"/>
    <n v="25"/>
    <s v="13"/>
    <s v="E"/>
    <x v="0"/>
    <s v="P50011325E4"/>
    <x v="0"/>
    <x v="0"/>
    <s v="132"/>
    <s v="511"/>
    <n v="51130"/>
    <n v="5132011"/>
    <s v="PROPIOS5132011"/>
    <x v="2"/>
    <m/>
    <m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m/>
    <n v="5971.35"/>
    <m/>
    <m/>
    <m/>
    <m/>
    <m/>
    <m/>
    <m/>
    <m/>
    <m/>
    <n v="5971.35"/>
    <n v="0"/>
    <m/>
    <n v="5971.35"/>
    <n v="0"/>
    <n v="5971.35"/>
    <n v="5971.35"/>
    <n v="0"/>
    <n v="5971.35"/>
    <n v="5971.35"/>
    <n v="5971.35"/>
    <m/>
    <n v="6688.380000000001"/>
    <n v="-717.03"/>
    <m/>
    <m/>
    <m/>
    <m/>
    <m/>
    <m/>
    <m/>
    <m/>
    <m/>
    <n v="5971.35"/>
    <m/>
    <m/>
    <n v="0"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32000001"/>
    <s v="13203"/>
    <n v="4"/>
    <x v="0"/>
    <n v="25"/>
    <s v="13"/>
    <s v="E"/>
    <x v="0"/>
    <s v="P50011325E4"/>
    <x v="2"/>
    <x v="2"/>
    <s v="132"/>
    <s v="511"/>
    <n v="51130"/>
    <n v="5132031"/>
    <s v="PROPIOS5132031"/>
    <x v="3"/>
    <n v="763738.43348592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242672.79000000004"/>
    <n v="-17226.060000000001"/>
    <n v="5714.66"/>
    <m/>
    <m/>
    <m/>
    <m/>
    <m/>
    <m/>
    <m/>
    <m/>
    <m/>
    <n v="231161.39000000004"/>
    <n v="0"/>
    <n v="0"/>
    <n v="231161.39000000004"/>
    <n v="0"/>
    <n v="231161.39000000004"/>
    <n v="994899.82348592102"/>
    <n v="0"/>
    <n v="994899.82000000007"/>
    <n v="994899.82000000007"/>
    <n v="38613.67"/>
    <s v="0.00"/>
    <n v="40999.210000000006"/>
    <n v="-2385.54"/>
    <m/>
    <m/>
    <m/>
    <m/>
    <m/>
    <m/>
    <m/>
    <m/>
    <m/>
    <n v="38613.67"/>
    <m/>
    <n v="956286.15"/>
    <n v="956286.15348592098"/>
    <n v="3.485920955426991E-3"/>
    <n v="3.485920955426991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1"/>
    <n v="4"/>
    <x v="0"/>
    <n v="25"/>
    <s v="14"/>
    <s v="E"/>
    <x v="0"/>
    <s v="P50011425E4"/>
    <x v="3"/>
    <x v="3"/>
    <s v="144"/>
    <s v="511"/>
    <n v="51140"/>
    <n v="5144011"/>
    <s v="PROPIOS5144011"/>
    <x v="35"/>
    <n v="349780.1748000771"/>
    <n v="150062.0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99842.26"/>
    <m/>
    <m/>
    <m/>
    <m/>
    <m/>
    <m/>
    <m/>
    <m/>
    <m/>
    <m/>
    <m/>
    <n v="-499842.26"/>
    <n v="0"/>
    <n v="0"/>
    <n v="-499842.26"/>
    <n v="150062.09"/>
    <n v="-349780.17000000004"/>
    <n v="4.800077062100172E-3"/>
    <n v="0"/>
    <s v="0.0"/>
    <n v="0"/>
    <s v="0.0"/>
    <s v="0.00"/>
    <n v="0"/>
    <s v="0.00"/>
    <m/>
    <m/>
    <m/>
    <m/>
    <m/>
    <m/>
    <m/>
    <m/>
    <m/>
    <s v="0.00"/>
    <m/>
    <n v="0"/>
    <n v="4.800077062100172E-3"/>
    <n v="4.800077062100172E-3"/>
    <n v="4.800077062100172E-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44000001"/>
    <s v="14402"/>
    <n v="4"/>
    <x v="0"/>
    <n v="25"/>
    <s v="14"/>
    <s v="E"/>
    <x v="0"/>
    <s v="P50011425E4"/>
    <x v="3"/>
    <x v="3"/>
    <s v="144"/>
    <s v="511"/>
    <n v="51140"/>
    <n v="5144021"/>
    <s v="PROPIOS5144021"/>
    <x v="48"/>
    <n v="62734.0324746552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41268.25"/>
    <m/>
    <n v="-11686.01"/>
    <m/>
    <m/>
    <m/>
    <m/>
    <m/>
    <m/>
    <m/>
    <m/>
    <m/>
    <n v="-52954.26"/>
    <n v="0"/>
    <n v="0"/>
    <n v="-52954.26"/>
    <n v="0"/>
    <n v="-52954.26"/>
    <n v="9779.7724746552485"/>
    <n v="0"/>
    <n v="0"/>
    <n v="0"/>
    <n v="0"/>
    <n v="0"/>
    <n v="0"/>
    <n v="0"/>
    <m/>
    <m/>
    <m/>
    <m/>
    <m/>
    <m/>
    <m/>
    <m/>
    <m/>
    <n v="0"/>
    <m/>
    <n v="0"/>
    <n v="9779.7724746552485"/>
    <n v="9779.7724746552485"/>
    <n v="9779.772474655248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203"/>
    <n v="4"/>
    <x v="0"/>
    <n v="25"/>
    <s v="15"/>
    <s v="E"/>
    <x v="0"/>
    <s v="P50011525E4"/>
    <x v="4"/>
    <x v="4"/>
    <s v="152"/>
    <s v="511"/>
    <n v="51150"/>
    <n v="5152031"/>
    <s v="PROPIOS5152031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88.38"/>
    <n v="161008.88"/>
    <m/>
    <m/>
    <m/>
    <m/>
    <m/>
    <m/>
    <m/>
    <m/>
    <m/>
    <n v="167697.26"/>
    <n v="0"/>
    <m/>
    <n v="167697.26"/>
    <n v="0"/>
    <n v="167697.26"/>
    <n v="167697.26"/>
    <n v="0"/>
    <n v="167697.26"/>
    <n v="167697.26"/>
    <n v="167697.26"/>
    <m/>
    <n v="167697.26"/>
    <s v="0.00"/>
    <m/>
    <m/>
    <m/>
    <m/>
    <m/>
    <m/>
    <m/>
    <m/>
    <m/>
    <n v="167697.26"/>
    <m/>
    <m/>
    <n v="0"/>
    <m/>
    <m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8"/>
    <n v="4"/>
    <x v="0"/>
    <n v="25"/>
    <s v="15"/>
    <s v="E"/>
    <x v="0"/>
    <s v="P50011525E4"/>
    <x v="4"/>
    <x v="4"/>
    <s v="154"/>
    <s v="511"/>
    <n v="51150"/>
    <n v="5154081"/>
    <s v="PROPIOS5154081"/>
    <x v="44"/>
    <n v="319722.529007798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161008.88"/>
    <m/>
    <m/>
    <m/>
    <m/>
    <m/>
    <m/>
    <m/>
    <m/>
    <m/>
    <n v="-161008.88"/>
    <n v="0"/>
    <n v="0"/>
    <n v="-161008.88"/>
    <n v="0"/>
    <n v="-161008.88"/>
    <n v="158713.64900779887"/>
    <n v="152113.25"/>
    <s v="0.0"/>
    <n v="152113.25"/>
    <s v="0.0"/>
    <s v="0.00"/>
    <n v="0"/>
    <s v="0.00"/>
    <m/>
    <m/>
    <m/>
    <m/>
    <m/>
    <m/>
    <m/>
    <m/>
    <m/>
    <s v="0.00"/>
    <m/>
    <n v="152113.25"/>
    <n v="158713.64900779887"/>
    <n v="158713.64900779887"/>
    <n v="6600.39900779887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54000001"/>
    <s v="15409"/>
    <n v="4"/>
    <x v="0"/>
    <n v="25"/>
    <s v="15"/>
    <s v="E"/>
    <x v="0"/>
    <s v="P50011525E4"/>
    <x v="4"/>
    <x v="4"/>
    <s v="154"/>
    <s v="511"/>
    <n v="51150"/>
    <n v="5154091"/>
    <s v="PROPIOS5154091"/>
    <x v="45"/>
    <m/>
    <m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n v="6593.06"/>
    <m/>
    <m/>
    <m/>
    <m/>
    <m/>
    <m/>
    <m/>
    <m/>
    <m/>
    <m/>
    <n v="6593.06"/>
    <n v="0"/>
    <n v="0"/>
    <n v="6593.06"/>
    <n v="0"/>
    <n v="6593.06"/>
    <n v="6593.06"/>
    <m/>
    <n v="6593.06"/>
    <n v="6593.06"/>
    <n v="6593.06"/>
    <m/>
    <n v="6593.06"/>
    <s v="0.00"/>
    <m/>
    <m/>
    <m/>
    <m/>
    <m/>
    <m/>
    <m/>
    <m/>
    <m/>
    <n v="6593.0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0"/>
    <n v="171000001"/>
    <s v="17101"/>
    <n v="4"/>
    <x v="0"/>
    <n v="25"/>
    <s v="17"/>
    <s v="E"/>
    <x v="0"/>
    <s v="P50011725E4"/>
    <x v="18"/>
    <x v="19"/>
    <s v="171"/>
    <s v="511"/>
    <n v="51160"/>
    <n v="5171011"/>
    <s v="PROPIOS5171011"/>
    <x v="46"/>
    <m/>
    <m/>
    <m/>
    <m/>
    <m/>
    <m/>
    <m/>
    <m/>
    <m/>
    <m/>
    <m/>
    <m/>
    <m/>
    <m/>
    <n v="0"/>
    <m/>
    <m/>
    <m/>
    <m/>
    <m/>
    <m/>
    <m/>
    <m/>
    <m/>
    <m/>
    <n v="0"/>
    <m/>
    <m/>
    <m/>
    <m/>
    <m/>
    <m/>
    <m/>
    <n v="1523.74"/>
    <m/>
    <m/>
    <m/>
    <m/>
    <m/>
    <m/>
    <m/>
    <m/>
    <m/>
    <m/>
    <n v="1523.74"/>
    <n v="0"/>
    <n v="0"/>
    <n v="1523.74"/>
    <n v="0"/>
    <n v="1523.74"/>
    <n v="1523.74"/>
    <m/>
    <n v="1260.58"/>
    <n v="1260.58"/>
    <n v="1260.58"/>
    <m/>
    <n v="1523.7400000000005"/>
    <n v="-263.16000000000003"/>
    <m/>
    <m/>
    <m/>
    <m/>
    <m/>
    <m/>
    <m/>
    <m/>
    <m/>
    <n v="1260.58"/>
    <m/>
    <n v="0"/>
    <n v="263.16000000000008"/>
    <n v="263.16000000000008"/>
    <n v="263.160000000000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1000001"/>
    <s v="21101"/>
    <n v="4"/>
    <x v="0"/>
    <n v="25"/>
    <s v="21"/>
    <s v="E"/>
    <x v="0"/>
    <s v="P50012125E4"/>
    <x v="6"/>
    <x v="6"/>
    <s v="211"/>
    <s v="512"/>
    <n v="51210"/>
    <n v="5211011"/>
    <s v="PROPIOS5211011"/>
    <x v="49"/>
    <n v="387095.7213097236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87095.72130972368"/>
    <n v="0"/>
    <n v="43389.279999999868"/>
    <n v="43389.279999999868"/>
    <n v="43389.279999999868"/>
    <n v="256"/>
    <n v="0"/>
    <n v="43133.280000000108"/>
    <m/>
    <m/>
    <m/>
    <m/>
    <m/>
    <m/>
    <m/>
    <m/>
    <m/>
    <n v="43389.279999999868"/>
    <m/>
    <n v="0"/>
    <n v="343706.44130972383"/>
    <n v="343706.44130972383"/>
    <n v="343706.4413097238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4000001"/>
    <s v="21401"/>
    <n v="4"/>
    <x v="0"/>
    <n v="25"/>
    <s v="21"/>
    <s v="E"/>
    <x v="0"/>
    <s v="P50012125E4"/>
    <x v="6"/>
    <x v="6"/>
    <s v="214"/>
    <s v="512"/>
    <n v="51210"/>
    <n v="5214011"/>
    <s v="PROPIOS5214011"/>
    <x v="50"/>
    <n v="388624.64064942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88624.64064942102"/>
    <n v="0"/>
    <n v="73406.569999999978"/>
    <n v="73406.569999999978"/>
    <n v="73406.569999999978"/>
    <s v="0.00"/>
    <n v="2784"/>
    <n v="70622.570000000007"/>
    <m/>
    <m/>
    <m/>
    <m/>
    <m/>
    <m/>
    <m/>
    <m/>
    <m/>
    <n v="73406.569999999978"/>
    <m/>
    <n v="0"/>
    <n v="315218.07064942108"/>
    <n v="315218.07064942108"/>
    <n v="315218.0706494210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5000001"/>
    <s v="21501"/>
    <n v="4"/>
    <x v="0"/>
    <n v="25"/>
    <s v="21"/>
    <s v="E"/>
    <x v="0"/>
    <s v="P50012125E4"/>
    <x v="6"/>
    <x v="6"/>
    <s v="215"/>
    <s v="512"/>
    <n v="51210"/>
    <n v="5215011"/>
    <s v="PROPIOS5215011"/>
    <x v="51"/>
    <n v="20399.00276911994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0399.002769119943"/>
    <n v="0"/>
    <n v="14036"/>
    <n v="14036"/>
    <n v="14036"/>
    <s v="0.00"/>
    <n v="11600"/>
    <n v="2436"/>
    <m/>
    <m/>
    <m/>
    <m/>
    <m/>
    <m/>
    <m/>
    <m/>
    <m/>
    <n v="14036"/>
    <m/>
    <n v="0"/>
    <n v="6363.002769119943"/>
    <n v="6363.002769119943"/>
    <n v="6363.00276911994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1601"/>
    <n v="4"/>
    <x v="0"/>
    <n v="25"/>
    <s v="21"/>
    <s v="E"/>
    <x v="0"/>
    <s v="P50012125E4"/>
    <x v="6"/>
    <x v="6"/>
    <s v="216"/>
    <s v="512"/>
    <n v="51210"/>
    <n v="5216011"/>
    <s v="PROPIOS5216011"/>
    <x v="9"/>
    <n v="147244.823448057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7244.82344805705"/>
    <n v="0"/>
    <n v="31253.370000000006"/>
    <n v="31253.370000000006"/>
    <n v="31253.370000000006"/>
    <s v="0.00"/>
    <n v="0"/>
    <n v="31253.37"/>
    <m/>
    <m/>
    <m/>
    <m/>
    <m/>
    <m/>
    <m/>
    <m/>
    <m/>
    <n v="31253.370000000006"/>
    <m/>
    <n v="0"/>
    <n v="115991.45344805704"/>
    <n v="115991.45344805704"/>
    <n v="115991.4534480570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7000001"/>
    <s v="21701"/>
    <n v="4"/>
    <x v="0"/>
    <n v="25"/>
    <s v="21"/>
    <s v="E"/>
    <x v="0"/>
    <s v="P50012125E4"/>
    <x v="6"/>
    <x v="6"/>
    <s v="217"/>
    <s v="512"/>
    <n v="51210"/>
    <n v="5217011"/>
    <s v="PROPIOS5217011"/>
    <x v="52"/>
    <n v="14476.95499775930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4476.954997759309"/>
    <n v="0"/>
    <s v="0.0"/>
    <n v="0"/>
    <s v="0.0"/>
    <s v="0.00"/>
    <n v="0"/>
    <s v="0.00"/>
    <m/>
    <m/>
    <m/>
    <m/>
    <m/>
    <m/>
    <m/>
    <m/>
    <m/>
    <s v="0.00"/>
    <m/>
    <n v="0"/>
    <n v="14476.954997759309"/>
    <n v="14476.954997759309"/>
    <n v="14476.95499775930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2101"/>
    <n v="4"/>
    <x v="0"/>
    <n v="25"/>
    <s v="22"/>
    <s v="E"/>
    <x v="0"/>
    <s v="P50012225E4"/>
    <x v="19"/>
    <x v="7"/>
    <s v="221"/>
    <s v="512"/>
    <n v="51220"/>
    <n v="5221011"/>
    <s v="PROPIOS5221011"/>
    <x v="10"/>
    <n v="284025.266941738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84025.2669417382"/>
    <n v="0"/>
    <n v="56815.989999999969"/>
    <n v="56815.989999999969"/>
    <n v="56815.989999999969"/>
    <s v="0.00"/>
    <n v="11142.32"/>
    <n v="45673.669999999984"/>
    <m/>
    <m/>
    <m/>
    <m/>
    <m/>
    <m/>
    <m/>
    <m/>
    <m/>
    <n v="56815.989999999969"/>
    <m/>
    <n v="0"/>
    <n v="227209.27694173824"/>
    <n v="227209.27694173824"/>
    <n v="227209.2769417382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23000001"/>
    <s v="22301"/>
    <n v="4"/>
    <x v="0"/>
    <n v="25"/>
    <s v="22"/>
    <s v="E"/>
    <x v="0"/>
    <s v="P50012225E4"/>
    <x v="19"/>
    <x v="7"/>
    <s v="223"/>
    <s v="512"/>
    <n v="51220"/>
    <n v="5223011"/>
    <s v="PROPIOS5223011"/>
    <x v="53"/>
    <n v="2868.4002085769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868.4002085769416"/>
    <n v="0"/>
    <s v="0.0"/>
    <n v="0"/>
    <s v="0.0"/>
    <s v="0.00"/>
    <n v="0"/>
    <s v="0.00"/>
    <m/>
    <m/>
    <m/>
    <m/>
    <m/>
    <m/>
    <m/>
    <m/>
    <m/>
    <s v="0.00"/>
    <m/>
    <n v="0"/>
    <n v="2868.4002085769416"/>
    <n v="2868.4002085769416"/>
    <n v="2868.40020857694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16000001"/>
    <s v="24101"/>
    <n v="4"/>
    <x v="0"/>
    <n v="25"/>
    <s v="24"/>
    <s v="E"/>
    <x v="0"/>
    <s v="P50012425E4"/>
    <x v="7"/>
    <x v="8"/>
    <s v="241"/>
    <s v="512"/>
    <n v="51240"/>
    <n v="5241011"/>
    <s v="PROPIOS5241011"/>
    <x v="11"/>
    <n v="23726.7493582638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3726.749358263853"/>
    <n v="0"/>
    <s v="0.0"/>
    <n v="0"/>
    <s v="0.0"/>
    <s v="0.00"/>
    <n v="0"/>
    <s v="0.00"/>
    <m/>
    <m/>
    <m/>
    <m/>
    <m/>
    <m/>
    <m/>
    <m/>
    <m/>
    <s v="0.00"/>
    <m/>
    <n v="0"/>
    <n v="23726.749358263853"/>
    <n v="23726.749358263853"/>
    <n v="23726.74935826385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2000001"/>
    <s v="24201"/>
    <n v="4"/>
    <x v="0"/>
    <n v="25"/>
    <s v="24"/>
    <s v="E"/>
    <x v="0"/>
    <s v="P50012425E4"/>
    <x v="7"/>
    <x v="8"/>
    <s v="242"/>
    <s v="512"/>
    <n v="51240"/>
    <n v="5242011"/>
    <s v="PROPIOS5242011"/>
    <x v="12"/>
    <n v="9300.9259831588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300.925983158897"/>
    <n v="0"/>
    <n v="5630.2999999999993"/>
    <n v="5630.2999999999993"/>
    <n v="5630.2999999999993"/>
    <n v="685.1"/>
    <n v="1500"/>
    <n v="3445.2"/>
    <m/>
    <m/>
    <m/>
    <m/>
    <m/>
    <m/>
    <m/>
    <m/>
    <m/>
    <n v="5630.2999999999993"/>
    <m/>
    <n v="0"/>
    <n v="3670.6259831588977"/>
    <n v="3670.6259831588977"/>
    <n v="3670.625983158897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4000001"/>
    <s v="24401"/>
    <n v="4"/>
    <x v="0"/>
    <n v="25"/>
    <s v="24"/>
    <s v="E"/>
    <x v="0"/>
    <s v="P50012425E4"/>
    <x v="7"/>
    <x v="8"/>
    <s v="244"/>
    <s v="512"/>
    <n v="51240"/>
    <n v="5244011"/>
    <s v="PROPIOS5244011"/>
    <x v="54"/>
    <n v="3926.238041196491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926.2380411964914"/>
    <n v="0"/>
    <n v="310"/>
    <n v="310"/>
    <n v="310"/>
    <s v="0.00"/>
    <n v="0"/>
    <n v="310"/>
    <m/>
    <m/>
    <m/>
    <m/>
    <m/>
    <m/>
    <m/>
    <m/>
    <m/>
    <n v="310"/>
    <m/>
    <n v="0"/>
    <n v="3616.2380411964914"/>
    <n v="3616.2380411964914"/>
    <n v="3616.238041196491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5000001"/>
    <s v="24501"/>
    <n v="4"/>
    <x v="0"/>
    <n v="25"/>
    <s v="24"/>
    <s v="E"/>
    <x v="0"/>
    <s v="P50012425E4"/>
    <x v="7"/>
    <x v="8"/>
    <s v="245"/>
    <s v="512"/>
    <n v="51240"/>
    <n v="5245011"/>
    <s v="PROPIOS5245011"/>
    <x v="55"/>
    <n v="7179.382754664378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7179.3827546643788"/>
    <n v="0"/>
    <s v="0.0"/>
    <n v="0"/>
    <s v="0.0"/>
    <s v="0.00"/>
    <n v="0"/>
    <s v="0.00"/>
    <m/>
    <m/>
    <m/>
    <m/>
    <m/>
    <m/>
    <m/>
    <m/>
    <m/>
    <s v="0.00"/>
    <m/>
    <n v="0"/>
    <n v="7179.3827546643788"/>
    <n v="7179.3827546643788"/>
    <n v="7179.382754664378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6000001"/>
    <s v="24601"/>
    <n v="4"/>
    <x v="0"/>
    <n v="25"/>
    <s v="24"/>
    <s v="E"/>
    <x v="0"/>
    <s v="P50012425E4"/>
    <x v="7"/>
    <x v="8"/>
    <s v="246"/>
    <s v="512"/>
    <n v="51240"/>
    <n v="5246011"/>
    <s v="PROPIOS5246011"/>
    <x v="13"/>
    <n v="48527.81466044699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8527.814660446995"/>
    <n v="0"/>
    <n v="1987.68"/>
    <n v="1987.68"/>
    <n v="1987.68"/>
    <n v="1937.68"/>
    <n v="50"/>
    <s v="0.00"/>
    <m/>
    <m/>
    <m/>
    <m/>
    <m/>
    <m/>
    <m/>
    <m/>
    <m/>
    <n v="1987.68"/>
    <m/>
    <n v="0"/>
    <n v="46540.134660446995"/>
    <n v="46540.134660446995"/>
    <n v="46540.1346604469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7000001"/>
    <s v="24701"/>
    <n v="4"/>
    <x v="0"/>
    <n v="25"/>
    <s v="24"/>
    <s v="E"/>
    <x v="0"/>
    <s v="P50012425E4"/>
    <x v="7"/>
    <x v="8"/>
    <s v="247"/>
    <s v="512"/>
    <n v="51240"/>
    <n v="5247011"/>
    <s v="PROPIOS5247011"/>
    <x v="14"/>
    <n v="28071.26083723939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8071.260837239392"/>
    <n v="0"/>
    <n v="11109.58"/>
    <n v="11109.58"/>
    <n v="11109.58"/>
    <n v="6703.9599999999991"/>
    <n v="0"/>
    <n v="4405.6200000000008"/>
    <m/>
    <m/>
    <m/>
    <m/>
    <m/>
    <m/>
    <m/>
    <m/>
    <m/>
    <n v="11109.58"/>
    <m/>
    <n v="0"/>
    <n v="16961.680837239393"/>
    <n v="16961.680837239393"/>
    <n v="16961.68083723939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8000001"/>
    <s v="24801"/>
    <n v="4"/>
    <x v="0"/>
    <n v="25"/>
    <s v="24"/>
    <s v="E"/>
    <x v="0"/>
    <s v="P50012425E4"/>
    <x v="7"/>
    <x v="8"/>
    <s v="248"/>
    <s v="512"/>
    <n v="51240"/>
    <n v="5248011"/>
    <s v="PROPIOS5248011"/>
    <x v="56"/>
    <n v="154337.0309772123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54337.03097721239"/>
    <n v="0"/>
    <n v="2463.1799999999998"/>
    <n v="2463.1799999999998"/>
    <n v="2463.1799999999998"/>
    <s v="0.00"/>
    <n v="1298.76"/>
    <n v="1164.42"/>
    <m/>
    <m/>
    <m/>
    <m/>
    <m/>
    <m/>
    <m/>
    <m/>
    <m/>
    <n v="2463.1799999999998"/>
    <m/>
    <n v="0"/>
    <n v="151873.85097721239"/>
    <n v="151873.85097721239"/>
    <n v="151873.8509772123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49000001"/>
    <s v="24902"/>
    <n v="4"/>
    <x v="0"/>
    <n v="25"/>
    <s v="24"/>
    <s v="E"/>
    <x v="0"/>
    <s v="P50012425E4"/>
    <x v="7"/>
    <x v="8"/>
    <s v="249"/>
    <s v="512"/>
    <n v="51240"/>
    <n v="5249021"/>
    <s v="PROPIOS5249021"/>
    <x v="57"/>
    <n v="244246.5409632965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44246.54096329652"/>
    <n v="0"/>
    <n v="17460.949999999997"/>
    <n v="17460.949999999997"/>
    <n v="17460.949999999997"/>
    <n v="5196.47"/>
    <n v="4261.45"/>
    <n v="8003.0300000000007"/>
    <m/>
    <m/>
    <m/>
    <m/>
    <m/>
    <m/>
    <m/>
    <m/>
    <m/>
    <n v="17460.949999999997"/>
    <m/>
    <n v="0"/>
    <n v="226785.59096329653"/>
    <n v="226785.59096329653"/>
    <n v="226785.5909632965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1000001"/>
    <s v="25101"/>
    <n v="4"/>
    <x v="0"/>
    <n v="25"/>
    <s v="25"/>
    <s v="E"/>
    <x v="0"/>
    <s v="P50012525E4"/>
    <x v="20"/>
    <x v="20"/>
    <s v="251"/>
    <s v="512"/>
    <n v="51250"/>
    <n v="5251011"/>
    <s v="PROPIOS5251011"/>
    <x v="58"/>
    <n v="3957.252304117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957.2523041179838"/>
    <n v="0"/>
    <s v="0.0"/>
    <n v="0"/>
    <s v="0.0"/>
    <s v="0.00"/>
    <n v="0"/>
    <s v="0.00"/>
    <m/>
    <m/>
    <m/>
    <m/>
    <m/>
    <m/>
    <m/>
    <m/>
    <m/>
    <s v="0.00"/>
    <m/>
    <n v="0"/>
    <n v="3957.2523041179838"/>
    <n v="3957.2523041179838"/>
    <n v="3957.252304117983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201"/>
    <n v="4"/>
    <x v="0"/>
    <n v="25"/>
    <s v="25"/>
    <s v="E"/>
    <x v="0"/>
    <s v="P50012525E4"/>
    <x v="20"/>
    <x v="20"/>
    <s v="252"/>
    <s v="512"/>
    <n v="51250"/>
    <n v="5252011"/>
    <s v="PROPIOS5252011"/>
    <x v="59"/>
    <n v="273.2608030380137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3.26080303801371"/>
    <n v="0"/>
    <s v="0.0"/>
    <n v="0"/>
    <s v="0.0"/>
    <s v="0.00"/>
    <n v="0"/>
    <s v="0.00"/>
    <m/>
    <m/>
    <m/>
    <m/>
    <m/>
    <m/>
    <m/>
    <m/>
    <m/>
    <s v="0.00"/>
    <m/>
    <n v="0"/>
    <n v="273.26080303801371"/>
    <n v="273.26080303801371"/>
    <n v="273.2608030380137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3000001"/>
    <s v="25301"/>
    <n v="4"/>
    <x v="0"/>
    <n v="25"/>
    <s v="25"/>
    <s v="E"/>
    <x v="0"/>
    <s v="P50012525E4"/>
    <x v="20"/>
    <x v="20"/>
    <s v="253"/>
    <s v="512"/>
    <n v="51250"/>
    <n v="5253011"/>
    <s v="PROPIOS5253011"/>
    <x v="60"/>
    <n v="64872.61757521778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872.617575217781"/>
    <n v="0"/>
    <s v="0.0"/>
    <n v="0"/>
    <s v="0.0"/>
    <s v="0.00"/>
    <n v="0"/>
    <s v="0.00"/>
    <m/>
    <m/>
    <m/>
    <m/>
    <m/>
    <m/>
    <m/>
    <m/>
    <m/>
    <s v="0.00"/>
    <m/>
    <n v="0"/>
    <n v="64872.617575217781"/>
    <n v="64872.617575217781"/>
    <n v="64872.61757521778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2000001"/>
    <s v="25401"/>
    <n v="4"/>
    <x v="0"/>
    <n v="25"/>
    <s v="25"/>
    <s v="E"/>
    <x v="0"/>
    <s v="P50012525E4"/>
    <x v="20"/>
    <x v="20"/>
    <s v="254"/>
    <s v="512"/>
    <n v="51250"/>
    <n v="5254011"/>
    <s v="PROPIOS5254011"/>
    <x v="61"/>
    <n v="20179.388258702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0179.388258702889"/>
    <n v="0"/>
    <s v="0.0"/>
    <n v="0"/>
    <s v="0.0"/>
    <s v="0.00"/>
    <n v="0"/>
    <s v="0.00"/>
    <m/>
    <m/>
    <m/>
    <m/>
    <m/>
    <m/>
    <m/>
    <m/>
    <m/>
    <s v="0.00"/>
    <m/>
    <n v="0"/>
    <n v="20179.388258702889"/>
    <n v="20179.388258702889"/>
    <n v="20179.3882587028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5000001"/>
    <s v="25503"/>
    <n v="4"/>
    <x v="0"/>
    <n v="25"/>
    <s v="25"/>
    <s v="E"/>
    <x v="0"/>
    <s v="P50012525E4"/>
    <x v="20"/>
    <x v="20"/>
    <s v="255"/>
    <s v="512"/>
    <n v="51250"/>
    <n v="5255031"/>
    <s v="PROPIOS5255031"/>
    <x v="62"/>
    <n v="198316.9322465329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98316.93224653296"/>
    <n v="0"/>
    <n v="24521.45"/>
    <n v="24521.45"/>
    <n v="24521.45"/>
    <s v="0.00"/>
    <n v="24521.45"/>
    <n v="0"/>
    <m/>
    <m/>
    <m/>
    <m/>
    <m/>
    <m/>
    <m/>
    <m/>
    <m/>
    <n v="24521.45"/>
    <m/>
    <n v="0"/>
    <n v="173795.48224653295"/>
    <n v="173795.48224653295"/>
    <n v="173795.4822465329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59000001"/>
    <s v="25902"/>
    <n v="4"/>
    <x v="0"/>
    <n v="25"/>
    <s v="25"/>
    <s v="E"/>
    <x v="0"/>
    <s v="P50012525E4"/>
    <x v="20"/>
    <x v="20"/>
    <s v="259"/>
    <s v="512"/>
    <n v="51250"/>
    <n v="5259021"/>
    <s v="PROPIOS5259021"/>
    <x v="63"/>
    <n v="10977.37262756388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0977.372627563889"/>
    <n v="0"/>
    <s v="0.0"/>
    <n v="0"/>
    <s v="0.0"/>
    <s v="0.00"/>
    <n v="0"/>
    <s v="0.00"/>
    <m/>
    <m/>
    <m/>
    <m/>
    <m/>
    <m/>
    <m/>
    <m/>
    <m/>
    <s v="0.00"/>
    <m/>
    <n v="0"/>
    <n v="10977.372627563889"/>
    <n v="10977.372627563889"/>
    <n v="10977.37262756388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61000001"/>
    <s v="26101"/>
    <n v="4"/>
    <x v="0"/>
    <n v="25"/>
    <s v="26"/>
    <s v="E"/>
    <x v="0"/>
    <s v="P50012625E4"/>
    <x v="8"/>
    <x v="9"/>
    <s v="261"/>
    <s v="512"/>
    <n v="51260"/>
    <n v="5261011"/>
    <s v="PROPIOS5261011"/>
    <x v="15"/>
    <n v="474885.632464931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74885.63246493146"/>
    <n v="0"/>
    <n v="16088.239999999998"/>
    <n v="16088.239999999998"/>
    <n v="16088.239999999998"/>
    <s v="0.00"/>
    <n v="11473.42"/>
    <n v="4614.82"/>
    <m/>
    <m/>
    <m/>
    <m/>
    <m/>
    <m/>
    <m/>
    <m/>
    <m/>
    <n v="16088.239999999998"/>
    <m/>
    <n v="0"/>
    <n v="458797.39246493147"/>
    <n v="458797.39246493147"/>
    <n v="458797.3924649314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1000001"/>
    <s v="27101"/>
    <n v="4"/>
    <x v="0"/>
    <n v="25"/>
    <s v="27"/>
    <s v="E"/>
    <x v="0"/>
    <s v="P50012725E4"/>
    <x v="21"/>
    <x v="20"/>
    <s v="271"/>
    <s v="512"/>
    <n v="51270"/>
    <n v="5271011"/>
    <s v="PROPIOS5271011"/>
    <x v="64"/>
    <n v="87895.2593428315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87895.25934283153"/>
    <n v="0"/>
    <n v="3.637978807091713E-12"/>
    <n v="3.637978807091713E-12"/>
    <n v="3.637978807091713E-12"/>
    <n v="0"/>
    <n v="3.637978807091713E-12"/>
    <s v="0.00"/>
    <m/>
    <m/>
    <m/>
    <m/>
    <m/>
    <m/>
    <m/>
    <m/>
    <m/>
    <n v="3.637978807091713E-12"/>
    <m/>
    <n v="0"/>
    <n v="87895.25934283153"/>
    <n v="87895.25934283153"/>
    <n v="87895.2593428315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2000001"/>
    <s v="27201"/>
    <n v="4"/>
    <x v="0"/>
    <n v="25"/>
    <s v="27"/>
    <s v="E"/>
    <x v="0"/>
    <s v="P50012725E4"/>
    <x v="21"/>
    <x v="20"/>
    <s v="271"/>
    <s v="512"/>
    <n v="51270"/>
    <n v="5272011"/>
    <s v="PROPIOS5272011"/>
    <x v="65"/>
    <n v="29187.7743024131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9187.774302413116"/>
    <n v="0"/>
    <s v="0.0"/>
    <n v="0"/>
    <s v="0.0"/>
    <s v="0.00"/>
    <n v="0"/>
    <s v="0.00"/>
    <m/>
    <m/>
    <m/>
    <m/>
    <m/>
    <m/>
    <m/>
    <m/>
    <m/>
    <s v="0.00"/>
    <m/>
    <n v="0"/>
    <n v="29187.774302413116"/>
    <n v="29187.774302413116"/>
    <n v="29187.7743024131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3000001"/>
    <s v="27301"/>
    <n v="4"/>
    <x v="0"/>
    <n v="25"/>
    <s v="27"/>
    <s v="E"/>
    <x v="0"/>
    <s v="P50012725E4"/>
    <x v="21"/>
    <x v="20"/>
    <s v="273"/>
    <s v="512"/>
    <n v="51270"/>
    <n v="5273011"/>
    <s v="PROPIOS5273011"/>
    <x v="66"/>
    <n v="11259.01566382392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259.015663823928"/>
    <n v="0"/>
    <n v="598"/>
    <n v="598"/>
    <n v="598"/>
    <s v="0.00"/>
    <n v="0"/>
    <n v="598"/>
    <m/>
    <m/>
    <m/>
    <m/>
    <m/>
    <m/>
    <m/>
    <m/>
    <m/>
    <n v="598"/>
    <m/>
    <n v="0"/>
    <n v="10661.015663823928"/>
    <n v="10661.015663823928"/>
    <n v="10661.01566382392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74000001"/>
    <s v="27401"/>
    <n v="4"/>
    <x v="0"/>
    <n v="25"/>
    <s v="27"/>
    <s v="E"/>
    <x v="0"/>
    <s v="P50012725E4"/>
    <x v="21"/>
    <x v="20"/>
    <s v="274"/>
    <s v="512"/>
    <n v="51270"/>
    <n v="5274011"/>
    <s v="PROPIOS5274011"/>
    <x v="67"/>
    <n v="6304.277606284972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04.2776062849725"/>
    <n v="0"/>
    <s v="0.0"/>
    <n v="0"/>
    <s v="0.0"/>
    <s v="0.00"/>
    <n v="0"/>
    <s v="0.00"/>
    <m/>
    <m/>
    <m/>
    <m/>
    <m/>
    <m/>
    <m/>
    <m/>
    <m/>
    <s v="0.00"/>
    <m/>
    <n v="0"/>
    <n v="6304.2776062849725"/>
    <n v="6304.2776062849725"/>
    <n v="6304.277606284972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1000001"/>
    <s v="29101"/>
    <n v="4"/>
    <x v="0"/>
    <n v="25"/>
    <s v="29"/>
    <s v="E"/>
    <x v="0"/>
    <s v="P50012925E4"/>
    <x v="9"/>
    <x v="10"/>
    <s v="291"/>
    <s v="512"/>
    <n v="51290"/>
    <n v="5291011"/>
    <s v="PROPIOS5291011"/>
    <x v="68"/>
    <n v="61167.67049108274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1167.670491082747"/>
    <n v="0"/>
    <n v="14067.589999999998"/>
    <n v="14067.589999999998"/>
    <n v="14067.589999999998"/>
    <n v="9248.4399999999987"/>
    <n v="1574.03"/>
    <n v="3245.12"/>
    <m/>
    <m/>
    <m/>
    <m/>
    <m/>
    <m/>
    <m/>
    <m/>
    <m/>
    <n v="14067.589999999998"/>
    <m/>
    <n v="0"/>
    <n v="47100.08049108275"/>
    <n v="47100.08049108275"/>
    <n v="47100.0804910827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2000001"/>
    <s v="29201"/>
    <n v="4"/>
    <x v="0"/>
    <n v="25"/>
    <s v="29"/>
    <s v="E"/>
    <x v="0"/>
    <s v="P50012925E4"/>
    <x v="9"/>
    <x v="10"/>
    <s v="292"/>
    <s v="512"/>
    <n v="51290"/>
    <n v="5292011"/>
    <s v="PROPIOS5292011"/>
    <x v="16"/>
    <n v="36351.2308139556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6351.230813955648"/>
    <n v="0"/>
    <n v="6008.81"/>
    <n v="6008.81"/>
    <n v="6008.81"/>
    <n v="272.02999999999997"/>
    <n v="2342.0099999999998"/>
    <n v="3394.77"/>
    <m/>
    <m/>
    <m/>
    <m/>
    <m/>
    <m/>
    <m/>
    <m/>
    <m/>
    <n v="6008.81"/>
    <m/>
    <n v="0"/>
    <n v="30342.420813955647"/>
    <n v="30342.420813955647"/>
    <n v="30342.42081395564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4000001"/>
    <s v="29401"/>
    <n v="4"/>
    <x v="0"/>
    <n v="25"/>
    <s v="29"/>
    <s v="E"/>
    <x v="0"/>
    <s v="P50012925E4"/>
    <x v="9"/>
    <x v="10"/>
    <s v="294"/>
    <s v="512"/>
    <n v="51290"/>
    <n v="5294011"/>
    <s v="PROPIOS5294011"/>
    <x v="69"/>
    <n v="55597.6765150471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7.676515047162"/>
    <n v="0"/>
    <s v="0.0"/>
    <n v="0"/>
    <s v="0.0"/>
    <s v="0.00"/>
    <n v="0"/>
    <s v="0.00"/>
    <m/>
    <m/>
    <m/>
    <m/>
    <m/>
    <m/>
    <m/>
    <m/>
    <m/>
    <s v="0.00"/>
    <m/>
    <n v="0"/>
    <n v="55597.676515047162"/>
    <n v="55597.676515047162"/>
    <n v="55597.67651504716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1"/>
    <n v="296000001"/>
    <s v="29601"/>
    <n v="4"/>
    <x v="0"/>
    <n v="25"/>
    <s v="29"/>
    <s v="E"/>
    <x v="0"/>
    <s v="P50012925E4"/>
    <x v="9"/>
    <x v="10"/>
    <s v="296"/>
    <s v="512"/>
    <n v="51290"/>
    <n v="5296011"/>
    <s v="PROPIOS5296011"/>
    <x v="70"/>
    <n v="30067.07056740353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0067.070567403534"/>
    <n v="0"/>
    <n v="1467.9999999999998"/>
    <n v="1467.9999999999998"/>
    <n v="1467.9999999999998"/>
    <n v="708.01"/>
    <n v="90"/>
    <n v="669.99"/>
    <m/>
    <m/>
    <m/>
    <m/>
    <m/>
    <m/>
    <m/>
    <m/>
    <m/>
    <n v="1467.9999999999998"/>
    <m/>
    <n v="0"/>
    <n v="28599.070567403534"/>
    <n v="28599.070567403534"/>
    <n v="28599.07056740353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1000001"/>
    <s v="31101"/>
    <n v="4"/>
    <x v="0"/>
    <n v="25"/>
    <s v="31"/>
    <s v="E"/>
    <x v="0"/>
    <s v="P50013125E4"/>
    <x v="10"/>
    <x v="11"/>
    <s v="311"/>
    <s v="513"/>
    <n v="51310"/>
    <n v="5311011"/>
    <s v="PROPIOS5311011"/>
    <x v="17"/>
    <n v="334549.3453803641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34549.34538036416"/>
    <n v="0"/>
    <s v="0.0"/>
    <n v="0"/>
    <s v="0.0"/>
    <s v="0.00"/>
    <n v="0"/>
    <s v="0.00"/>
    <m/>
    <m/>
    <m/>
    <m/>
    <m/>
    <m/>
    <m/>
    <m/>
    <m/>
    <s v="0.00"/>
    <m/>
    <n v="0"/>
    <n v="334549.34538036416"/>
    <n v="334549.34538036416"/>
    <n v="334549.3453803641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3000001"/>
    <s v="31301"/>
    <n v="4"/>
    <x v="0"/>
    <n v="25"/>
    <s v="31"/>
    <s v="E"/>
    <x v="0"/>
    <s v="P50013125E4"/>
    <x v="10"/>
    <x v="11"/>
    <s v="313"/>
    <s v="513"/>
    <n v="51310"/>
    <n v="5313011"/>
    <s v="PROPIOS5313011"/>
    <x v="71"/>
    <n v="643513.26491140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3513.2649114005"/>
    <n v="0"/>
    <n v="127982.39999999999"/>
    <n v="127982.39999999999"/>
    <n v="127982.39999999999"/>
    <n v="3235"/>
    <n v="85293.400000000009"/>
    <n v="39454"/>
    <m/>
    <m/>
    <m/>
    <m/>
    <m/>
    <m/>
    <m/>
    <m/>
    <m/>
    <n v="127982.39999999999"/>
    <m/>
    <n v="0"/>
    <n v="515530.86491140048"/>
    <n v="515530.86491140048"/>
    <n v="515530.8649114004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4000001"/>
    <s v="31401"/>
    <n v="4"/>
    <x v="0"/>
    <n v="25"/>
    <s v="31"/>
    <s v="E"/>
    <x v="0"/>
    <s v="P50013125E4"/>
    <x v="10"/>
    <x v="11"/>
    <s v="314"/>
    <s v="513"/>
    <n v="51310"/>
    <n v="5314011"/>
    <s v="PROPIOS5314011"/>
    <x v="18"/>
    <n v="667320.2267769324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7320.22677693248"/>
    <n v="0"/>
    <n v="191189"/>
    <n v="191189"/>
    <n v="191189"/>
    <n v="63614"/>
    <n v="63730"/>
    <n v="63845"/>
    <m/>
    <m/>
    <m/>
    <m/>
    <m/>
    <m/>
    <m/>
    <m/>
    <m/>
    <n v="191189"/>
    <m/>
    <n v="0"/>
    <n v="476131.22677693248"/>
    <n v="476131.22677693248"/>
    <n v="476131.2267769324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5000001"/>
    <s v="31501"/>
    <n v="4"/>
    <x v="0"/>
    <n v="25"/>
    <s v="31"/>
    <s v="E"/>
    <x v="0"/>
    <s v="P50013125E4"/>
    <x v="10"/>
    <x v="11"/>
    <s v="315"/>
    <s v="513"/>
    <n v="51310"/>
    <n v="5315011"/>
    <s v="PROPIOS5315011"/>
    <x v="72"/>
    <n v="55150.90348431323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150.903484313232"/>
    <n v="0"/>
    <n v="17491.309999999998"/>
    <n v="17491.309999999998"/>
    <n v="17491.309999999998"/>
    <n v="200.00000000000006"/>
    <n v="100"/>
    <n v="17191.309999999998"/>
    <m/>
    <m/>
    <m/>
    <m/>
    <m/>
    <m/>
    <m/>
    <m/>
    <m/>
    <n v="17491.309999999998"/>
    <m/>
    <n v="0"/>
    <n v="37659.593484313235"/>
    <n v="37659.593484313235"/>
    <n v="37659.59348431323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7000001"/>
    <s v="31701"/>
    <n v="4"/>
    <x v="0"/>
    <n v="25"/>
    <s v="31"/>
    <s v="E"/>
    <x v="0"/>
    <s v="P50013125E4"/>
    <x v="10"/>
    <x v="11"/>
    <s v="317"/>
    <s v="513"/>
    <n v="51310"/>
    <n v="5317011"/>
    <s v="PROPIOS5317011"/>
    <x v="73"/>
    <n v="32897.75072648136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2897.750726481361"/>
    <n v="0"/>
    <n v="0"/>
    <n v="0"/>
    <n v="0"/>
    <n v="0"/>
    <n v="0"/>
    <n v="0"/>
    <m/>
    <m/>
    <m/>
    <m/>
    <m/>
    <m/>
    <m/>
    <m/>
    <m/>
    <n v="0"/>
    <m/>
    <n v="0"/>
    <n v="32897.750726481361"/>
    <n v="32897.750726481361"/>
    <n v="32897.75072648136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18000001"/>
    <s v="31801"/>
    <n v="4"/>
    <x v="0"/>
    <n v="25"/>
    <s v="31"/>
    <s v="E"/>
    <x v="0"/>
    <s v="P50013125E4"/>
    <x v="10"/>
    <x v="11"/>
    <s v="318"/>
    <s v="513"/>
    <n v="51310"/>
    <n v="5318011"/>
    <s v="PROPIOS5318011"/>
    <x v="74"/>
    <n v="12554.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2554.07"/>
    <n v="0"/>
    <n v="7454.16"/>
    <n v="7454.16"/>
    <n v="7454.16"/>
    <s v="0.00"/>
    <n v="7454.16"/>
    <s v="0.00"/>
    <m/>
    <m/>
    <m/>
    <m/>
    <m/>
    <m/>
    <m/>
    <m/>
    <m/>
    <n v="7454.16"/>
    <m/>
    <n v="0"/>
    <n v="5099.91"/>
    <n v="5099.91"/>
    <n v="5099.9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3000001"/>
    <s v="32301"/>
    <n v="4"/>
    <x v="0"/>
    <n v="25"/>
    <s v="32"/>
    <s v="E"/>
    <x v="0"/>
    <s v="P50013225E4"/>
    <x v="22"/>
    <x v="21"/>
    <s v="323"/>
    <s v="513"/>
    <n v="51320"/>
    <n v="5323011"/>
    <s v="PROPIOS5323011"/>
    <x v="75"/>
    <n v="67277.48028661674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7277.480286616745"/>
    <n v="0"/>
    <n v="2178.48"/>
    <n v="2178.48"/>
    <n v="2178.48"/>
    <s v="0.00"/>
    <n v="0"/>
    <n v="2178.48"/>
    <m/>
    <m/>
    <m/>
    <m/>
    <m/>
    <m/>
    <m/>
    <m/>
    <m/>
    <n v="2178.48"/>
    <m/>
    <n v="0"/>
    <n v="65099.000286616742"/>
    <n v="65099.000286616742"/>
    <n v="65099.00028661674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2000001"/>
    <s v="32201"/>
    <n v="4"/>
    <x v="0"/>
    <n v="25"/>
    <s v="32"/>
    <s v="E"/>
    <x v="0"/>
    <s v="P50013225E4"/>
    <x v="22"/>
    <x v="21"/>
    <s v="322"/>
    <s v="513"/>
    <n v="51320"/>
    <n v="5322011"/>
    <s v="PROPIOS5322011"/>
    <x v="76"/>
    <n v="17715.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715.02"/>
    <n v="0"/>
    <n v="928"/>
    <n v="928"/>
    <n v="928"/>
    <s v="0.00"/>
    <n v="0"/>
    <n v="928"/>
    <m/>
    <m/>
    <m/>
    <m/>
    <m/>
    <m/>
    <m/>
    <m/>
    <m/>
    <n v="928"/>
    <m/>
    <n v="0"/>
    <n v="16787.02"/>
    <n v="16787.02"/>
    <n v="16787.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5000001"/>
    <s v="32501"/>
    <n v="4"/>
    <x v="0"/>
    <n v="25"/>
    <s v="32"/>
    <s v="E"/>
    <x v="0"/>
    <s v="P50013225E4"/>
    <x v="22"/>
    <x v="21"/>
    <s v="325"/>
    <s v="513"/>
    <n v="51320"/>
    <n v="5325011"/>
    <s v="PROPIOS5325011"/>
    <x v="77"/>
    <n v="139620.344109303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9620.34410930317"/>
    <n v="0"/>
    <n v="27640"/>
    <n v="27640"/>
    <n v="27640"/>
    <s v="0.00"/>
    <n v="0"/>
    <n v="27640"/>
    <m/>
    <m/>
    <m/>
    <m/>
    <m/>
    <m/>
    <m/>
    <m/>
    <m/>
    <n v="27640"/>
    <m/>
    <n v="0"/>
    <n v="111980.34410930317"/>
    <n v="111980.34410930317"/>
    <n v="111980.3441093031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6000001"/>
    <s v="32601"/>
    <n v="4"/>
    <x v="0"/>
    <n v="25"/>
    <s v="32"/>
    <s v="E"/>
    <x v="0"/>
    <s v="P50013225E4"/>
    <x v="22"/>
    <x v="21"/>
    <s v="326"/>
    <s v="513"/>
    <n v="51320"/>
    <n v="5326011"/>
    <s v="PROPIOS5326011"/>
    <x v="78"/>
    <n v="63168.50956118010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3168.509561180101"/>
    <n v="0"/>
    <s v="0.0"/>
    <n v="0"/>
    <s v="0.0"/>
    <s v="0.00"/>
    <n v="0"/>
    <s v="0.00"/>
    <m/>
    <m/>
    <m/>
    <m/>
    <m/>
    <m/>
    <m/>
    <m/>
    <m/>
    <s v="0.00"/>
    <m/>
    <n v="0"/>
    <n v="63168.509561180101"/>
    <n v="63168.509561180101"/>
    <n v="63168.50956118010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27000001"/>
    <s v="32701"/>
    <n v="4"/>
    <x v="0"/>
    <n v="25"/>
    <s v="32"/>
    <s v="E"/>
    <x v="0"/>
    <s v="P50013225E4"/>
    <x v="22"/>
    <x v="21"/>
    <s v="327"/>
    <s v="513"/>
    <n v="51320"/>
    <n v="5327011"/>
    <s v="PROPIOS5327011"/>
    <x v="79"/>
    <n v="555923.118857850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55923.11885785067"/>
    <n v="0"/>
    <n v="0"/>
    <n v="0"/>
    <n v="0"/>
    <n v="0"/>
    <n v="0"/>
    <s v="0.00"/>
    <m/>
    <m/>
    <m/>
    <m/>
    <m/>
    <m/>
    <m/>
    <m/>
    <m/>
    <n v="0"/>
    <m/>
    <n v="0"/>
    <n v="555923.11885785067"/>
    <n v="555923.11885785067"/>
    <n v="555923.1188578506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1000001"/>
    <s v="33101"/>
    <n v="4"/>
    <x v="0"/>
    <n v="25"/>
    <s v="33"/>
    <s v="E"/>
    <x v="0"/>
    <s v="P50013325E4"/>
    <x v="11"/>
    <x v="12"/>
    <s v="331"/>
    <s v="513"/>
    <n v="51330"/>
    <n v="5331011"/>
    <s v="PROPIOS5331011"/>
    <x v="80"/>
    <n v="107703.3146697987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07703.31466979872"/>
    <n v="0"/>
    <s v="0.0"/>
    <n v="0"/>
    <s v="0.0"/>
    <s v="0.00"/>
    <n v="0"/>
    <s v="0.00"/>
    <m/>
    <m/>
    <m/>
    <m/>
    <m/>
    <m/>
    <m/>
    <m/>
    <m/>
    <s v="0.00"/>
    <m/>
    <n v="0"/>
    <n v="107703.31466979872"/>
    <n v="107703.31466979872"/>
    <n v="107703.3146697987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2000001"/>
    <s v="33201"/>
    <n v="4"/>
    <x v="0"/>
    <n v="25"/>
    <s v="33"/>
    <s v="E"/>
    <x v="0"/>
    <s v="P50013325E4"/>
    <x v="11"/>
    <x v="12"/>
    <s v="332"/>
    <s v="513"/>
    <n v="51330"/>
    <n v="5332011"/>
    <s v="PROPIOS5332011"/>
    <x v="81"/>
    <n v="17997.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997.5"/>
    <n v="0"/>
    <s v="0.0"/>
    <n v="0"/>
    <s v="0.0"/>
    <s v="0.00"/>
    <n v="0"/>
    <s v="0.00"/>
    <m/>
    <m/>
    <m/>
    <m/>
    <m/>
    <m/>
    <m/>
    <m/>
    <m/>
    <s v="0.00"/>
    <m/>
    <n v="0"/>
    <n v="17997.5"/>
    <n v="17997.5"/>
    <n v="17997.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1"/>
    <n v="4"/>
    <x v="0"/>
    <n v="25"/>
    <s v="33"/>
    <s v="E"/>
    <x v="0"/>
    <s v="P50013325E4"/>
    <x v="11"/>
    <x v="12"/>
    <s v="333"/>
    <s v="513"/>
    <n v="51330"/>
    <n v="5333011"/>
    <s v="PROPIOS5333011"/>
    <x v="19"/>
    <n v="8234648.34704950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n v="-42624.34"/>
    <m/>
    <m/>
    <m/>
    <m/>
    <m/>
    <m/>
    <m/>
    <m/>
    <m/>
    <n v="-42624.34"/>
    <n v="0"/>
    <n v="0"/>
    <n v="-42624.34"/>
    <n v="0"/>
    <n v="-42624.34"/>
    <n v="8192024.0070495065"/>
    <n v="0"/>
    <n v="2307903.8899999973"/>
    <n v="2307903.8899999973"/>
    <n v="2307903.8899999973"/>
    <n v="703096.91999999969"/>
    <n v="680153.35000000009"/>
    <n v="924653.61999999965"/>
    <m/>
    <m/>
    <m/>
    <m/>
    <m/>
    <m/>
    <m/>
    <m/>
    <m/>
    <n v="2307903.8899999973"/>
    <m/>
    <n v="0"/>
    <n v="5884120.1170495097"/>
    <n v="5884120.1170495097"/>
    <n v="5884120.117049509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3000001"/>
    <s v="33302"/>
    <n v="4"/>
    <x v="0"/>
    <n v="25"/>
    <s v="33"/>
    <s v="E"/>
    <x v="0"/>
    <s v="P50013325E4"/>
    <x v="11"/>
    <x v="12"/>
    <s v="333"/>
    <s v="513"/>
    <n v="51330"/>
    <n v="5333021"/>
    <s v="PROPIOS5333021"/>
    <x v="82"/>
    <n v="27932.11576575377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7932.115765753777"/>
    <n v="0"/>
    <n v="11593.04"/>
    <n v="11593.04"/>
    <n v="11593.04"/>
    <n v="9563.0400000000009"/>
    <n v="1508"/>
    <n v="522"/>
    <m/>
    <m/>
    <m/>
    <m/>
    <m/>
    <m/>
    <m/>
    <m/>
    <m/>
    <n v="11593.04"/>
    <m/>
    <n v="0"/>
    <n v="16339.075765753776"/>
    <n v="16339.075765753776"/>
    <n v="16339.07576575377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PROPIOS5334011"/>
    <x v="20"/>
    <n v="131378.743146070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31378.74314607098"/>
    <n v="0"/>
    <n v="1299.8499999999999"/>
    <n v="1299.8499999999999"/>
    <n v="1299.8499999999999"/>
    <s v="0.00"/>
    <n v="1299.8499999999999"/>
    <s v="0.00"/>
    <m/>
    <m/>
    <m/>
    <m/>
    <m/>
    <m/>
    <m/>
    <m/>
    <m/>
    <n v="1299.8499999999999"/>
    <m/>
    <n v="0"/>
    <n v="130078.89314607097"/>
    <n v="130078.89314607097"/>
    <n v="130078.8931460709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1"/>
    <n v="4"/>
    <x v="0"/>
    <n v="25"/>
    <s v="33"/>
    <s v="E"/>
    <x v="0"/>
    <s v="P50013325E4"/>
    <x v="11"/>
    <x v="12"/>
    <s v="336"/>
    <s v="513"/>
    <n v="51330"/>
    <n v="5336011"/>
    <s v="PROPIOS5336011"/>
    <x v="21"/>
    <n v="312796.4442530166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12796.44425301667"/>
    <n v="0"/>
    <s v="0.0"/>
    <n v="0"/>
    <s v="0.0"/>
    <s v="0.00"/>
    <n v="0"/>
    <s v="0.00"/>
    <m/>
    <m/>
    <m/>
    <m/>
    <m/>
    <m/>
    <m/>
    <m/>
    <m/>
    <s v="0.00"/>
    <m/>
    <n v="0"/>
    <n v="312796.44425301667"/>
    <n v="312796.44425301667"/>
    <n v="312796.4442530166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6000001"/>
    <s v="33604"/>
    <n v="4"/>
    <x v="0"/>
    <n v="25"/>
    <s v="33"/>
    <s v="E"/>
    <x v="0"/>
    <s v="P50013325E4"/>
    <x v="11"/>
    <x v="12"/>
    <s v="336"/>
    <s v="513"/>
    <n v="51330"/>
    <n v="5336041"/>
    <s v="PROPIOS5336041"/>
    <x v="22"/>
    <n v="206461.9482683746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06461.9482683746"/>
    <n v="0"/>
    <n v="54815.820000000007"/>
    <n v="54815.820000000007"/>
    <n v="54815.820000000007"/>
    <n v="19752.11"/>
    <n v="35063.71"/>
    <s v="0.00"/>
    <m/>
    <m/>
    <m/>
    <m/>
    <m/>
    <m/>
    <m/>
    <m/>
    <m/>
    <n v="54815.820000000007"/>
    <m/>
    <n v="0"/>
    <n v="151646.1282683746"/>
    <n v="151646.1282683746"/>
    <n v="151646.128268374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8000001"/>
    <s v="33801"/>
    <n v="4"/>
    <x v="0"/>
    <n v="25"/>
    <s v="33"/>
    <s v="E"/>
    <x v="0"/>
    <s v="P50013325E4"/>
    <x v="11"/>
    <x v="12"/>
    <s v="338"/>
    <s v="513"/>
    <n v="51330"/>
    <n v="5338011"/>
    <s v="PROPIOS5338011"/>
    <x v="23"/>
    <n v="902181.4381331909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902181.43813319097"/>
    <n v="0"/>
    <n v="154048"/>
    <n v="154048"/>
    <n v="154048"/>
    <n v="77024"/>
    <n v="77024"/>
    <n v="0"/>
    <m/>
    <m/>
    <m/>
    <m/>
    <m/>
    <m/>
    <m/>
    <m/>
    <m/>
    <n v="154048"/>
    <m/>
    <n v="0"/>
    <n v="748133.43813319097"/>
    <n v="748133.43813319097"/>
    <n v="748133.4381331909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39000001"/>
    <s v="33901"/>
    <n v="4"/>
    <x v="0"/>
    <n v="25"/>
    <s v="33"/>
    <s v="E"/>
    <x v="0"/>
    <s v="P50013325E4"/>
    <x v="11"/>
    <x v="12"/>
    <s v="339"/>
    <s v="513"/>
    <n v="51330"/>
    <n v="5339011"/>
    <s v="PROPIOS5339011"/>
    <x v="83"/>
    <n v="66016.80000000000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6016.800000000003"/>
    <n v="0"/>
    <n v="0"/>
    <n v="0"/>
    <n v="0"/>
    <s v="0.00"/>
    <n v="0"/>
    <n v="0"/>
    <m/>
    <m/>
    <m/>
    <m/>
    <m/>
    <m/>
    <m/>
    <m/>
    <m/>
    <n v="0"/>
    <m/>
    <n v="0"/>
    <n v="66016.800000000003"/>
    <n v="66016.800000000003"/>
    <n v="66016.80000000000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PROPIOS5341011"/>
    <x v="24"/>
    <n v="97238.096492100551"/>
    <m/>
    <n v="249.86"/>
    <n v="213.67"/>
    <n v="152.94"/>
    <m/>
    <m/>
    <m/>
    <m/>
    <m/>
    <m/>
    <m/>
    <m/>
    <m/>
    <n v="616.47"/>
    <m/>
    <m/>
    <m/>
    <m/>
    <m/>
    <m/>
    <m/>
    <m/>
    <m/>
    <m/>
    <n v="0"/>
    <n v="616.47"/>
    <n v="0"/>
    <n v="0"/>
    <m/>
    <m/>
    <m/>
    <m/>
    <n v="-4137.25"/>
    <n v="-3607.5299999999997"/>
    <m/>
    <m/>
    <m/>
    <m/>
    <m/>
    <m/>
    <m/>
    <m/>
    <m/>
    <n v="-7744.78"/>
    <n v="0"/>
    <n v="0"/>
    <n v="-7744.78"/>
    <n v="616.47"/>
    <n v="-7128.3099999999995"/>
    <n v="90109.786492100553"/>
    <n v="0"/>
    <n v="51769.33"/>
    <n v="51769.33"/>
    <n v="51519.47"/>
    <n v="17060.509999999998"/>
    <n v="25212.410000000003"/>
    <n v="9246.5499999999993"/>
    <m/>
    <m/>
    <m/>
    <m/>
    <m/>
    <m/>
    <m/>
    <m/>
    <m/>
    <n v="51519.47"/>
    <m/>
    <n v="249.86000000000058"/>
    <n v="38590.316492100552"/>
    <n v="38340.456492100551"/>
    <n v="38340.4564921005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5000001"/>
    <s v="34501"/>
    <n v="4"/>
    <x v="0"/>
    <n v="25"/>
    <s v="34"/>
    <s v="E"/>
    <x v="0"/>
    <s v="P50013425E4"/>
    <x v="12"/>
    <x v="13"/>
    <s v="345"/>
    <s v="513"/>
    <n v="51340"/>
    <n v="5345011"/>
    <s v="PROPIOS5345011"/>
    <x v="25"/>
    <n v="415192.1288466291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15192.12884662917"/>
    <n v="0"/>
    <s v="0.0"/>
    <n v="0"/>
    <s v="0.0"/>
    <s v="0.00"/>
    <n v="0"/>
    <s v="0.00"/>
    <m/>
    <m/>
    <m/>
    <m/>
    <m/>
    <m/>
    <m/>
    <m/>
    <m/>
    <s v="0.00"/>
    <m/>
    <n v="0"/>
    <n v="415192.12884662917"/>
    <n v="415192.12884662917"/>
    <n v="415192.1288466291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47000001"/>
    <s v="34701"/>
    <n v="4"/>
    <x v="0"/>
    <n v="25"/>
    <s v="34"/>
    <s v="E"/>
    <x v="0"/>
    <s v="P50013425E4"/>
    <x v="12"/>
    <x v="13"/>
    <s v="347"/>
    <s v="513"/>
    <n v="51340"/>
    <n v="5347011"/>
    <s v="PROPIOS5347011"/>
    <x v="84"/>
    <n v="11858.34533919871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1858.345339198711"/>
    <n v="0"/>
    <n v="0"/>
    <n v="0"/>
    <n v="0"/>
    <s v="0.00"/>
    <n v="0"/>
    <n v="0"/>
    <m/>
    <m/>
    <m/>
    <m/>
    <m/>
    <m/>
    <m/>
    <m/>
    <m/>
    <n v="0"/>
    <m/>
    <n v="0"/>
    <n v="11858.345339198711"/>
    <n v="11858.345339198711"/>
    <n v="11858.34533919871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1000001"/>
    <s v="35101"/>
    <n v="4"/>
    <x v="0"/>
    <n v="25"/>
    <s v="35"/>
    <s v="E"/>
    <x v="0"/>
    <s v="P50013525E4"/>
    <x v="13"/>
    <x v="14"/>
    <s v="351"/>
    <s v="513"/>
    <n v="51350"/>
    <n v="5351011"/>
    <s v="PROPIOS5351011"/>
    <x v="85"/>
    <n v="254307.7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54307.79"/>
    <n v="0"/>
    <s v="0.0"/>
    <n v="0"/>
    <s v="0.0"/>
    <s v="0.00"/>
    <n v="0"/>
    <s v="0.00"/>
    <m/>
    <m/>
    <m/>
    <m/>
    <m/>
    <m/>
    <m/>
    <m/>
    <m/>
    <s v="0.00"/>
    <m/>
    <n v="0"/>
    <n v="254307.79"/>
    <n v="254307.79"/>
    <n v="254307.7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2000001"/>
    <s v="35201"/>
    <n v="4"/>
    <x v="0"/>
    <n v="25"/>
    <s v="35"/>
    <s v="E"/>
    <x v="0"/>
    <s v="P50013525E4"/>
    <x v="13"/>
    <x v="14"/>
    <s v="352"/>
    <s v="513"/>
    <n v="51350"/>
    <n v="5352011"/>
    <s v="PROPIOS5352011"/>
    <x v="86"/>
    <n v="21052.816960437893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1052.816960437893"/>
    <n v="0"/>
    <n v="54.29"/>
    <n v="54.29"/>
    <n v="54.29"/>
    <s v="0.00"/>
    <n v="0"/>
    <n v="54.29"/>
    <m/>
    <m/>
    <m/>
    <m/>
    <m/>
    <m/>
    <m/>
    <m/>
    <m/>
    <n v="54.29"/>
    <m/>
    <n v="0"/>
    <n v="20998.526960437892"/>
    <n v="20998.526960437892"/>
    <n v="20998.52696043789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3000001"/>
    <s v="35301"/>
    <n v="4"/>
    <x v="0"/>
    <n v="25"/>
    <s v="35"/>
    <s v="E"/>
    <x v="0"/>
    <s v="P50013525E4"/>
    <x v="13"/>
    <x v="14"/>
    <s v="353"/>
    <s v="513"/>
    <n v="51350"/>
    <n v="5353011"/>
    <s v="PROPIOS5353011"/>
    <x v="87"/>
    <n v="54950.5681103068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4950.568110306835"/>
    <n v="0"/>
    <s v="0.0"/>
    <n v="0"/>
    <s v="0.0"/>
    <s v="0.00"/>
    <n v="0"/>
    <s v="0.00"/>
    <m/>
    <m/>
    <m/>
    <m/>
    <m/>
    <m/>
    <m/>
    <m/>
    <m/>
    <s v="0.00"/>
    <m/>
    <n v="0"/>
    <n v="54950.568110306835"/>
    <n v="54950.568110306835"/>
    <n v="54950.56811030683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5000001"/>
    <s v="35501"/>
    <n v="4"/>
    <x v="0"/>
    <n v="25"/>
    <s v="35"/>
    <s v="E"/>
    <x v="0"/>
    <s v="P50013525E4"/>
    <x v="13"/>
    <x v="14"/>
    <s v="355"/>
    <s v="513"/>
    <n v="51350"/>
    <n v="5355011"/>
    <s v="PROPIOS5355011"/>
    <x v="88"/>
    <n v="176529.8316558456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6529.83165584569"/>
    <n v="0"/>
    <n v="1454"/>
    <n v="1454"/>
    <n v="1454"/>
    <n v="664"/>
    <n v="740"/>
    <n v="50"/>
    <m/>
    <m/>
    <m/>
    <m/>
    <m/>
    <m/>
    <m/>
    <m/>
    <m/>
    <n v="1454"/>
    <m/>
    <n v="0"/>
    <n v="175075.83165584569"/>
    <n v="175075.83165584569"/>
    <n v="175075.8316558456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7000001"/>
    <s v="35701"/>
    <n v="4"/>
    <x v="0"/>
    <n v="25"/>
    <s v="35"/>
    <s v="E"/>
    <x v="0"/>
    <s v="P50013525E4"/>
    <x v="13"/>
    <x v="14"/>
    <s v="357"/>
    <s v="513"/>
    <n v="51350"/>
    <n v="5357011"/>
    <s v="PROPIOS5357011"/>
    <x v="89"/>
    <n v="48601.02644462292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8601.026444622927"/>
    <n v="0"/>
    <n v="0"/>
    <n v="0"/>
    <n v="0"/>
    <s v="0.00"/>
    <n v="0"/>
    <s v="0.00"/>
    <m/>
    <m/>
    <m/>
    <m/>
    <m/>
    <m/>
    <m/>
    <m/>
    <m/>
    <n v="0"/>
    <m/>
    <n v="0"/>
    <n v="48601.026444622927"/>
    <n v="48601.026444622927"/>
    <n v="48601.02644462292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58000001"/>
    <s v="35801"/>
    <n v="4"/>
    <x v="0"/>
    <n v="25"/>
    <s v="35"/>
    <s v="E"/>
    <x v="0"/>
    <s v="P50013525E4"/>
    <x v="13"/>
    <x v="14"/>
    <s v="358"/>
    <s v="513"/>
    <n v="51350"/>
    <n v="5358011"/>
    <s v="PROPIOS5358011"/>
    <x v="26"/>
    <n v="1981214.49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981214.49"/>
    <n v="0"/>
    <n v="249864"/>
    <n v="249864"/>
    <n v="249864"/>
    <n v="166576"/>
    <n v="83288"/>
    <n v="0"/>
    <m/>
    <m/>
    <m/>
    <m/>
    <m/>
    <m/>
    <m/>
    <m/>
    <m/>
    <n v="249864"/>
    <m/>
    <n v="0"/>
    <n v="1731350.49"/>
    <n v="1731350.49"/>
    <n v="1731350.4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61000001"/>
    <s v="36101"/>
    <n v="4"/>
    <x v="0"/>
    <n v="25"/>
    <s v="36"/>
    <s v="E"/>
    <x v="0"/>
    <s v="P50013625E4"/>
    <x v="14"/>
    <x v="15"/>
    <s v="361"/>
    <s v="513"/>
    <n v="51360"/>
    <n v="5361011"/>
    <s v="PROPIOS5361011"/>
    <x v="27"/>
    <n v="47285.12276831983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47285.122768319838"/>
    <n v="0"/>
    <s v="0.0"/>
    <n v="0"/>
    <s v="0.0"/>
    <s v="0.00"/>
    <n v="0"/>
    <s v="0.00"/>
    <m/>
    <m/>
    <m/>
    <m/>
    <m/>
    <m/>
    <m/>
    <m/>
    <m/>
    <s v="0.00"/>
    <m/>
    <n v="0"/>
    <n v="47285.122768319838"/>
    <n v="47285.122768319838"/>
    <n v="47285.12276831983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1000001"/>
    <s v="37102"/>
    <n v="4"/>
    <x v="0"/>
    <n v="25"/>
    <s v="37"/>
    <s v="E"/>
    <x v="0"/>
    <s v="P50013725E4"/>
    <x v="15"/>
    <x v="16"/>
    <s v="371"/>
    <s v="513"/>
    <n v="51370"/>
    <n v="5371021"/>
    <s v="PROPIOS5371021"/>
    <x v="90"/>
    <n v="38787.10778827610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8787.107788276102"/>
    <n v="0"/>
    <s v="0.0"/>
    <n v="0"/>
    <s v="0.0"/>
    <s v="0.00"/>
    <n v="0"/>
    <s v="0.00"/>
    <m/>
    <m/>
    <m/>
    <m/>
    <m/>
    <m/>
    <m/>
    <m/>
    <m/>
    <s v="0.00"/>
    <m/>
    <n v="0"/>
    <n v="38787.107788276102"/>
    <n v="38787.107788276102"/>
    <n v="38787.10778827610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2000001"/>
    <s v="37202"/>
    <n v="4"/>
    <x v="0"/>
    <n v="25"/>
    <s v="37"/>
    <s v="E"/>
    <x v="0"/>
    <s v="P50013725E4"/>
    <x v="15"/>
    <x v="16"/>
    <s v="372"/>
    <s v="513"/>
    <n v="51370"/>
    <n v="5372021"/>
    <s v="PROPIOS5372021"/>
    <x v="28"/>
    <n v="77640.43521900620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77640.435219006205"/>
    <n v="0"/>
    <n v="2471.5700000000002"/>
    <n v="2471.5700000000002"/>
    <n v="2471.5700000000002"/>
    <s v="0.00"/>
    <n v="0"/>
    <n v="2471.5699999999997"/>
    <m/>
    <m/>
    <m/>
    <m/>
    <m/>
    <m/>
    <m/>
    <m/>
    <m/>
    <n v="2471.5700000000002"/>
    <m/>
    <n v="0"/>
    <n v="75168.865219006198"/>
    <n v="75168.865219006198"/>
    <n v="75168.865219006198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5000001"/>
    <s v="37502"/>
    <n v="4"/>
    <x v="0"/>
    <n v="25"/>
    <s v="37"/>
    <s v="E"/>
    <x v="0"/>
    <s v="P50013725E4"/>
    <x v="15"/>
    <x v="16"/>
    <s v="375"/>
    <s v="513"/>
    <n v="51370"/>
    <n v="5375021"/>
    <s v="PROPIOS5375021"/>
    <x v="29"/>
    <n v="222146.1713615805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-3143.94"/>
    <n v="-10684.73"/>
    <m/>
    <m/>
    <m/>
    <m/>
    <m/>
    <m/>
    <m/>
    <m/>
    <m/>
    <n v="-13828.67"/>
    <n v="0"/>
    <n v="0"/>
    <n v="-13828.67"/>
    <n v="0"/>
    <n v="-13828.67"/>
    <n v="208317.50136158054"/>
    <n v="0"/>
    <n v="27660.190000000002"/>
    <n v="27660.190000000002"/>
    <n v="27660.190000000002"/>
    <n v="0"/>
    <n v="0"/>
    <n v="27660.19"/>
    <m/>
    <m/>
    <m/>
    <m/>
    <m/>
    <m/>
    <m/>
    <m/>
    <m/>
    <n v="27660.190000000002"/>
    <m/>
    <n v="0"/>
    <n v="180657.31136158053"/>
    <n v="180657.31136158053"/>
    <n v="180657.31136158053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78000001"/>
    <s v="37801"/>
    <n v="4"/>
    <x v="0"/>
    <n v="25"/>
    <s v="37"/>
    <s v="E"/>
    <x v="0"/>
    <s v="P50013725E4"/>
    <x v="15"/>
    <x v="16"/>
    <s v="378"/>
    <s v="513"/>
    <n v="51370"/>
    <n v="5378011"/>
    <s v="PROPIOS5378011"/>
    <x v="91"/>
    <n v="174426.7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n v="3143.94"/>
    <n v="10684.73"/>
    <m/>
    <m/>
    <m/>
    <m/>
    <m/>
    <m/>
    <m/>
    <m/>
    <m/>
    <n v="13828.67"/>
    <n v="0"/>
    <n v="0"/>
    <n v="13828.67"/>
    <n v="0"/>
    <n v="13828.67"/>
    <n v="188255.42"/>
    <n v="0"/>
    <n v="188255.42000000004"/>
    <n v="188255.42000000004"/>
    <n v="188255.42000000004"/>
    <n v="72646.34"/>
    <n v="104924.35"/>
    <n v="10684.73"/>
    <m/>
    <m/>
    <m/>
    <m/>
    <m/>
    <m/>
    <m/>
    <m/>
    <m/>
    <n v="188255.42000000004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2000001"/>
    <s v="39201"/>
    <n v="4"/>
    <x v="0"/>
    <n v="25"/>
    <s v="39"/>
    <s v="E"/>
    <x v="0"/>
    <s v="P50013925E4"/>
    <x v="17"/>
    <x v="18"/>
    <s v="392"/>
    <s v="513"/>
    <n v="51390"/>
    <n v="5392011"/>
    <s v="PROPIOS5392011"/>
    <x v="32"/>
    <n v="203003.0213881803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203003.02138818035"/>
    <n v="0"/>
    <n v="11484"/>
    <n v="11484"/>
    <n v="11484"/>
    <n v="3350"/>
    <n v="2128"/>
    <n v="6006"/>
    <m/>
    <m/>
    <m/>
    <m/>
    <m/>
    <m/>
    <m/>
    <m/>
    <m/>
    <n v="11484"/>
    <m/>
    <n v="0"/>
    <n v="191519.02138818035"/>
    <n v="191519.02138818035"/>
    <n v="191519.02138818035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5000001"/>
    <s v="38501"/>
    <n v="4"/>
    <x v="0"/>
    <n v="25"/>
    <s v="38"/>
    <s v="E"/>
    <x v="0"/>
    <s v="P50013825E4"/>
    <x v="16"/>
    <x v="17"/>
    <s v="385"/>
    <s v="513"/>
    <n v="51380"/>
    <n v="5385011"/>
    <s v="PROPIOS5385011"/>
    <x v="31"/>
    <n v="19096.5586331751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9096.558633175151"/>
    <n v="0"/>
    <n v="3074"/>
    <n v="3074"/>
    <n v="3074"/>
    <n v="3074"/>
    <n v="0"/>
    <s v="0.00"/>
    <m/>
    <m/>
    <m/>
    <m/>
    <m/>
    <m/>
    <m/>
    <m/>
    <m/>
    <n v="3074"/>
    <m/>
    <n v="0"/>
    <n v="16022.558633175151"/>
    <n v="16022.558633175151"/>
    <n v="16022.558633175151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82000001"/>
    <s v="38201"/>
    <n v="4"/>
    <x v="0"/>
    <n v="25"/>
    <s v="38"/>
    <s v="E"/>
    <x v="0"/>
    <s v="P50013825E4"/>
    <x v="16"/>
    <x v="17"/>
    <s v="382"/>
    <s v="513"/>
    <n v="51380"/>
    <n v="5382011"/>
    <s v="PROPIOS5382011"/>
    <x v="30"/>
    <n v="332327.1935368544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332327.19353685441"/>
    <n v="0"/>
    <n v="42974.14"/>
    <n v="42974.14"/>
    <n v="42974.14"/>
    <n v="33775.050000000003"/>
    <n v="3480.1699999999983"/>
    <n v="5718.92"/>
    <m/>
    <m/>
    <m/>
    <m/>
    <m/>
    <m/>
    <m/>
    <m/>
    <m/>
    <n v="42974.14"/>
    <m/>
    <n v="0"/>
    <n v="289353.05353685439"/>
    <n v="289353.05353685439"/>
    <n v="289353.05353685439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3"/>
    <n v="4"/>
    <x v="0"/>
    <n v="25"/>
    <s v="44"/>
    <s v="E"/>
    <x v="0"/>
    <s v="P50014425E4"/>
    <x v="23"/>
    <x v="22"/>
    <s v="442"/>
    <s v="524"/>
    <n v="52420"/>
    <n v="5442031"/>
    <s v="PROPIOS5442031"/>
    <x v="92"/>
    <n v="50036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00364"/>
    <n v="0"/>
    <s v="0.0"/>
    <n v="0"/>
    <s v="0.0"/>
    <s v="0.00"/>
    <n v="0"/>
    <s v="0.00"/>
    <m/>
    <m/>
    <m/>
    <m/>
    <m/>
    <m/>
    <m/>
    <m/>
    <m/>
    <s v="0.00"/>
    <m/>
    <n v="0"/>
    <n v="500364"/>
    <n v="500364"/>
    <n v="500364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000001"/>
    <s v="44206"/>
    <n v="4"/>
    <x v="0"/>
    <n v="25"/>
    <s v="44"/>
    <s v="E"/>
    <x v="0"/>
    <s v="P50014425E4"/>
    <x v="23"/>
    <x v="22"/>
    <s v="442"/>
    <s v="524"/>
    <n v="52420"/>
    <n v="5442061"/>
    <s v="PROPIOS5442061"/>
    <x v="93"/>
    <n v="69174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9174"/>
    <n v="0"/>
    <n v="2262"/>
    <n v="2262"/>
    <n v="2262"/>
    <s v="0.00"/>
    <n v="2262"/>
    <s v="0.00"/>
    <m/>
    <m/>
    <m/>
    <m/>
    <m/>
    <m/>
    <m/>
    <m/>
    <m/>
    <n v="2262"/>
    <m/>
    <n v="0"/>
    <n v="66912"/>
    <n v="66912"/>
    <n v="66912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3"/>
    <n v="442100001"/>
    <s v="44213"/>
    <n v="4"/>
    <x v="0"/>
    <n v="25"/>
    <s v="44"/>
    <s v="E"/>
    <x v="0"/>
    <s v="P50014425E4"/>
    <x v="23"/>
    <x v="22"/>
    <s v="442"/>
    <s v="524"/>
    <n v="52420"/>
    <n v="5442131"/>
    <s v="PROPIOS5442131"/>
    <x v="94"/>
    <n v="728907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728907"/>
    <n v="0"/>
    <n v="174260"/>
    <n v="174260"/>
    <n v="174260"/>
    <n v="62760"/>
    <n v="29300"/>
    <n v="82200"/>
    <m/>
    <m/>
    <m/>
    <m/>
    <m/>
    <m/>
    <m/>
    <m/>
    <m/>
    <n v="174260"/>
    <m/>
    <n v="0"/>
    <n v="554647"/>
    <n v="554647"/>
    <n v="554647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1000001"/>
    <s v="51101"/>
    <n v="4"/>
    <x v="0"/>
    <n v="25"/>
    <s v="51"/>
    <s v="E"/>
    <x v="1"/>
    <s v="P50025125E4"/>
    <x v="24"/>
    <x v="23"/>
    <s v="511"/>
    <s v="124"/>
    <n v="12411"/>
    <n v="5511011"/>
    <s v="PROPIOS5511011"/>
    <x v="95"/>
    <n v="0"/>
    <n v="47062.53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47062.53"/>
    <n v="47062.53"/>
    <n v="47062.53"/>
    <n v="47062.53"/>
    <s v="0.0"/>
    <n v="47062.53"/>
    <s v="0.0"/>
    <s v="0.00"/>
    <n v="0"/>
    <s v="0.00"/>
    <m/>
    <m/>
    <m/>
    <m/>
    <m/>
    <m/>
    <m/>
    <m/>
    <m/>
    <s v="0.00"/>
    <m/>
    <n v="47062.53"/>
    <n v="47062.53"/>
    <n v="47062.53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4"/>
    <n v="515000001"/>
    <s v="51501"/>
    <n v="4"/>
    <x v="0"/>
    <n v="25"/>
    <s v="51"/>
    <s v="E"/>
    <x v="1"/>
    <s v="P50025125E4"/>
    <x v="24"/>
    <x v="23"/>
    <s v="515"/>
    <s v="124"/>
    <n v="12413"/>
    <n v="5515011"/>
    <s v="PROPIOS5515011"/>
    <x v="96"/>
    <n v="0"/>
    <n v="2051.1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9457.5"/>
    <m/>
    <m/>
    <m/>
    <m/>
    <m/>
    <m/>
    <m/>
    <m/>
    <m/>
    <m/>
    <m/>
    <n v="9457.5"/>
    <n v="0"/>
    <n v="0"/>
    <n v="9457.5"/>
    <n v="2051.16"/>
    <n v="11508.66"/>
    <n v="11508.66"/>
    <m/>
    <n v="11508.66"/>
    <n v="11508.66"/>
    <n v="11508.66"/>
    <n v="11508.66"/>
    <n v="0"/>
    <s v="0.00"/>
    <m/>
    <m/>
    <m/>
    <m/>
    <m/>
    <m/>
    <m/>
    <m/>
    <m/>
    <n v="11508.66"/>
    <m/>
    <n v="0"/>
    <n v="0"/>
    <n v="0"/>
    <n v="0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515000001"/>
    <s v="56201"/>
    <n v="4"/>
    <x v="0"/>
    <n v="25"/>
    <s v="56"/>
    <s v="E"/>
    <x v="1"/>
    <s v="P50025625E4"/>
    <x v="25"/>
    <x v="24"/>
    <s v="562"/>
    <s v="124"/>
    <n v="12462"/>
    <n v="5562011"/>
    <s v="PROPIOS5562011"/>
    <x v="97"/>
    <n v="572100.65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572100.65"/>
    <m/>
    <n v="572100.65"/>
    <n v="572100.65"/>
    <n v="572100.65"/>
    <s v="0.00"/>
    <n v="0"/>
    <n v="572100.65"/>
    <m/>
    <m/>
    <m/>
    <m/>
    <m/>
    <m/>
    <m/>
    <m/>
    <m/>
    <n v="572100.65"/>
    <m/>
    <n v="0"/>
    <n v="0"/>
    <n v="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ROMEP5334011"/>
    <x v="20"/>
    <m/>
    <n v="7544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544.24"/>
    <n v="7544.24"/>
    <n v="7544.24"/>
    <n v="7544.24"/>
    <s v="0.0"/>
    <n v="7544.24"/>
    <s v="0.0"/>
    <s v="0.00"/>
    <n v="0"/>
    <s v="0.00"/>
    <m/>
    <m/>
    <m/>
    <m/>
    <m/>
    <m/>
    <m/>
    <m/>
    <m/>
    <s v="0.00"/>
    <m/>
    <n v="7544.24"/>
    <n v="7544.24"/>
    <n v="7544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PROMEP5341011"/>
    <x v="24"/>
    <m/>
    <n v="972.05"/>
    <n v="219.69"/>
    <n v="198.69"/>
    <n v="177.72"/>
    <m/>
    <m/>
    <m/>
    <m/>
    <m/>
    <m/>
    <m/>
    <m/>
    <m/>
    <n v="596.1"/>
    <m/>
    <m/>
    <m/>
    <m/>
    <m/>
    <m/>
    <m/>
    <m/>
    <m/>
    <m/>
    <n v="0"/>
    <n v="596.1"/>
    <n v="0"/>
    <n v="0"/>
    <m/>
    <m/>
    <m/>
    <m/>
    <m/>
    <m/>
    <m/>
    <m/>
    <m/>
    <m/>
    <m/>
    <m/>
    <m/>
    <m/>
    <m/>
    <n v="0"/>
    <n v="0"/>
    <n v="0"/>
    <n v="0"/>
    <n v="1568.15"/>
    <n v="1568.15"/>
    <n v="1568.15"/>
    <n v="972.05"/>
    <n v="219.69"/>
    <n v="1191.74"/>
    <n v="51.599999999999994"/>
    <n v="10.32"/>
    <n v="0"/>
    <n v="41.28"/>
    <m/>
    <m/>
    <m/>
    <m/>
    <m/>
    <m/>
    <m/>
    <m/>
    <m/>
    <n v="51.599999999999994"/>
    <m/>
    <n v="1140.1400000000001"/>
    <n v="1516.5500000000002"/>
    <n v="1348.46"/>
    <n v="376.41000000000008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4000001"/>
    <s v="21401"/>
    <n v="5"/>
    <x v="0"/>
    <n v="25"/>
    <s v="21"/>
    <s v="E"/>
    <x v="0"/>
    <s v="P50012125E5"/>
    <x v="6"/>
    <x v="6"/>
    <s v="214"/>
    <s v="512"/>
    <n v="51210"/>
    <n v="5214011"/>
    <s v="PROMEP5214011"/>
    <x v="50"/>
    <m/>
    <n v="233.24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33.24"/>
    <n v="233.24"/>
    <n v="233.24"/>
    <n v="233.24"/>
    <s v="0.0"/>
    <n v="233.24"/>
    <s v="0.0"/>
    <s v="0.00"/>
    <n v="0"/>
    <s v="0.00"/>
    <m/>
    <m/>
    <m/>
    <m/>
    <m/>
    <m/>
    <m/>
    <m/>
    <m/>
    <s v="0.00"/>
    <m/>
    <n v="233.24"/>
    <n v="233.24"/>
    <n v="233.24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1"/>
    <n v="215000001"/>
    <s v="21501"/>
    <n v="5"/>
    <x v="0"/>
    <n v="25"/>
    <s v="21"/>
    <s v="E"/>
    <x v="0"/>
    <s v="P50012125E5"/>
    <x v="6"/>
    <x v="6"/>
    <s v="215"/>
    <s v="512"/>
    <n v="51210"/>
    <n v="5215011"/>
    <s v="PROMEP5215011"/>
    <x v="51"/>
    <m/>
    <n v="91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10"/>
    <n v="910"/>
    <n v="910"/>
    <n v="910"/>
    <s v="0.0"/>
    <n v="910"/>
    <s v="0.0"/>
    <s v="0.00"/>
    <n v="0"/>
    <s v="0.00"/>
    <m/>
    <m/>
    <m/>
    <m/>
    <m/>
    <m/>
    <m/>
    <m/>
    <m/>
    <s v="0.00"/>
    <m/>
    <n v="910"/>
    <n v="910"/>
    <n v="910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3"/>
    <n v="442100001"/>
    <s v="44211"/>
    <n v="5"/>
    <x v="0"/>
    <n v="25"/>
    <s v="44"/>
    <s v="E"/>
    <x v="0"/>
    <s v="P50014425E5"/>
    <x v="23"/>
    <x v="22"/>
    <s v="442"/>
    <s v="524"/>
    <n v="52420"/>
    <n v="5442111"/>
    <s v="PROMEP5442111"/>
    <x v="98"/>
    <m/>
    <n v="240740.5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40740.55"/>
    <n v="240740.55"/>
    <n v="240740.55"/>
    <n v="240740.55"/>
    <n v="0"/>
    <n v="240740.55"/>
    <n v="52000"/>
    <n v="36000"/>
    <n v="0"/>
    <n v="16000"/>
    <m/>
    <m/>
    <m/>
    <m/>
    <m/>
    <m/>
    <m/>
    <m/>
    <m/>
    <n v="52000"/>
    <m/>
    <n v="188740.55"/>
    <n v="188740.55"/>
    <n v="240740.55"/>
    <n v="0"/>
  </r>
  <r>
    <s v="SAN JUAN DEL RÍO "/>
    <n v="2016"/>
    <s v="Partida Genérica"/>
    <n v="11"/>
    <s v="CONVENIO"/>
    <x v="1"/>
    <s v="S027"/>
    <s v="PROGRAMA  PARA EL DESARROLLO PROFESIONAL DOCENTE"/>
    <x v="0"/>
    <s v="FEDERAL"/>
    <s v="OTROS RECURSOS ETIQUETADOS A EJERCER POR LA ENTIDAD"/>
    <x v="3"/>
    <x v="4"/>
    <n v="511000001"/>
    <s v="51101"/>
    <n v="5"/>
    <x v="0"/>
    <n v="25"/>
    <s v="51"/>
    <s v="E"/>
    <x v="1"/>
    <s v="P50025125E5"/>
    <x v="24"/>
    <x v="23"/>
    <s v="511"/>
    <s v="124"/>
    <n v="12411"/>
    <n v="5511011"/>
    <s v="PROMEP5511011"/>
    <x v="95"/>
    <m/>
    <n v="71570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715702.96"/>
    <n v="715702.96"/>
    <n v="715702.96"/>
    <n v="715702.96"/>
    <s v="0.0"/>
    <n v="715702.96"/>
    <s v="0.0"/>
    <s v="0.00"/>
    <n v="0"/>
    <s v="0.00"/>
    <m/>
    <m/>
    <m/>
    <m/>
    <m/>
    <m/>
    <m/>
    <m/>
    <m/>
    <s v="0.00"/>
    <m/>
    <n v="715702.96"/>
    <n v="715702.96"/>
    <n v="715702.96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27000001"/>
    <s v="32701"/>
    <n v="5"/>
    <x v="0"/>
    <n v="25"/>
    <s v="32"/>
    <s v="E"/>
    <x v="0"/>
    <s v="P50013225E5"/>
    <x v="22"/>
    <x v="21"/>
    <s v="327"/>
    <s v="513"/>
    <n v="51320"/>
    <n v="5327011"/>
    <s v="PFCE5327011"/>
    <x v="79"/>
    <m/>
    <n v="371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371500"/>
    <n v="371500"/>
    <n v="371500"/>
    <n v="371500"/>
    <s v="0.0"/>
    <n v="371500"/>
    <s v="0.0"/>
    <s v="0.00"/>
    <n v="0"/>
    <s v="0.00"/>
    <m/>
    <m/>
    <m/>
    <m/>
    <m/>
    <m/>
    <m/>
    <m/>
    <m/>
    <s v="0.00"/>
    <m/>
    <n v="371500"/>
    <n v="371500"/>
    <n v="3715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1000001"/>
    <s v="33101"/>
    <n v="5"/>
    <x v="0"/>
    <n v="25"/>
    <s v="33"/>
    <s v="E"/>
    <x v="0"/>
    <s v="P50013325E5"/>
    <x v="11"/>
    <x v="12"/>
    <s v="331"/>
    <s v="513"/>
    <n v="51330"/>
    <n v="5331011"/>
    <s v="PFCE5331011"/>
    <x v="80"/>
    <m/>
    <n v="1553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5300"/>
    <n v="155300"/>
    <n v="155300"/>
    <n v="155300"/>
    <s v="0.0"/>
    <n v="155300"/>
    <s v="0.0"/>
    <s v="0.00"/>
    <n v="0"/>
    <s v="0.00"/>
    <m/>
    <m/>
    <m/>
    <m/>
    <m/>
    <m/>
    <m/>
    <m/>
    <m/>
    <s v="0.00"/>
    <m/>
    <n v="155300"/>
    <n v="155300"/>
    <n v="1553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3000001"/>
    <s v="33301"/>
    <n v="5"/>
    <x v="0"/>
    <n v="25"/>
    <s v="33"/>
    <s v="E"/>
    <x v="0"/>
    <s v="P50013325E5"/>
    <x v="11"/>
    <x v="12"/>
    <s v="333"/>
    <s v="513"/>
    <n v="51330"/>
    <n v="5333011"/>
    <s v="PFCE5333011"/>
    <x v="19"/>
    <m/>
    <n v="18145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8145"/>
    <n v="18145"/>
    <n v="18145"/>
    <n v="18145"/>
    <s v="0.0"/>
    <n v="18145"/>
    <s v="0.0"/>
    <s v="0.00"/>
    <n v="0"/>
    <s v="0.00"/>
    <m/>
    <m/>
    <m/>
    <m/>
    <m/>
    <m/>
    <m/>
    <m/>
    <m/>
    <s v="0.00"/>
    <m/>
    <n v="18145"/>
    <n v="18145"/>
    <n v="18145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3401"/>
    <n v="5"/>
    <x v="0"/>
    <n v="25"/>
    <s v="33"/>
    <s v="E"/>
    <x v="0"/>
    <s v="P50013325E5"/>
    <x v="11"/>
    <x v="12"/>
    <s v="334"/>
    <s v="513"/>
    <n v="51330"/>
    <n v="5334011"/>
    <s v="PFCE5334011"/>
    <x v="20"/>
    <m/>
    <n v="151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.32"/>
    <m/>
    <m/>
    <m/>
    <m/>
    <m/>
    <m/>
    <m/>
    <m/>
    <m/>
    <m/>
    <m/>
    <n v="-10.32"/>
    <n v="0"/>
    <n v="0"/>
    <n v="-10.32"/>
    <n v="151000"/>
    <n v="150989.68"/>
    <n v="150989.68"/>
    <n v="150989.68"/>
    <s v="0.0"/>
    <n v="150989.68"/>
    <s v="0.0"/>
    <s v="0.00"/>
    <n v="0"/>
    <s v="0.00"/>
    <m/>
    <m/>
    <m/>
    <m/>
    <m/>
    <m/>
    <m/>
    <m/>
    <m/>
    <s v="0.00"/>
    <m/>
    <n v="150989.68"/>
    <n v="150989.68"/>
    <n v="150989.68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2"/>
    <n v="334000001"/>
    <s v="34101"/>
    <n v="5"/>
    <x v="0"/>
    <n v="25"/>
    <s v="34"/>
    <s v="E"/>
    <x v="0"/>
    <s v="P50013425E5"/>
    <x v="12"/>
    <x v="13"/>
    <s v="341"/>
    <s v="513"/>
    <n v="51340"/>
    <n v="5341011"/>
    <s v="PFCE 5341011"/>
    <x v="24"/>
    <m/>
    <n v="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0.32"/>
    <m/>
    <n v="20.64"/>
    <m/>
    <m/>
    <m/>
    <m/>
    <m/>
    <m/>
    <m/>
    <m/>
    <m/>
    <n v="30.96"/>
    <n v="0"/>
    <n v="0"/>
    <n v="30.96"/>
    <n v="0"/>
    <n v="30.96"/>
    <n v="30.96"/>
    <n v="0"/>
    <n v="0"/>
    <n v="0"/>
    <n v="30.96"/>
    <n v="10.32"/>
    <n v="10.32"/>
    <n v="10.32"/>
    <m/>
    <m/>
    <m/>
    <m/>
    <m/>
    <m/>
    <m/>
    <m/>
    <m/>
    <n v="30.96"/>
    <m/>
    <n v="-30.96"/>
    <n v="0"/>
    <n v="30.96"/>
    <n v="30.96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15000001"/>
    <s v="51501"/>
    <n v="5"/>
    <x v="0"/>
    <n v="25"/>
    <s v="51"/>
    <s v="E"/>
    <x v="1"/>
    <s v="P50025125E5"/>
    <x v="24"/>
    <x v="23"/>
    <s v="515"/>
    <s v="124"/>
    <n v="12413"/>
    <n v="5515011"/>
    <s v="PFCE5515011"/>
    <x v="96"/>
    <m/>
    <n v="20055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005500"/>
    <n v="2005500"/>
    <n v="2005500"/>
    <n v="2005500"/>
    <s v="0.0"/>
    <n v="2005500"/>
    <s v="0.0"/>
    <s v="0.00"/>
    <n v="0"/>
    <s v="0.00"/>
    <m/>
    <m/>
    <m/>
    <m/>
    <m/>
    <m/>
    <m/>
    <m/>
    <m/>
    <s v="0.00"/>
    <m/>
    <n v="2005500"/>
    <n v="2005500"/>
    <n v="20055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7000001"/>
    <s v="56701"/>
    <n v="5"/>
    <x v="0"/>
    <n v="25"/>
    <s v="56"/>
    <s v="E"/>
    <x v="1"/>
    <s v="P50025625E5"/>
    <x v="25"/>
    <x v="24"/>
    <s v="567"/>
    <s v="124"/>
    <n v="12467"/>
    <n v="5567011"/>
    <s v="PFCE5567011"/>
    <x v="99"/>
    <m/>
    <n v="5858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85800"/>
    <n v="585800"/>
    <n v="585800"/>
    <n v="585800"/>
    <s v="0.0"/>
    <n v="585800"/>
    <s v="0.0"/>
    <s v="0.00"/>
    <n v="0"/>
    <s v="0.00"/>
    <m/>
    <m/>
    <m/>
    <m/>
    <m/>
    <m/>
    <m/>
    <m/>
    <m/>
    <s v="0.00"/>
    <m/>
    <n v="585800"/>
    <n v="585800"/>
    <n v="585800"/>
    <n v="0"/>
  </r>
  <r>
    <s v="SAN JUAN DEL RÍO "/>
    <n v="2016"/>
    <s v="Partida Genérica"/>
    <n v="11"/>
    <s v="CONVENIO"/>
    <x v="1"/>
    <s v="U045"/>
    <s v="PROGRAMA DE FORTALECIMIENTO A LA CALIDAD EN  INSTITUCIONES EDUCATIVAS"/>
    <x v="0"/>
    <s v="FEDERAL"/>
    <s v="OTROS RECURSOS ETIQUETADOS A EJERCER POR LA ENTIDAD"/>
    <x v="4"/>
    <x v="4"/>
    <n v="562000001"/>
    <s v="56201"/>
    <n v="5"/>
    <x v="0"/>
    <n v="25"/>
    <s v="56"/>
    <s v="E"/>
    <x v="1"/>
    <s v="P50025625E5"/>
    <x v="25"/>
    <x v="24"/>
    <s v="562"/>
    <s v="124"/>
    <n v="12462"/>
    <n v="5562011"/>
    <s v="PFCE5562011"/>
    <x v="97"/>
    <m/>
    <n v="190597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905970"/>
    <n v="1905970"/>
    <n v="1905970"/>
    <n v="1905970"/>
    <s v="0.0"/>
    <n v="1905970"/>
    <s v="0.0"/>
    <s v="0.00"/>
    <n v="0"/>
    <s v="0.00"/>
    <m/>
    <m/>
    <m/>
    <m/>
    <m/>
    <m/>
    <m/>
    <m/>
    <m/>
    <s v="0.00"/>
    <m/>
    <n v="1905970"/>
    <n v="1905970"/>
    <n v="190597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4"/>
    <m/>
    <n v="15271.7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5271.72"/>
    <n v="15271.72"/>
    <n v="15271.72"/>
    <n v="15271.72"/>
    <s v="0.0"/>
    <n v="15271.72"/>
    <s v="0.0"/>
    <s v="0.00"/>
    <n v="0"/>
    <s v="0.00"/>
    <m/>
    <m/>
    <m/>
    <m/>
    <m/>
    <m/>
    <m/>
    <m/>
    <m/>
    <s v="0.00"/>
    <m/>
    <n v="15271.72"/>
    <n v="15271.72"/>
    <n v="15271.7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11000001"/>
    <s v="21101"/>
    <n v="5"/>
    <x v="0"/>
    <n v="25"/>
    <s v="21"/>
    <s v="E"/>
    <x v="0"/>
    <s v="P50012125E5"/>
    <x v="6"/>
    <x v="6"/>
    <s v="211"/>
    <s v="512"/>
    <n v="51210"/>
    <n v="5211011"/>
    <s v="FAM5211011"/>
    <x v="49"/>
    <n v="0"/>
    <n v="0"/>
    <n v="0"/>
    <n v="0"/>
    <n v="0"/>
    <n v="0"/>
    <n v="0"/>
    <n v="0"/>
    <n v="0"/>
    <n v="0"/>
    <m/>
    <m/>
    <m/>
    <m/>
    <n v="0"/>
    <m/>
    <m/>
    <m/>
    <m/>
    <m/>
    <m/>
    <m/>
    <m/>
    <m/>
    <m/>
    <n v="0"/>
    <n v="0"/>
    <n v="0"/>
    <n v="0"/>
    <m/>
    <m/>
    <m/>
    <n v="254823"/>
    <m/>
    <m/>
    <m/>
    <m/>
    <m/>
    <m/>
    <m/>
    <m/>
    <m/>
    <m/>
    <m/>
    <n v="254823"/>
    <n v="0"/>
    <n v="0"/>
    <n v="254823"/>
    <n v="0"/>
    <n v="254823"/>
    <n v="254823"/>
    <n v="8592.5700000000015"/>
    <n v="246230.42999999993"/>
    <n v="254822.99999999994"/>
    <n v="254822.99999999994"/>
    <n v="254822.99999999994"/>
    <n v="0"/>
    <s v="0.00"/>
    <n v="0"/>
    <m/>
    <m/>
    <m/>
    <m/>
    <m/>
    <m/>
    <m/>
    <m/>
    <n v="254822.99999999994"/>
    <m/>
    <n v="0"/>
    <n v="0"/>
    <n v="8592.5700000000652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1"/>
    <n v="294000001"/>
    <s v="29401"/>
    <n v="5"/>
    <x v="0"/>
    <n v="25"/>
    <s v="29"/>
    <s v="E"/>
    <x v="1"/>
    <s v="P50022925E5"/>
    <x v="9"/>
    <x v="10"/>
    <s v="294"/>
    <s v="512"/>
    <n v="51290"/>
    <n v="5294011"/>
    <s v="FAM5294011"/>
    <x v="69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177839.74"/>
    <m/>
    <m/>
    <m/>
    <m/>
    <m/>
    <m/>
    <m/>
    <m/>
    <m/>
    <m/>
    <m/>
    <n v="177839.74"/>
    <n v="0"/>
    <n v="0"/>
    <n v="177839.74"/>
    <n v="0"/>
    <n v="177839.74"/>
    <n v="177839.74"/>
    <n v="0"/>
    <n v="177839.74"/>
    <n v="177839.74"/>
    <n v="177839.74"/>
    <n v="177839.74"/>
    <n v="0"/>
    <s v="0.00"/>
    <m/>
    <m/>
    <m/>
    <m/>
    <m/>
    <m/>
    <m/>
    <m/>
    <m/>
    <n v="177839.74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51000001"/>
    <s v="35101"/>
    <n v="5"/>
    <x v="0"/>
    <n v="25"/>
    <s v="35"/>
    <s v="E"/>
    <x v="0"/>
    <s v="P50013525E5"/>
    <x v="13"/>
    <x v="14"/>
    <s v="351"/>
    <s v="513"/>
    <n v="51350"/>
    <n v="5351011"/>
    <s v="FAM5351011"/>
    <x v="85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40136"/>
    <m/>
    <m/>
    <m/>
    <m/>
    <m/>
    <m/>
    <m/>
    <m/>
    <m/>
    <m/>
    <m/>
    <n v="40136"/>
    <n v="0"/>
    <n v="0"/>
    <n v="40136"/>
    <n v="0"/>
    <n v="40136"/>
    <n v="40136"/>
    <n v="0"/>
    <n v="40136"/>
    <n v="40136"/>
    <n v="40136"/>
    <n v="40136"/>
    <n v="0"/>
    <s v="0.00"/>
    <m/>
    <m/>
    <m/>
    <m/>
    <m/>
    <m/>
    <m/>
    <m/>
    <m/>
    <n v="40136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1000001"/>
    <s v="51101"/>
    <n v="5"/>
    <x v="0"/>
    <n v="25"/>
    <s v="51"/>
    <s v="E"/>
    <x v="1"/>
    <s v="P50025125E5"/>
    <x v="24"/>
    <x v="23"/>
    <s v="511"/>
    <s v="124"/>
    <n v="12411"/>
    <n v="5511011"/>
    <s v="FAM5511011"/>
    <x v="95"/>
    <m/>
    <n v="11584.2"/>
    <m/>
    <m/>
    <m/>
    <m/>
    <m/>
    <m/>
    <m/>
    <m/>
    <m/>
    <m/>
    <m/>
    <m/>
    <n v="0"/>
    <n v="1875723.4"/>
    <m/>
    <m/>
    <m/>
    <m/>
    <m/>
    <m/>
    <m/>
    <m/>
    <m/>
    <n v="1875723.4"/>
    <n v="1875723.4"/>
    <n v="0"/>
    <n v="0"/>
    <m/>
    <m/>
    <m/>
    <n v="-1887307.6"/>
    <m/>
    <m/>
    <m/>
    <m/>
    <m/>
    <m/>
    <m/>
    <m/>
    <m/>
    <m/>
    <m/>
    <n v="-1887307.6"/>
    <n v="0"/>
    <n v="0"/>
    <n v="-1887307.6"/>
    <n v="1887307.5999999999"/>
    <n v="-2.3283064365386963E-10"/>
    <n v="-2.3283064365386963E-10"/>
    <m/>
    <s v="0.0"/>
    <n v="0"/>
    <s v="0.0"/>
    <s v="0.00"/>
    <n v="0"/>
    <s v="0.00"/>
    <m/>
    <m/>
    <m/>
    <m/>
    <m/>
    <m/>
    <m/>
    <m/>
    <m/>
    <s v="0.00"/>
    <m/>
    <n v="0"/>
    <n v="-2.3283064365386963E-10"/>
    <n v="-2.3283064365386963E-10"/>
    <n v="-2.3283064365386963E-1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1501"/>
    <n v="5"/>
    <x v="0"/>
    <n v="25"/>
    <s v="51"/>
    <s v="E"/>
    <x v="1"/>
    <s v="P50025125E5"/>
    <x v="24"/>
    <x v="23"/>
    <s v="515"/>
    <s v="124"/>
    <n v="12413"/>
    <n v="5515011"/>
    <s v="FAM5515011"/>
    <x v="96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399974.29"/>
    <m/>
    <m/>
    <m/>
    <m/>
    <m/>
    <m/>
    <m/>
    <m/>
    <m/>
    <m/>
    <m/>
    <n v="1399974.29"/>
    <n v="0"/>
    <n v="0"/>
    <n v="1399974.29"/>
    <n v="0"/>
    <n v="1399974.29"/>
    <n v="1399974.29"/>
    <n v="2991.63"/>
    <n v="1396982.66"/>
    <n v="1399974.2899999998"/>
    <n v="1397398.46"/>
    <n v="1397398.46"/>
    <n v="0"/>
    <s v="0.00"/>
    <n v="2.7648638933897018E-10"/>
    <m/>
    <m/>
    <m/>
    <m/>
    <m/>
    <m/>
    <m/>
    <m/>
    <n v="1397398.46"/>
    <m/>
    <n v="2575.8299999998417"/>
    <n v="2575.8300000000745"/>
    <n v="2991.6300000001211"/>
    <n v="2.3283064365386963E-1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4"/>
    <n v="515000001"/>
    <s v="56401"/>
    <n v="5"/>
    <x v="0"/>
    <n v="25"/>
    <s v="56"/>
    <s v="E"/>
    <x v="1"/>
    <s v="P50025625E5"/>
    <x v="25"/>
    <x v="24"/>
    <s v="564"/>
    <s v="124"/>
    <n v="12413"/>
    <n v="5564011"/>
    <s v="FAM5564011"/>
    <x v="100"/>
    <n v="0"/>
    <n v="0"/>
    <m/>
    <m/>
    <m/>
    <m/>
    <m/>
    <m/>
    <m/>
    <m/>
    <m/>
    <m/>
    <m/>
    <m/>
    <n v="0"/>
    <m/>
    <m/>
    <m/>
    <m/>
    <n v="0"/>
    <m/>
    <m/>
    <m/>
    <m/>
    <m/>
    <n v="0"/>
    <n v="0"/>
    <n v="0"/>
    <n v="0"/>
    <m/>
    <n v="0"/>
    <m/>
    <n v="14500"/>
    <m/>
    <m/>
    <m/>
    <m/>
    <m/>
    <m/>
    <m/>
    <m/>
    <m/>
    <m/>
    <m/>
    <n v="14500"/>
    <n v="0"/>
    <n v="0"/>
    <n v="14500"/>
    <n v="0"/>
    <n v="14500"/>
    <n v="14500"/>
    <m/>
    <n v="14500"/>
    <n v="14500"/>
    <n v="14500"/>
    <n v="14500"/>
    <n v="0"/>
    <s v="0.00"/>
    <n v="2.7648638933897018E-10"/>
    <m/>
    <m/>
    <m/>
    <m/>
    <m/>
    <m/>
    <m/>
    <m/>
    <n v="14500"/>
    <m/>
    <n v="0"/>
    <n v="0"/>
    <n v="0"/>
    <n v="0"/>
  </r>
  <r>
    <s v="SAN JUAN DEL RÍO "/>
    <n v="2017"/>
    <s v="Partida Genérica"/>
    <n v="11"/>
    <s v="CONVENIO"/>
    <x v="1"/>
    <m/>
    <s v="FONDO DE APORTACIÓN  MULTIPLE"/>
    <x v="0"/>
    <s v="FEDERAL"/>
    <s v="OTROS RECURSOS ETIQUETADOS A EJERCER POR LA ENTIDAD"/>
    <x v="6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FAM5341011"/>
    <x v="24"/>
    <n v="0"/>
    <m/>
    <n v="40.71"/>
    <n v="1.2"/>
    <n v="1.24"/>
    <m/>
    <m/>
    <m/>
    <m/>
    <m/>
    <m/>
    <m/>
    <m/>
    <m/>
    <n v="43.150000000000006"/>
    <m/>
    <m/>
    <m/>
    <m/>
    <m/>
    <m/>
    <m/>
    <m/>
    <m/>
    <m/>
    <n v="0"/>
    <n v="43.150000000000006"/>
    <n v="0"/>
    <n v="0"/>
    <m/>
    <m/>
    <m/>
    <n v="34.57"/>
    <m/>
    <m/>
    <m/>
    <m/>
    <m/>
    <m/>
    <m/>
    <m/>
    <m/>
    <m/>
    <m/>
    <n v="34.57"/>
    <n v="0"/>
    <n v="0"/>
    <n v="34.57"/>
    <n v="43.150000000000006"/>
    <n v="77.72"/>
    <n v="77.72"/>
    <m/>
    <n v="75.28"/>
    <n v="75.28"/>
    <n v="75.28"/>
    <n v="75.28"/>
    <n v="0"/>
    <s v="0.00"/>
    <n v="-7.0876637892069994E-13"/>
    <m/>
    <m/>
    <m/>
    <m/>
    <m/>
    <m/>
    <m/>
    <m/>
    <n v="75.28"/>
    <m/>
    <n v="0"/>
    <n v="2.4399999999999977"/>
    <n v="2.4399999999999977"/>
    <n v="2.4399999999999977"/>
  </r>
  <r>
    <s v="SAN JUAN DEL RÍO "/>
    <n v="2016"/>
    <s v="Partida Genérica"/>
    <n v="11"/>
    <s v="CONVENIO"/>
    <x v="1"/>
    <m/>
    <s v="ESTIMULOS FISCALES "/>
    <x v="0"/>
    <s v="PROPIOS"/>
    <s v="OTROS RECURSOS ETIQUETADOS A EJERCER POR LA ENTIDAD"/>
    <x v="7"/>
    <x v="4"/>
    <n v="583000001"/>
    <s v="58301"/>
    <n v="7"/>
    <x v="0"/>
    <n v="25"/>
    <s v="58"/>
    <s v="E"/>
    <x v="1"/>
    <s v="P50025825E7"/>
    <x v="26"/>
    <x v="25"/>
    <s v="583"/>
    <s v="123"/>
    <n v="12330"/>
    <n v="5583011"/>
    <s v="ESTIMULO FISCAL5583011"/>
    <x v="101"/>
    <n v="0"/>
    <n v="51576.12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51576.12"/>
    <n v="51576.12"/>
    <n v="51576.12"/>
    <n v="51576.12"/>
    <s v="0.0"/>
    <n v="51576.12"/>
    <s v="0.0"/>
    <s v="0.00"/>
    <n v="0"/>
    <s v="0.00"/>
    <m/>
    <m/>
    <m/>
    <m/>
    <m/>
    <m/>
    <m/>
    <m/>
    <m/>
    <s v="0.00"/>
    <m/>
    <n v="51576.12"/>
    <n v="51576.12"/>
    <n v="51576.12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1000001"/>
    <s v="34101"/>
    <n v="6"/>
    <x v="0"/>
    <n v="25"/>
    <s v="34"/>
    <s v="E"/>
    <x v="0"/>
    <s v="P50013425E6"/>
    <x v="12"/>
    <x v="13"/>
    <s v="341"/>
    <s v="513"/>
    <n v="51340"/>
    <n v="5341011"/>
    <s v="CONCYTEQ5341011"/>
    <x v="24"/>
    <m/>
    <n v="0"/>
    <m/>
    <m/>
    <m/>
    <m/>
    <m/>
    <m/>
    <m/>
    <m/>
    <m/>
    <m/>
    <m/>
    <m/>
    <n v="0"/>
    <m/>
    <n v="0"/>
    <n v="0"/>
    <m/>
    <m/>
    <m/>
    <m/>
    <m/>
    <m/>
    <m/>
    <n v="0"/>
    <n v="0"/>
    <n v="0"/>
    <n v="0"/>
    <m/>
    <m/>
    <m/>
    <n v="10718.28"/>
    <n v="4137.25"/>
    <n v="3586.89"/>
    <m/>
    <m/>
    <m/>
    <m/>
    <m/>
    <m/>
    <m/>
    <m/>
    <m/>
    <n v="18442.420000000002"/>
    <n v="0"/>
    <n v="0"/>
    <n v="18442.420000000002"/>
    <n v="0"/>
    <n v="18442.420000000002"/>
    <n v="18442.420000000002"/>
    <n v="0"/>
    <n v="18442.419999999998"/>
    <n v="18442.419999999998"/>
    <n v="18442.419999999998"/>
    <n v="10718.28"/>
    <n v="4137.25"/>
    <n v="3586.89"/>
    <n v="0"/>
    <m/>
    <m/>
    <m/>
    <m/>
    <m/>
    <m/>
    <m/>
    <m/>
    <n v="18442.419999999998"/>
    <m/>
    <n v="0"/>
    <n v="0"/>
    <n v="0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2"/>
    <n v="347000001"/>
    <s v="34701"/>
    <n v="6"/>
    <x v="0"/>
    <n v="25"/>
    <s v="34"/>
    <s v="E"/>
    <x v="0"/>
    <s v="P50013425E6"/>
    <x v="12"/>
    <x v="13"/>
    <s v="347"/>
    <s v="513"/>
    <n v="51340"/>
    <n v="5347011"/>
    <s v="CONCYTEQ5347011"/>
    <x v="84"/>
    <m/>
    <n v="2707.69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2707.69"/>
    <n v="2707.69"/>
    <n v="2707.69"/>
    <n v="2707.69"/>
    <s v="0.0"/>
    <n v="2707.69"/>
    <s v="0.0"/>
    <s v="0.00"/>
    <n v="0"/>
    <s v="0.00"/>
    <m/>
    <m/>
    <m/>
    <m/>
    <m/>
    <m/>
    <m/>
    <m/>
    <m/>
    <s v="0.00"/>
    <m/>
    <n v="2707.69"/>
    <n v="2707.69"/>
    <n v="2707.69"/>
    <n v="0"/>
  </r>
  <r>
    <s v="SAN JUAN DEL RÍO "/>
    <n v="2016"/>
    <s v="Partida Genérica"/>
    <n v="11"/>
    <s v="CONVENIO"/>
    <x v="1"/>
    <s v="S235"/>
    <s v="NUEVOS TALENTOS "/>
    <x v="0"/>
    <s v="ESTATAL"/>
    <s v="OTROS RECURSOS ETIQUETADOS A EJERCER POR LA ENTIDAD"/>
    <x v="8"/>
    <x v="3"/>
    <n v="442000001"/>
    <s v="44213"/>
    <n v="6"/>
    <x v="0"/>
    <n v="25"/>
    <s v="44"/>
    <s v="E"/>
    <x v="0"/>
    <s v="P50014425E6"/>
    <x v="23"/>
    <x v="22"/>
    <s v="442"/>
    <s v="524"/>
    <n v="52420"/>
    <n v="5442131"/>
    <s v="CONCYTEQ5442131"/>
    <x v="94"/>
    <m/>
    <n v="88270.0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10718.28"/>
    <m/>
    <m/>
    <m/>
    <m/>
    <m/>
    <m/>
    <m/>
    <m/>
    <m/>
    <m/>
    <m/>
    <n v="-10718.28"/>
    <n v="0"/>
    <n v="0"/>
    <n v="-10718.28"/>
    <n v="88270.06"/>
    <n v="77551.78"/>
    <n v="77551.78"/>
    <n v="88270.06"/>
    <s v="0.0"/>
    <n v="88270.06"/>
    <s v="0.0"/>
    <s v="0.00"/>
    <n v="0"/>
    <s v="0.00"/>
    <m/>
    <m/>
    <m/>
    <m/>
    <m/>
    <m/>
    <m/>
    <m/>
    <m/>
    <s v="0.00"/>
    <m/>
    <n v="88270.06"/>
    <n v="77551.78"/>
    <n v="77551.78"/>
    <n v="-10718.279999999999"/>
  </r>
  <r>
    <s v="SAN JUAN DEL RÍO "/>
    <n v="2016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9"/>
    <x v="3"/>
    <n v="442100001"/>
    <s v="44214"/>
    <n v="5"/>
    <x v="0"/>
    <n v="25"/>
    <s v="44"/>
    <s v="E"/>
    <x v="0"/>
    <s v="P50014425E5"/>
    <x v="23"/>
    <x v="22"/>
    <s v="442"/>
    <s v="524"/>
    <n v="52420"/>
    <n v="5442141"/>
    <s v="CONACYT 20165442141"/>
    <x v="102"/>
    <m/>
    <n v="96000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96000"/>
    <n v="96000"/>
    <n v="96000"/>
    <n v="96000"/>
    <n v="30000"/>
    <n v="126000"/>
    <n v="30000"/>
    <s v="0.00"/>
    <n v="30000"/>
    <s v="0.00"/>
    <m/>
    <m/>
    <m/>
    <m/>
    <m/>
    <m/>
    <m/>
    <m/>
    <m/>
    <n v="30000"/>
    <m/>
    <n v="96000"/>
    <n v="66000"/>
    <n v="66000"/>
    <n v="-30000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2"/>
    <n v="341000001"/>
    <s v="34101"/>
    <n v="5"/>
    <x v="0"/>
    <n v="25"/>
    <s v="34"/>
    <s v="E"/>
    <x v="0"/>
    <s v="P50013425E5"/>
    <x v="12"/>
    <x v="13"/>
    <s v="341"/>
    <s v="513"/>
    <n v="51340"/>
    <n v="5341011"/>
    <s v="CONACYT5341011"/>
    <x v="24"/>
    <m/>
    <n v="966.28"/>
    <n v="1.18"/>
    <n v="0.74"/>
    <n v="0.55000000000000004"/>
    <m/>
    <m/>
    <m/>
    <m/>
    <m/>
    <m/>
    <m/>
    <m/>
    <m/>
    <n v="2.4699999999999998"/>
    <m/>
    <m/>
    <m/>
    <m/>
    <m/>
    <m/>
    <m/>
    <m/>
    <m/>
    <m/>
    <n v="0"/>
    <n v="2.4699999999999998"/>
    <n v="0"/>
    <n v="0"/>
    <m/>
    <m/>
    <m/>
    <m/>
    <m/>
    <m/>
    <m/>
    <m/>
    <m/>
    <m/>
    <m/>
    <m/>
    <m/>
    <m/>
    <m/>
    <n v="0"/>
    <n v="0"/>
    <n v="0"/>
    <n v="0"/>
    <n v="968.75"/>
    <n v="968.75"/>
    <n v="968.75"/>
    <n v="966.28"/>
    <n v="1.18"/>
    <n v="967.45999999999992"/>
    <n v="83.52"/>
    <s v="0.00"/>
    <n v="83.52"/>
    <s v="0.00"/>
    <m/>
    <m/>
    <m/>
    <m/>
    <m/>
    <m/>
    <m/>
    <m/>
    <m/>
    <n v="83.52"/>
    <m/>
    <n v="883.93999999999994"/>
    <n v="885.23"/>
    <n v="967.57"/>
    <n v="1.2900000000000773"/>
  </r>
  <r>
    <s v="SAN JUAN DEL RÍO "/>
    <s v="2015-2014"/>
    <s v="Partida Genérica"/>
    <n v="11"/>
    <s v="CONVENIO"/>
    <x v="1"/>
    <s v="S235"/>
    <s v="BECAS Y OTRAS AYUDAS PARA PROGRAMAS DE CAPACITACIÓN"/>
    <x v="0"/>
    <s v="FEDERAL"/>
    <s v="OTROS RECURSOS ETIQUETADOS A EJERCER POR LA ENTIDAD"/>
    <x v="10"/>
    <x v="3"/>
    <n v="442100001"/>
    <s v="44214"/>
    <n v="5"/>
    <x v="0"/>
    <n v="25"/>
    <s v="44"/>
    <s v="E"/>
    <x v="0"/>
    <s v="P50014425E5"/>
    <x v="23"/>
    <x v="22"/>
    <s v="442"/>
    <s v="524"/>
    <n v="52420"/>
    <n v="5442141"/>
    <s v="CONACYT5442141"/>
    <x v="102"/>
    <m/>
    <n v="173392.96"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173392.96"/>
    <n v="173392.96"/>
    <n v="173392.96"/>
    <n v="173392.96"/>
    <n v="30000"/>
    <n v="203392.96"/>
    <n v="30000"/>
    <s v="0.00"/>
    <n v="30000"/>
    <s v="0.00"/>
    <m/>
    <m/>
    <m/>
    <m/>
    <m/>
    <m/>
    <m/>
    <m/>
    <m/>
    <n v="30000"/>
    <m/>
    <n v="173392.96"/>
    <n v="143392.95999999999"/>
    <n v="143392.95999999999"/>
    <n v="-30000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3"/>
    <n v="442000001"/>
    <s v="44201"/>
    <n v="6"/>
    <x v="0"/>
    <n v="25"/>
    <s v="44"/>
    <s v="E"/>
    <x v="0"/>
    <s v="P50014425E6"/>
    <x v="23"/>
    <x v="22"/>
    <s v="442"/>
    <s v="524"/>
    <n v="52420"/>
    <n v="5442011"/>
    <s v="ESTATAL5442011"/>
    <x v="103"/>
    <n v="1723862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1723862"/>
    <n v="0"/>
    <s v="0.0"/>
    <n v="0"/>
    <s v="0.0"/>
    <s v="0.00"/>
    <n v="0"/>
    <s v="0.00"/>
    <m/>
    <m/>
    <m/>
    <m/>
    <m/>
    <m/>
    <m/>
    <m/>
    <m/>
    <s v="0.00"/>
    <m/>
    <n v="0"/>
    <n v="1723862"/>
    <n v="1723862"/>
    <n v="1723862"/>
  </r>
  <r>
    <s v="SAN JUAN DEL RÍO "/>
    <n v="2017"/>
    <s v="Partida Genérica"/>
    <n v="11"/>
    <s v="SUBSIDIO "/>
    <x v="0"/>
    <m/>
    <s v="SUBSIDIO ESTATAL"/>
    <x v="0"/>
    <s v="ESTATAL"/>
    <s v="PRESUPUESTO DE OPERACIÓN "/>
    <x v="1"/>
    <x v="5"/>
    <n v="451000001"/>
    <s v="45101"/>
    <n v="6"/>
    <x v="0"/>
    <n v="25"/>
    <s v="45"/>
    <s v="E"/>
    <x v="0"/>
    <s v="P50014525E6"/>
    <x v="27"/>
    <x v="26"/>
    <s v="451"/>
    <s v="525"/>
    <n v="52510"/>
    <n v="5451011"/>
    <s v="ESTATAL5451011"/>
    <x v="104"/>
    <n v="647298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647298"/>
    <n v="0"/>
    <n v="87462"/>
    <n v="87462"/>
    <n v="87462"/>
    <s v="0.00"/>
    <n v="58308"/>
    <n v="29154"/>
    <m/>
    <m/>
    <m/>
    <m/>
    <m/>
    <m/>
    <m/>
    <m/>
    <m/>
    <n v="87462"/>
    <m/>
    <n v="0"/>
    <n v="559836"/>
    <n v="559836"/>
    <n v="559836"/>
  </r>
  <r>
    <s v="SAN JUAN DEL RÍO "/>
    <n v="2017"/>
    <s v="Partida Genérica"/>
    <n v="11"/>
    <s v="INGRESO PROPIO"/>
    <x v="0"/>
    <m/>
    <s v="INGRESO PROPIOS "/>
    <x v="1"/>
    <s v="PROPIOS"/>
    <s v="PRESUPUESTO DE OPERACIÓN "/>
    <x v="2"/>
    <x v="2"/>
    <n v="398000001"/>
    <s v="39801"/>
    <n v="4"/>
    <x v="0"/>
    <n v="25"/>
    <s v="39"/>
    <s v="E"/>
    <x v="0"/>
    <s v="P50013925E4"/>
    <x v="17"/>
    <x v="18"/>
    <s v="398"/>
    <s v="513"/>
    <n v="51390"/>
    <n v="5398011"/>
    <s v="PROPIOS5398011"/>
    <x v="105"/>
    <n v="407060.51"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n v="-9457.5"/>
    <m/>
    <m/>
    <m/>
    <m/>
    <m/>
    <m/>
    <m/>
    <m/>
    <m/>
    <m/>
    <m/>
    <n v="-9457.5"/>
    <n v="0"/>
    <n v="0"/>
    <n v="-9457.5"/>
    <n v="0"/>
    <n v="-9457.5"/>
    <n v="397603.01"/>
    <n v="0"/>
    <s v="0.0"/>
    <n v="0"/>
    <s v="0.0"/>
    <s v="0.00"/>
    <n v="0"/>
    <s v="0.00"/>
    <m/>
    <m/>
    <m/>
    <m/>
    <m/>
    <m/>
    <m/>
    <m/>
    <m/>
    <s v="0.00"/>
    <m/>
    <n v="0"/>
    <n v="397603.01"/>
    <n v="397603.01"/>
    <n v="397603.01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1000001"/>
    <s v="13101"/>
    <n v="4"/>
    <x v="0"/>
    <n v="25"/>
    <s v="13"/>
    <s v="E"/>
    <x v="0"/>
    <s v="P50011325E4"/>
    <x v="2"/>
    <x v="2"/>
    <s v="131"/>
    <s v="511"/>
    <n v="51130"/>
    <n v="5131011"/>
    <s v="FONDO DE CONTINGENCIAS 5131011"/>
    <x v="34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32000001"/>
    <s v="13201"/>
    <n v="4"/>
    <x v="0"/>
    <n v="25"/>
    <s v="13"/>
    <s v="E"/>
    <x v="0"/>
    <s v="P50011325E4"/>
    <x v="2"/>
    <x v="2"/>
    <s v="132"/>
    <s v="511"/>
    <n v="51130"/>
    <n v="5132011"/>
    <s v="FONDO DE CONTINGENCIAS 5132011"/>
    <x v="2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CONTINGENCIAS 5152011"/>
    <x v="106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34000001"/>
    <s v="33401"/>
    <n v="4"/>
    <x v="0"/>
    <n v="25"/>
    <s v="33"/>
    <s v="E"/>
    <x v="0"/>
    <s v="P50013325E4"/>
    <x v="11"/>
    <x v="12"/>
    <s v="334"/>
    <s v="513"/>
    <n v="51330"/>
    <n v="5334011"/>
    <s v="FONDO DE CONTINGENCIAS 5334011"/>
    <x v="20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CONTINGENCIAS"/>
    <x v="0"/>
    <s v="PROPIOS"/>
    <s v="OTROS RECURSOS ETIQUETADOS A EJERCER POR LA ENTIDAD"/>
    <x v="5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CONTINGENCIAS 5341011"/>
    <x v="24"/>
    <m/>
    <m/>
    <n v="120.02"/>
    <n v="108.41"/>
    <n v="120.04"/>
    <m/>
    <m/>
    <m/>
    <m/>
    <m/>
    <m/>
    <m/>
    <m/>
    <m/>
    <n v="348.47"/>
    <m/>
    <m/>
    <m/>
    <m/>
    <m/>
    <m/>
    <m/>
    <m/>
    <m/>
    <m/>
    <n v="0"/>
    <n v="348.47"/>
    <n v="0"/>
    <n v="0"/>
    <m/>
    <m/>
    <m/>
    <m/>
    <m/>
    <m/>
    <m/>
    <m/>
    <m/>
    <m/>
    <m/>
    <m/>
    <m/>
    <m/>
    <m/>
    <n v="0"/>
    <n v="0"/>
    <n v="0"/>
    <n v="0"/>
    <n v="348.47"/>
    <n v="348.47"/>
    <n v="348.47"/>
    <n v="0"/>
    <n v="120.02"/>
    <n v="120.02"/>
    <s v="0.0"/>
    <s v="0.00"/>
    <n v="0"/>
    <s v="0.00"/>
    <n v="0"/>
    <m/>
    <m/>
    <m/>
    <m/>
    <m/>
    <m/>
    <m/>
    <m/>
    <s v="0.00"/>
    <m/>
    <n v="120.02"/>
    <n v="348.47"/>
    <n v="228.45000000000005"/>
    <n v="228.45000000000005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1"/>
    <x v="0"/>
    <n v="152000001"/>
    <s v="15203"/>
    <n v="4"/>
    <x v="0"/>
    <n v="25"/>
    <s v="15"/>
    <s v="E"/>
    <x v="0"/>
    <s v="P50011525E4"/>
    <x v="4"/>
    <x v="4"/>
    <s v="152"/>
    <s v="511"/>
    <n v="51150"/>
    <n v="5152031"/>
    <s v="FONDO DE OBLIGACIONES LABORALES 5152031"/>
    <x v="107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1"/>
    <x v="0"/>
    <n v="152000001"/>
    <s v="15201"/>
    <n v="4"/>
    <x v="0"/>
    <n v="25"/>
    <s v="15"/>
    <s v="E"/>
    <x v="0"/>
    <s v="P50011525E4"/>
    <x v="4"/>
    <x v="4"/>
    <s v="152"/>
    <s v="511"/>
    <n v="51150"/>
    <n v="5152011"/>
    <s v="FONDO DE OBLIGACIONES LABORALES 5152011"/>
    <x v="106"/>
    <m/>
    <m/>
    <m/>
    <m/>
    <m/>
    <m/>
    <m/>
    <m/>
    <m/>
    <m/>
    <m/>
    <m/>
    <m/>
    <m/>
    <n v="0"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n v="0"/>
    <n v="0"/>
    <n v="0"/>
    <n v="0"/>
    <n v="0"/>
    <n v="0"/>
    <n v="0"/>
    <n v="0"/>
    <s v="0.0"/>
    <n v="0"/>
    <s v="0.0"/>
    <s v="0.00"/>
    <n v="0"/>
    <s v="0.00"/>
    <n v="0"/>
    <m/>
    <m/>
    <m/>
    <m/>
    <m/>
    <m/>
    <m/>
    <m/>
    <s v="0.00"/>
    <m/>
    <n v="0"/>
    <n v="0"/>
    <n v="0"/>
    <n v="0"/>
  </r>
  <r>
    <s v="SAN JUAN DEL RÍO "/>
    <n v="2016"/>
    <s v="Partida Genérica"/>
    <n v="11"/>
    <s v="CONVENIO"/>
    <x v="1"/>
    <m/>
    <s v="FONDO DE OBLIGACIONES LABORALES "/>
    <x v="0"/>
    <s v="PROPIOS"/>
    <s v="OTROS RECURSOS ETIQUETADOS A EJERCER POR LA ENTIDAD"/>
    <x v="11"/>
    <x v="2"/>
    <n v="341000001"/>
    <s v="34101"/>
    <n v="4"/>
    <x v="0"/>
    <n v="25"/>
    <s v="34"/>
    <s v="E"/>
    <x v="0"/>
    <s v="P50013425E4"/>
    <x v="12"/>
    <x v="13"/>
    <s v="341"/>
    <s v="513"/>
    <n v="51340"/>
    <n v="5341011"/>
    <s v="FONDO DE OBLIGACIONES LABORALES 5341011"/>
    <x v="24"/>
    <m/>
    <m/>
    <m/>
    <n v="882.74"/>
    <n v="401.81"/>
    <m/>
    <m/>
    <m/>
    <m/>
    <m/>
    <m/>
    <m/>
    <m/>
    <m/>
    <n v="1284.55"/>
    <m/>
    <m/>
    <m/>
    <m/>
    <m/>
    <m/>
    <m/>
    <m/>
    <m/>
    <m/>
    <n v="0"/>
    <n v="1284.55"/>
    <n v="0"/>
    <n v="0"/>
    <m/>
    <m/>
    <m/>
    <m/>
    <m/>
    <m/>
    <m/>
    <m/>
    <m/>
    <m/>
    <m/>
    <m/>
    <m/>
    <m/>
    <m/>
    <n v="0"/>
    <n v="0"/>
    <n v="0"/>
    <n v="0"/>
    <n v="1284.55"/>
    <n v="1284.55"/>
    <n v="1284.55"/>
    <n v="0"/>
    <s v="0.0"/>
    <n v="0"/>
    <s v="0.0"/>
    <s v="0.00"/>
    <n v="0"/>
    <s v="0.00"/>
    <m/>
    <m/>
    <m/>
    <m/>
    <m/>
    <m/>
    <m/>
    <m/>
    <m/>
    <s v="0.00"/>
    <m/>
    <n v="0"/>
    <n v="1284.55"/>
    <n v="1284.55"/>
    <n v="1284.5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93">
  <r>
    <x v="0"/>
    <x v="0"/>
    <x v="0"/>
    <x v="0"/>
    <x v="0"/>
    <n v="113000001"/>
    <s v="11301"/>
    <x v="0"/>
    <x v="0"/>
    <x v="0"/>
    <s v="11"/>
    <x v="0"/>
    <x v="0"/>
    <s v="P50011125E5"/>
    <n v="1100"/>
    <x v="0"/>
    <s v="113"/>
    <x v="0"/>
    <n v="51110"/>
    <n v="5113011"/>
    <s v="FEDERAL5113011"/>
    <s v="5113011 Sueldos base al personal permanente"/>
    <n v="19450164.72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9053.6299999999992"/>
    <n v="-2861.72"/>
    <n v="-993.44"/>
    <m/>
    <m/>
    <n v="-15609.3"/>
    <n v="34302.75"/>
    <n v="0"/>
    <n v="-12908.789999999999"/>
    <n v="18693.45"/>
    <n v="5784.6600000000035"/>
    <n v="0"/>
    <n v="5784.6600000000017"/>
    <n v="19455949.380000003"/>
    <m/>
    <n v="19455949.380000003"/>
    <n v="19455949.380000003"/>
    <n v="19455949.380000003"/>
    <n v="2045243.03"/>
    <n v="1794708.57"/>
    <n v="2100750.4899999998"/>
    <n v="1620350.55"/>
    <n v="1975650.34"/>
    <n v="2510684.6"/>
    <n v="1864439.8800000001"/>
    <n v="900671.5"/>
    <n v="4169356.79"/>
    <s v="0.00"/>
    <n v="426985.26"/>
    <n v="47108.37000000001"/>
    <n v="47108.37000000001"/>
    <n v="19408841.010000002"/>
    <x v="0"/>
    <n v="0"/>
  </r>
  <r>
    <x v="0"/>
    <x v="0"/>
    <x v="0"/>
    <x v="0"/>
    <x v="0"/>
    <n v="122000001"/>
    <s v="12202"/>
    <x v="0"/>
    <x v="0"/>
    <x v="0"/>
    <s v="12"/>
    <x v="0"/>
    <x v="0"/>
    <s v="P50011225E5"/>
    <n v="1200"/>
    <x v="1"/>
    <s v="122"/>
    <x v="0"/>
    <n v="51120"/>
    <n v="5122021"/>
    <s v="FEDERAL5122021"/>
    <s v="5122021 Suplencias e interinat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7825"/>
    <m/>
    <n v="1199.3499999999999"/>
    <n v="82.45"/>
    <n v="0"/>
    <n v="0"/>
    <n v="9106.8000000000011"/>
    <n v="9106.8000000000011"/>
    <n v="0"/>
    <n v="9106.8000000000011"/>
    <n v="9106.8000000000011"/>
    <n v="0"/>
    <n v="9106.7999999999993"/>
    <n v="9106.7999999999993"/>
    <n v="9106.7999999999993"/>
    <s v="0.00"/>
    <s v="0.00"/>
    <s v="0.00"/>
    <s v="0.00"/>
    <s v="0.00"/>
    <s v="0.00"/>
    <s v="0.00"/>
    <s v="0.00"/>
    <n v="7825"/>
    <s v="0.00"/>
    <n v="1199.3499999999999"/>
    <n v="82.45"/>
    <n v="82.45"/>
    <n v="9024.35"/>
    <x v="0"/>
    <n v="0"/>
  </r>
  <r>
    <x v="0"/>
    <x v="0"/>
    <x v="0"/>
    <x v="0"/>
    <x v="0"/>
    <n v="132000001"/>
    <s v="13201"/>
    <x v="0"/>
    <x v="0"/>
    <x v="0"/>
    <s v="13"/>
    <x v="0"/>
    <x v="0"/>
    <s v="P50011325E5"/>
    <n v="1300"/>
    <x v="2"/>
    <s v="132"/>
    <x v="0"/>
    <n v="51130"/>
    <n v="5132011"/>
    <s v="FEDERAL5132011"/>
    <s v="5132011 Prima vacacional"/>
    <n v="1208093.45700000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7825"/>
    <m/>
    <n v="-39142.58"/>
    <n v="-453465.03"/>
    <n v="0"/>
    <n v="0"/>
    <n v="-500432.61000000004"/>
    <n v="-500432.61000000004"/>
    <n v="0"/>
    <n v="-500432.61000000004"/>
    <n v="707660.84700000146"/>
    <n v="0"/>
    <n v="707660.84999999986"/>
    <n v="707660.84999999986"/>
    <n v="707660.84999999986"/>
    <s v="0.00"/>
    <s v="0.00"/>
    <s v="0.00"/>
    <s v="0.00"/>
    <s v="0.00"/>
    <s v="0.00"/>
    <n v="690520.33999999985"/>
    <s v="0.00"/>
    <s v="0.00"/>
    <s v="0.00"/>
    <s v="0.00"/>
    <n v="17140.509999999998"/>
    <n v="17140.509999999998"/>
    <n v="690520.33999999985"/>
    <x v="0"/>
    <n v="-2.9999983962625265E-3"/>
  </r>
  <r>
    <x v="0"/>
    <x v="0"/>
    <x v="0"/>
    <x v="0"/>
    <x v="0"/>
    <n v="132000001"/>
    <s v="13203"/>
    <x v="0"/>
    <x v="0"/>
    <x v="0"/>
    <s v="13"/>
    <x v="0"/>
    <x v="0"/>
    <s v="P50011325E5"/>
    <n v="1300"/>
    <x v="2"/>
    <s v="132"/>
    <x v="0"/>
    <n v="51130"/>
    <n v="5132031"/>
    <s v="FEDERAL5132031"/>
    <s v="5132031 Gratificación de fin de año"/>
    <n v="3448845.30666666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2973602.7"/>
    <m/>
    <n v="39142.58"/>
    <n v="50108.58"/>
    <n v="0"/>
    <n v="0"/>
    <n v="-2884351.54"/>
    <n v="-2884351.54"/>
    <n v="0"/>
    <n v="-2884351.54"/>
    <n v="564493.76666666241"/>
    <n v="0"/>
    <n v="564493.77000000014"/>
    <n v="564493.77000000014"/>
    <n v="564493.77000000014"/>
    <s v="0.00"/>
    <n v="6795.55"/>
    <s v="0.00"/>
    <s v="0.00"/>
    <s v="0.00"/>
    <s v="0.00"/>
    <s v="0.00"/>
    <s v="0.00"/>
    <s v="0.00"/>
    <s v="0.00"/>
    <n v="507589.64"/>
    <n v="50108.580000000009"/>
    <n v="50108.580000000009"/>
    <n v="514385.19"/>
    <x v="0"/>
    <n v="-3.3333377214148641E-3"/>
  </r>
  <r>
    <x v="0"/>
    <x v="0"/>
    <x v="0"/>
    <x v="0"/>
    <x v="0"/>
    <n v="133000001"/>
    <s v="13301"/>
    <x v="0"/>
    <x v="0"/>
    <x v="0"/>
    <s v="13"/>
    <x v="0"/>
    <x v="0"/>
    <s v="P50011325E5"/>
    <n v="1300"/>
    <x v="2"/>
    <s v="133"/>
    <x v="0"/>
    <n v="51130"/>
    <n v="5133011"/>
    <s v="FEDERAL5133011"/>
    <s v="5133011 Horas extraordinari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9053.6299999999992"/>
    <n v="2861.72"/>
    <n v="993.44"/>
    <m/>
    <m/>
    <n v="961.14"/>
    <n v="28.21"/>
    <n v="0"/>
    <n v="12908.789999999999"/>
    <n v="989.35"/>
    <n v="13898.139999999998"/>
    <n v="0"/>
    <n v="13898.14"/>
    <n v="13898.14"/>
    <n v="0"/>
    <n v="13898.140000000001"/>
    <n v="13898.140000000001"/>
    <n v="13898.140000000001"/>
    <s v="0.00"/>
    <s v="0.00"/>
    <s v="0.00"/>
    <s v="0.00"/>
    <s v="0.00"/>
    <n v="9053.6299999999992"/>
    <n v="2861.7200000000003"/>
    <n v="993.44"/>
    <s v="0.00"/>
    <s v="0.00"/>
    <n v="961.14"/>
    <n v="28.21"/>
    <n v="28.21"/>
    <n v="13869.929999999998"/>
    <x v="0"/>
    <n v="0"/>
  </r>
  <r>
    <x v="0"/>
    <x v="0"/>
    <x v="0"/>
    <x v="0"/>
    <x v="0"/>
    <n v="141000001"/>
    <s v="14102"/>
    <x v="0"/>
    <x v="0"/>
    <x v="0"/>
    <s v="14"/>
    <x v="0"/>
    <x v="0"/>
    <s v="P50011425E5"/>
    <n v="1400"/>
    <x v="3"/>
    <s v="141"/>
    <x v="0"/>
    <n v="51140"/>
    <n v="5141021"/>
    <s v="FEDERAL5141021"/>
    <s v="5141021 Cuotas al IMSS"/>
    <n v="2907041.361000004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875440.39"/>
    <m/>
    <m/>
    <n v="-1956835.6"/>
    <n v="0"/>
    <n v="0"/>
    <n v="918604.79"/>
    <n v="918604.79"/>
    <n v="0"/>
    <n v="918604.79"/>
    <n v="3825646.1510000047"/>
    <n v="0"/>
    <n v="3825646.1499999985"/>
    <n v="3825646.1499999985"/>
    <n v="3825646.1499999985"/>
    <n v="345734.63"/>
    <n v="287412.90999999997"/>
    <n v="359710.95"/>
    <n v="268556.09000000003"/>
    <n v="319908.75000000012"/>
    <n v="394378.45"/>
    <n v="286095.44"/>
    <n v="145496.4"/>
    <n v="674158.6099999994"/>
    <n v="690391.99"/>
    <n v="66959.39"/>
    <n v="-13157.460000000003"/>
    <n v="-13157.460000000003"/>
    <n v="3838803.6099999985"/>
    <x v="0"/>
    <n v="1.0000062175095081E-3"/>
  </r>
  <r>
    <x v="0"/>
    <x v="0"/>
    <x v="0"/>
    <x v="0"/>
    <x v="0"/>
    <n v="143000001"/>
    <s v="14301"/>
    <x v="0"/>
    <x v="0"/>
    <x v="0"/>
    <s v="14"/>
    <x v="0"/>
    <x v="0"/>
    <s v="P50011425E5"/>
    <n v="1400"/>
    <x v="3"/>
    <s v="143"/>
    <x v="0"/>
    <n v="51140"/>
    <n v="5143011"/>
    <s v="FEDERAL5143011"/>
    <s v="5143011 Aportaciones al sistema para el retiro"/>
    <n v="466714.7223999997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m/>
    <n v="153766.26"/>
    <n v="0"/>
    <n v="0"/>
    <n v="153766.26"/>
    <n v="153766.26"/>
    <n v="0"/>
    <n v="153766.26"/>
    <n v="620480.98239999975"/>
    <n v="0"/>
    <n v="620480.97999999975"/>
    <n v="620480.97999999975"/>
    <n v="620480.97999999975"/>
    <n v="53832.11"/>
    <n v="44847.79"/>
    <n v="56127.78"/>
    <n v="41932.28"/>
    <n v="52788.770000000062"/>
    <n v="65182.74"/>
    <n v="47264.24"/>
    <n v="24043.88"/>
    <n v="111407.44999999995"/>
    <n v="114136.69"/>
    <n v="11072.32"/>
    <n v="-2155.0700000000002"/>
    <n v="-2155.0700000000002"/>
    <n v="622636.04999999993"/>
    <x v="0"/>
    <n v="2.3999999975785613E-3"/>
  </r>
  <r>
    <x v="0"/>
    <x v="0"/>
    <x v="0"/>
    <x v="0"/>
    <x v="0"/>
    <n v="143000001"/>
    <s v="14301"/>
    <x v="0"/>
    <x v="0"/>
    <x v="0"/>
    <s v="14"/>
    <x v="0"/>
    <x v="0"/>
    <s v="P50011425E5"/>
    <n v="1400"/>
    <x v="3"/>
    <s v="143"/>
    <x v="0"/>
    <n v="51140"/>
    <n v="5144021"/>
    <s v="FEDERAL5144021"/>
    <s v="5144021 Cuotas para el seguro de gastos médicos del personal civi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m/>
    <n v="131107.81"/>
    <n v="0"/>
    <n v="0"/>
    <n v="131107.81"/>
    <n v="131107.81"/>
    <n v="0"/>
    <n v="131107.81"/>
    <n v="131107.81"/>
    <n v="0"/>
    <n v="131107.81"/>
    <n v="131107.81"/>
    <n v="131107.81"/>
    <s v="0.00"/>
    <s v="0.00"/>
    <s v="0.00"/>
    <s v="0.00"/>
    <s v="0.00"/>
    <s v="0.00"/>
    <s v="0.00"/>
    <s v="0.00"/>
    <s v="0.00"/>
    <s v="0.00"/>
    <s v="0.00"/>
    <n v="131107.81"/>
    <n v="131107.81"/>
    <s v="0.00"/>
    <x v="0"/>
    <n v="0"/>
  </r>
  <r>
    <x v="0"/>
    <x v="0"/>
    <x v="0"/>
    <x v="0"/>
    <x v="0"/>
    <n v="153000001"/>
    <s v="15301"/>
    <x v="0"/>
    <x v="0"/>
    <x v="0"/>
    <s v="15"/>
    <x v="0"/>
    <x v="0"/>
    <s v="P50011525E5"/>
    <n v="1500"/>
    <x v="4"/>
    <s v="154"/>
    <x v="0"/>
    <n v="51150"/>
    <n v="5153011"/>
    <s v="FEDERAL5153011"/>
    <s v="5153011 Prestaciones y haberes de retiro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n v="0"/>
    <n v="5400"/>
    <n v="0"/>
    <n v="0"/>
    <n v="5400"/>
    <n v="5400"/>
    <n v="0"/>
    <n v="5400"/>
    <n v="5400"/>
    <n v="0"/>
    <n v="5400"/>
    <n v="5400"/>
    <n v="5400"/>
    <s v="0.00"/>
    <s v="0.00"/>
    <s v="0.00"/>
    <s v="0.00"/>
    <s v="0.00"/>
    <s v="0.00"/>
    <s v="0.00"/>
    <s v="0.00"/>
    <s v="0.00"/>
    <s v="0.00"/>
    <s v="0.00"/>
    <n v="5400"/>
    <n v="5400"/>
    <s v="0.00"/>
    <x v="0"/>
    <n v="0"/>
  </r>
  <r>
    <x v="0"/>
    <x v="0"/>
    <x v="0"/>
    <x v="0"/>
    <x v="0"/>
    <n v="154000001"/>
    <s v="15406"/>
    <x v="0"/>
    <x v="0"/>
    <x v="0"/>
    <s v="15"/>
    <x v="0"/>
    <x v="0"/>
    <s v="P50011525E5"/>
    <n v="1500"/>
    <x v="4"/>
    <s v="154"/>
    <x v="0"/>
    <n v="51150"/>
    <n v="5154061"/>
    <s v="FEDERAL5154061"/>
    <s v="5154061 Despensa"/>
    <n v="506406.5400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98162.31"/>
    <m/>
    <n v="13448.81"/>
    <n v="1368.52"/>
    <n v="0"/>
    <n v="0"/>
    <n v="112979.64"/>
    <n v="112979.64"/>
    <n v="0"/>
    <n v="112979.64"/>
    <n v="619386.18000000005"/>
    <n v="0"/>
    <n v="619386.18000000028"/>
    <n v="619386.18000000028"/>
    <n v="619386.18000000028"/>
    <n v="66184.7"/>
    <n v="57897.839999999989"/>
    <n v="67684.44"/>
    <n v="51942.68"/>
    <n v="63451.389999999985"/>
    <n v="80016.989999999991"/>
    <n v="56447.549999999996"/>
    <n v="28794.799999999999"/>
    <n v="132148.46000000002"/>
    <s v="0.00"/>
    <n v="13448.809999999998"/>
    <n v="1368.5200000000002"/>
    <n v="1368.5200000000002"/>
    <n v="618017.6600000005"/>
    <x v="0"/>
    <n v="0"/>
  </r>
  <r>
    <x v="0"/>
    <x v="0"/>
    <x v="0"/>
    <x v="0"/>
    <x v="0"/>
    <n v="154000001"/>
    <s v="15408"/>
    <x v="0"/>
    <x v="0"/>
    <x v="0"/>
    <s v="15"/>
    <x v="0"/>
    <x v="0"/>
    <s v="P50011525E5"/>
    <n v="1500"/>
    <x v="4"/>
    <s v="154"/>
    <x v="0"/>
    <n v="51150"/>
    <n v="5154081"/>
    <s v="FEDERAL5154081"/>
    <s v="5154081 Subsidio ISPT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m/>
    <n v="0"/>
    <n v="2059038.83"/>
    <n v="0"/>
    <n v="0"/>
    <n v="2059038.83"/>
    <n v="2059038.83"/>
    <n v="0"/>
    <n v="2059038.83"/>
    <n v="2059038.83"/>
    <n v="0"/>
    <n v="2059038.83"/>
    <n v="2059038.83"/>
    <n v="2059038.83"/>
    <s v="0.00"/>
    <s v="0.00"/>
    <s v="0.00"/>
    <m/>
    <m/>
    <m/>
    <m/>
    <m/>
    <m/>
    <m/>
    <m/>
    <n v="2059038.83"/>
    <m/>
    <m/>
    <x v="1"/>
    <n v="0"/>
  </r>
  <r>
    <x v="0"/>
    <x v="0"/>
    <x v="0"/>
    <x v="0"/>
    <x v="1"/>
    <n v="211000001"/>
    <s v="21101"/>
    <x v="0"/>
    <x v="0"/>
    <x v="0"/>
    <s v="21"/>
    <x v="0"/>
    <x v="0"/>
    <s v="P50012125E5"/>
    <n v="2100"/>
    <x v="5"/>
    <s v="211"/>
    <x v="1"/>
    <n v="51210"/>
    <n v="5211011"/>
    <s v="FEDERAL5211011"/>
    <s v="5211011 Materiales, útiles y equipos menores de oficin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1450"/>
    <n v="0"/>
    <n v="0"/>
    <n v="1450"/>
    <n v="1450"/>
    <n v="0"/>
    <n v="1450"/>
    <n v="1450"/>
    <n v="0"/>
    <n v="1450"/>
    <n v="1450"/>
    <n v="1450"/>
    <s v="0.00"/>
    <s v="0.00"/>
    <s v="0.00"/>
    <s v="0.00"/>
    <s v="0.00"/>
    <s v="0.00"/>
    <s v="0.00"/>
    <s v="0.00"/>
    <s v="0.00"/>
    <s v="0.00"/>
    <s v="0.00"/>
    <n v="1450"/>
    <n v="1450"/>
    <s v="0.00"/>
    <x v="0"/>
    <n v="0"/>
  </r>
  <r>
    <x v="0"/>
    <x v="0"/>
    <x v="0"/>
    <x v="0"/>
    <x v="1"/>
    <n v="215000001"/>
    <s v="21501"/>
    <x v="0"/>
    <x v="0"/>
    <x v="0"/>
    <s v="21"/>
    <x v="0"/>
    <x v="0"/>
    <s v="P50012125E5"/>
    <n v="2100"/>
    <x v="5"/>
    <s v="215"/>
    <x v="1"/>
    <n v="51210"/>
    <n v="5215011"/>
    <s v="FEDERAL5215011"/>
    <s v="5215011 Material impreso e información digit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2700"/>
    <m/>
    <n v="310.89999999999998"/>
    <m/>
    <m/>
    <m/>
    <m/>
    <m/>
    <n v="4411.1000000000004"/>
    <n v="2700"/>
    <n v="310.89999999999998"/>
    <n v="4411.1000000000004"/>
    <n v="7422"/>
    <n v="0"/>
    <n v="7422"/>
    <n v="7422"/>
    <n v="0"/>
    <n v="7422"/>
    <n v="7422"/>
    <n v="7422"/>
    <s v="0.00"/>
    <s v="0.00"/>
    <s v="0.00"/>
    <n v="2700"/>
    <s v="0.00"/>
    <s v="0.00"/>
    <s v="0.00"/>
    <s v="0.00"/>
    <s v="0.00"/>
    <s v="0.00"/>
    <s v="0.00"/>
    <n v="4722"/>
    <n v="4722"/>
    <n v="2700"/>
    <x v="0"/>
    <n v="0"/>
  </r>
  <r>
    <x v="0"/>
    <x v="0"/>
    <x v="0"/>
    <x v="0"/>
    <x v="1"/>
    <n v="216000001"/>
    <s v="21601"/>
    <x v="0"/>
    <x v="0"/>
    <x v="0"/>
    <s v="21"/>
    <x v="0"/>
    <x v="0"/>
    <s v="P50012125E5"/>
    <n v="2100"/>
    <x v="5"/>
    <s v="216"/>
    <x v="1"/>
    <n v="51210"/>
    <n v="5216011"/>
    <s v="FEDERAL5216011"/>
    <s v="5216011 Material de limpiez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17000001"/>
    <s v="21701"/>
    <x v="0"/>
    <x v="0"/>
    <x v="0"/>
    <s v="21"/>
    <x v="0"/>
    <x v="0"/>
    <s v="P50012125E5"/>
    <n v="2100"/>
    <x v="5"/>
    <s v="217"/>
    <x v="1"/>
    <n v="51210"/>
    <n v="5217011"/>
    <s v="FEDERAL5217011"/>
    <s v="5217011 Materiales y útiles de enseñanz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21000001"/>
    <s v="22101"/>
    <x v="0"/>
    <x v="0"/>
    <x v="0"/>
    <s v="22"/>
    <x v="0"/>
    <x v="0"/>
    <s v="P50012225E5"/>
    <n v="2200"/>
    <x v="6"/>
    <s v="221"/>
    <x v="1"/>
    <n v="51220"/>
    <n v="5221011"/>
    <s v="FEDERAL5221011"/>
    <s v="5221011 Productos alimenticios para el personal en las instalaciones de las Dependencias y entidad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"/>
    <m/>
    <m/>
    <m/>
    <m/>
    <n v="2111.9899999999998"/>
    <m/>
    <m/>
    <m/>
    <n v="1537.54"/>
    <n v="16057.12"/>
    <n v="2111.9899999999998"/>
    <n v="1537.54"/>
    <n v="19706.650000000001"/>
    <n v="0"/>
    <n v="19706.650000000001"/>
    <n v="19706.650000000001"/>
    <n v="0"/>
    <n v="19706.650000000001"/>
    <n v="19706.650000000001"/>
    <n v="19706.650000000001"/>
    <s v="0.00"/>
    <s v="0.00"/>
    <n v="16057.12"/>
    <s v="0.00"/>
    <s v="0.00"/>
    <s v="0.00"/>
    <s v="0.00"/>
    <n v="2111.9899999999998"/>
    <s v="0.00"/>
    <s v="0.00"/>
    <s v="0.00"/>
    <n v="1537.54"/>
    <n v="1537.54"/>
    <n v="18169.11"/>
    <x v="0"/>
    <n v="0"/>
  </r>
  <r>
    <x v="0"/>
    <x v="0"/>
    <x v="0"/>
    <x v="0"/>
    <x v="1"/>
    <n v="223000001"/>
    <s v="22301"/>
    <x v="0"/>
    <x v="0"/>
    <x v="0"/>
    <s v="22"/>
    <x v="0"/>
    <x v="0"/>
    <s v="P50012225E5"/>
    <n v="2200"/>
    <x v="6"/>
    <s v="223"/>
    <x v="1"/>
    <n v="51220"/>
    <n v="5223011"/>
    <s v="FEDERAL5223011"/>
    <s v="5223011 Utensilios para el servicio de alimentación"/>
    <n v="4495.670683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-278.39999999999998"/>
    <m/>
    <m/>
    <n v="-2111.9899999999998"/>
    <m/>
    <m/>
    <m/>
    <n v="-381.18"/>
    <n v="0"/>
    <n v="-2390.39"/>
    <n v="-381.18"/>
    <n v="-2771.5699999999997"/>
    <n v="0"/>
    <n v="-2771.5699999999997"/>
    <n v="1724.1006830000006"/>
    <n v="0"/>
    <n v="1724.1000000000001"/>
    <n v="1724.1000000000001"/>
    <n v="1724.1000000000001"/>
    <s v="0.00"/>
    <s v="0.00"/>
    <n v="439.2"/>
    <s v="0.00"/>
    <s v="0.00"/>
    <s v="0.00"/>
    <s v="0.00"/>
    <s v="0.00"/>
    <s v="0.00"/>
    <s v="0.00"/>
    <n v="1284.9000000000001"/>
    <s v="0.00"/>
    <s v="0.00"/>
    <n v="1724.1000000000001"/>
    <x v="0"/>
    <n v="6.8300000043564069E-4"/>
  </r>
  <r>
    <x v="0"/>
    <x v="0"/>
    <x v="0"/>
    <x v="0"/>
    <x v="1"/>
    <n v="239000001"/>
    <s v="23901"/>
    <x v="0"/>
    <x v="0"/>
    <x v="0"/>
    <s v="23"/>
    <x v="0"/>
    <x v="0"/>
    <s v="P50012325E5"/>
    <n v="2300"/>
    <x v="7"/>
    <s v="239"/>
    <x v="1"/>
    <n v="51230"/>
    <n v="5239011"/>
    <s v="FEDERAL5239011"/>
    <s v="5239011 Otros productos adquiridos como materia prima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1000001"/>
    <s v="24101"/>
    <x v="0"/>
    <x v="0"/>
    <x v="0"/>
    <s v="24"/>
    <x v="0"/>
    <x v="0"/>
    <s v="P50012425E5"/>
    <n v="2400"/>
    <x v="8"/>
    <s v="241"/>
    <x v="1"/>
    <n v="51240"/>
    <n v="5241011"/>
    <s v="FEDERAL5241011"/>
    <s v="5241011 Productos minerales no metál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278.39999999999998"/>
    <m/>
    <m/>
    <n v="4640"/>
    <n v="10780"/>
    <n v="19663.61"/>
    <n v="23770.39"/>
    <n v="58464"/>
    <m/>
    <n v="4918.3999999999996"/>
    <n v="112678"/>
    <n v="117596.4"/>
    <n v="0"/>
    <n v="117596.4"/>
    <n v="117596.4"/>
    <m/>
    <n v="117596.4"/>
    <n v="117596.4"/>
    <n v="117596.4"/>
    <s v="0.00"/>
    <s v="0.00"/>
    <s v="0.00"/>
    <s v="0.00"/>
    <n v="278.39999999999998"/>
    <s v="0.00"/>
    <s v="0.00"/>
    <n v="4640"/>
    <n v="10780"/>
    <n v="14202"/>
    <n v="29232"/>
    <n v="58464"/>
    <n v="58464"/>
    <n v="59132.4"/>
    <x v="0"/>
    <n v="0"/>
  </r>
  <r>
    <x v="0"/>
    <x v="0"/>
    <x v="0"/>
    <x v="0"/>
    <x v="1"/>
    <n v="242000001"/>
    <s v="24201"/>
    <x v="0"/>
    <x v="0"/>
    <x v="0"/>
    <s v="24"/>
    <x v="0"/>
    <x v="0"/>
    <s v="P50012425E5"/>
    <n v="2400"/>
    <x v="8"/>
    <s v="242"/>
    <x v="1"/>
    <n v="51240"/>
    <n v="5242011"/>
    <s v="FEDERAL5242011"/>
    <s v="5242011 Cemento y productos de concreto"/>
    <n v="616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2640.49"/>
    <m/>
    <n v="60"/>
    <n v="0"/>
    <n v="0"/>
    <n v="2700.49"/>
    <n v="2700.49"/>
    <n v="0"/>
    <n v="2700.49"/>
    <n v="8861.49"/>
    <n v="0"/>
    <n v="8861.49"/>
    <n v="8861.49"/>
    <n v="8861.49"/>
    <s v="0.00"/>
    <n v="388.46"/>
    <n v="678.96"/>
    <n v="171.99"/>
    <n v="515.96"/>
    <n v="836.99"/>
    <s v="0.00"/>
    <n v="1287.74"/>
    <n v="149"/>
    <n v="4772.3900000000003"/>
    <s v="0.00"/>
    <n v="60"/>
    <n v="60"/>
    <n v="8801.49"/>
    <x v="0"/>
    <n v="0"/>
  </r>
  <r>
    <x v="0"/>
    <x v="0"/>
    <x v="0"/>
    <x v="0"/>
    <x v="1"/>
    <n v="244000001"/>
    <s v="24401"/>
    <x v="0"/>
    <x v="0"/>
    <x v="0"/>
    <s v="24"/>
    <x v="0"/>
    <x v="0"/>
    <s v="P50012425E5"/>
    <n v="2400"/>
    <x v="8"/>
    <s v="244"/>
    <x v="1"/>
    <n v="51240"/>
    <n v="5244011"/>
    <s v="FEDERAL5244011"/>
    <s v="5244011 Madera y productos de made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5000001"/>
    <s v="24501"/>
    <x v="0"/>
    <x v="0"/>
    <x v="0"/>
    <s v="24"/>
    <x v="0"/>
    <x v="0"/>
    <s v="P50012425E5"/>
    <n v="2400"/>
    <x v="8"/>
    <s v="245"/>
    <x v="1"/>
    <n v="51240"/>
    <n v="5245011"/>
    <s v="FEDERAL5245011"/>
    <s v="5245011 Vidrio y productos de vidri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6000001"/>
    <s v="24601"/>
    <x v="0"/>
    <x v="0"/>
    <x v="0"/>
    <s v="24"/>
    <x v="0"/>
    <x v="0"/>
    <s v="P50012425E5"/>
    <n v="2400"/>
    <x v="8"/>
    <s v="246"/>
    <x v="1"/>
    <n v="51240"/>
    <n v="5246011"/>
    <s v="FEDERAL5246011"/>
    <s v="5246011 Material eléctrico y electrónico"/>
    <n v="153875.522828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2"/>
    <n v="-2700"/>
    <n v="-310.89999999999998"/>
    <m/>
    <m/>
    <n v="-4640"/>
    <n v="-10780"/>
    <n v="-2304.1"/>
    <n v="43647.960000000006"/>
    <n v="15292.72"/>
    <n v="-18757.120000000003"/>
    <n v="-4950.8999999999996"/>
    <n v="45856.580000000009"/>
    <n v="22148.560000000005"/>
    <n v="0"/>
    <n v="22148.560000000005"/>
    <n v="176024.08282899996"/>
    <n v="0"/>
    <n v="176024.08000000002"/>
    <n v="176024.08000000002"/>
    <n v="176024.08000000002"/>
    <n v="1660.6200000000001"/>
    <n v="5286.4699999999993"/>
    <n v="15748.34"/>
    <n v="5086.1000000000004"/>
    <n v="45173.899999999994"/>
    <n v="29422.850000000002"/>
    <n v="1382.8899999999999"/>
    <n v="2609.9699999999998"/>
    <n v="7645.0199999999995"/>
    <n v="2464.04"/>
    <n v="44251.16"/>
    <n v="15292.72"/>
    <n v="15292.72"/>
    <n v="160731.36000000002"/>
    <x v="0"/>
    <n v="2.828999946359545E-3"/>
  </r>
  <r>
    <x v="0"/>
    <x v="0"/>
    <x v="0"/>
    <x v="0"/>
    <x v="1"/>
    <n v="247000001"/>
    <s v="24701"/>
    <x v="0"/>
    <x v="0"/>
    <x v="0"/>
    <s v="24"/>
    <x v="0"/>
    <x v="0"/>
    <s v="P50012425E5"/>
    <n v="2400"/>
    <x v="8"/>
    <s v="247"/>
    <x v="1"/>
    <n v="51240"/>
    <n v="5247011"/>
    <s v="FEDERAL5247011"/>
    <s v="5247011 Artículos metálicos para la construc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48000001"/>
    <s v="24801"/>
    <x v="0"/>
    <x v="0"/>
    <x v="0"/>
    <s v="24"/>
    <x v="0"/>
    <x v="0"/>
    <s v="P50012425E5"/>
    <n v="2400"/>
    <x v="8"/>
    <s v="248"/>
    <x v="1"/>
    <n v="51240"/>
    <n v="5248011"/>
    <s v="FEDERAL5248011"/>
    <s v="5248011 Materiales complementari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1000001"/>
    <s v="25101"/>
    <x v="0"/>
    <x v="0"/>
    <x v="0"/>
    <s v="25"/>
    <x v="0"/>
    <x v="0"/>
    <s v="P50012525E5"/>
    <n v="2500"/>
    <x v="9"/>
    <s v="251"/>
    <x v="1"/>
    <n v="51250"/>
    <n v="5251011"/>
    <s v="FEDERAL5251011"/>
    <s v="5251011 Productos químicos bás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1"/>
    <x v="1"/>
    <n v="252000001"/>
    <s v="25201"/>
    <x v="1"/>
    <x v="0"/>
    <x v="0"/>
    <s v="25"/>
    <x v="0"/>
    <x v="0"/>
    <s v="P50012525E4"/>
    <n v="2500"/>
    <x v="9"/>
    <s v="252"/>
    <x v="1"/>
    <n v="51250"/>
    <n v="5252011"/>
    <s v="PROPIOS5252011"/>
    <s v="5252011 Fertilizantes, pesticidas y otros agro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310.89999999999998"/>
    <m/>
    <m/>
    <n v="360"/>
    <m/>
    <m/>
    <m/>
    <m/>
    <n v="0"/>
    <n v="670.9"/>
    <n v="0"/>
    <n v="670.9"/>
    <n v="0"/>
    <n v="670.9"/>
    <n v="670.9"/>
    <n v="0"/>
    <n v="670.9"/>
    <n v="670.9"/>
    <n v="670.9"/>
    <s v="0.00"/>
    <s v="0.00"/>
    <s v="0.00"/>
    <s v="0.00"/>
    <n v="310.89999999999998"/>
    <s v="0.00"/>
    <s v="0.00"/>
    <n v="360"/>
    <s v="0.00"/>
    <s v="0.00"/>
    <s v="0.00"/>
    <s v="0.00"/>
    <s v="0.00"/>
    <n v="670.9"/>
    <x v="0"/>
    <n v="0"/>
  </r>
  <r>
    <x v="0"/>
    <x v="0"/>
    <x v="0"/>
    <x v="0"/>
    <x v="1"/>
    <n v="252000001"/>
    <s v="25201"/>
    <x v="0"/>
    <x v="0"/>
    <x v="0"/>
    <s v="25"/>
    <x v="0"/>
    <x v="0"/>
    <s v="P50012525E5"/>
    <n v="2500"/>
    <x v="9"/>
    <s v="252"/>
    <x v="1"/>
    <n v="51250"/>
    <n v="5252011"/>
    <s v="FEDERAL5252011"/>
    <s v="5252011 Fertilizantes, pesticidas y otros agro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3000001"/>
    <s v="25303"/>
    <x v="0"/>
    <x v="0"/>
    <x v="0"/>
    <s v="25"/>
    <x v="0"/>
    <x v="0"/>
    <s v="P50012525E5"/>
    <n v="2500"/>
    <x v="9"/>
    <s v="253"/>
    <x v="1"/>
    <n v="51250"/>
    <n v="5253031"/>
    <s v="FEDERAL5253031"/>
    <s v="5253031 Medicinas y productos farmacéut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5000001"/>
    <s v="25503"/>
    <x v="0"/>
    <x v="0"/>
    <x v="0"/>
    <s v="25"/>
    <x v="0"/>
    <x v="0"/>
    <s v="P50012525E5"/>
    <n v="2500"/>
    <x v="9"/>
    <s v="255"/>
    <x v="1"/>
    <n v="51250"/>
    <n v="5255031"/>
    <s v="FEDERAL5255031"/>
    <s v="5255031 Materiales, accesorios y suministros de laboratorio méd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5000001"/>
    <s v="25504"/>
    <x v="0"/>
    <x v="0"/>
    <x v="0"/>
    <s v="25"/>
    <x v="0"/>
    <x v="0"/>
    <s v="P50012525E5"/>
    <n v="2500"/>
    <x v="9"/>
    <s v="255"/>
    <x v="1"/>
    <n v="51250"/>
    <n v="5255041"/>
    <s v="FEDERAL5255041"/>
    <s v="5255041 Otros materiales, accesorios y suministros de laboratori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9000001"/>
    <s v="25902"/>
    <x v="0"/>
    <x v="0"/>
    <x v="0"/>
    <s v="25"/>
    <x v="0"/>
    <x v="0"/>
    <s v="P50012525E5"/>
    <n v="2500"/>
    <x v="9"/>
    <s v="259"/>
    <x v="1"/>
    <n v="51250"/>
    <n v="5259021"/>
    <s v="FEDERAL5259021"/>
    <s v="5259021 Otros productos 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54000001"/>
    <s v="25401"/>
    <x v="0"/>
    <x v="0"/>
    <x v="0"/>
    <s v="25"/>
    <x v="0"/>
    <x v="0"/>
    <s v="P50012525E5"/>
    <n v="2500"/>
    <x v="9"/>
    <s v="254"/>
    <x v="1"/>
    <n v="51250"/>
    <n v="5254011"/>
    <s v="FEDERAL5254011"/>
    <s v="5254011 Material de curación y sutu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61000001"/>
    <s v="26101"/>
    <x v="0"/>
    <x v="0"/>
    <x v="0"/>
    <s v="26"/>
    <x v="0"/>
    <x v="0"/>
    <s v="P50012625E5"/>
    <n v="2600"/>
    <x v="10"/>
    <s v="261"/>
    <x v="1"/>
    <n v="51260"/>
    <n v="5261011"/>
    <s v="FEDERAL5261011"/>
    <s v="5261011 Combustibles, lubricantes y aditivos para vehículos"/>
    <n v="1028218.102366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67418.350000000006"/>
    <n v="-120987.57"/>
    <n v="0"/>
    <n v="0"/>
    <n v="-188405.92"/>
    <n v="-188405.92"/>
    <n v="0"/>
    <n v="-188405.92"/>
    <n v="839812.18236600014"/>
    <n v="0"/>
    <n v="839812.18000000226"/>
    <n v="839812.18000000226"/>
    <n v="839812.18000000226"/>
    <n v="16949.049999999992"/>
    <n v="29488.690000000002"/>
    <n v="70918.740000000093"/>
    <n v="52475.73000000004"/>
    <n v="74078.570000000109"/>
    <n v="62245.560000000092"/>
    <n v="95230.240000000107"/>
    <n v="67913.440000000046"/>
    <n v="61956.160000000018"/>
    <n v="110985.35000000015"/>
    <n v="88745.000000000087"/>
    <n v="108825.65000000011"/>
    <n v="108825.65000000011"/>
    <n v="730986.52999999677"/>
    <x v="0"/>
    <n v="2.3659978760406375E-3"/>
  </r>
  <r>
    <x v="0"/>
    <x v="0"/>
    <x v="0"/>
    <x v="0"/>
    <x v="1"/>
    <n v="271000001"/>
    <s v="27101"/>
    <x v="0"/>
    <x v="0"/>
    <x v="0"/>
    <s v="27"/>
    <x v="0"/>
    <x v="0"/>
    <s v="P50012725E5"/>
    <n v="2700"/>
    <x v="11"/>
    <s v="271"/>
    <x v="1"/>
    <n v="51270"/>
    <n v="5271011"/>
    <s v="FEDERAL5271011"/>
    <s v="5271011 Vestuario y uniform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2000001"/>
    <s v="27201"/>
    <x v="0"/>
    <x v="0"/>
    <x v="0"/>
    <s v="27"/>
    <x v="0"/>
    <x v="0"/>
    <s v="P50012725E5"/>
    <n v="2700"/>
    <x v="11"/>
    <s v="272"/>
    <x v="1"/>
    <n v="51270"/>
    <n v="5272011"/>
    <s v="FEDERAL5272011"/>
    <s v="5272011 Prendas de seguridad y protección person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3000001"/>
    <s v="27301"/>
    <x v="0"/>
    <x v="0"/>
    <x v="0"/>
    <s v="27"/>
    <x v="0"/>
    <x v="0"/>
    <s v="P50012725E5"/>
    <n v="2700"/>
    <x v="11"/>
    <s v="273"/>
    <x v="1"/>
    <n v="51270"/>
    <n v="5273011"/>
    <s v="FEDERAL5273011"/>
    <s v="5273011 Artículos deportiv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4000001"/>
    <s v="27401"/>
    <x v="0"/>
    <x v="0"/>
    <x v="0"/>
    <s v="27"/>
    <x v="0"/>
    <x v="0"/>
    <s v="P50012725E5"/>
    <n v="2700"/>
    <x v="11"/>
    <s v="274"/>
    <x v="1"/>
    <n v="51270"/>
    <n v="5274011"/>
    <s v="FEDERAL5274011"/>
    <s v="5274011 Productos texti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75000001"/>
    <s v="27501"/>
    <x v="0"/>
    <x v="0"/>
    <x v="0"/>
    <s v="27"/>
    <x v="0"/>
    <x v="0"/>
    <s v="P50012725E5"/>
    <n v="2700"/>
    <x v="11"/>
    <s v="275"/>
    <x v="1"/>
    <n v="51270"/>
    <n v="5275011"/>
    <s v="FEDERAL5275011"/>
    <s v="5275011 Blancos y otros productos textiles, excepto prendas de vestir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1000001"/>
    <s v="29101"/>
    <x v="0"/>
    <x v="0"/>
    <x v="0"/>
    <s v="29"/>
    <x v="0"/>
    <x v="0"/>
    <s v="P50012925E5"/>
    <n v="2900"/>
    <x v="12"/>
    <s v="291"/>
    <x v="1"/>
    <n v="51290"/>
    <n v="5291011"/>
    <s v="FEDERAL5291011"/>
    <s v="5291011 Herramientas menor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2000001"/>
    <s v="29201"/>
    <x v="0"/>
    <x v="0"/>
    <x v="0"/>
    <s v="29"/>
    <x v="0"/>
    <x v="0"/>
    <s v="P50012925E5"/>
    <n v="2900"/>
    <x v="12"/>
    <s v="292"/>
    <x v="1"/>
    <n v="51290"/>
    <n v="5292011"/>
    <s v="FEDERAL5292011"/>
    <s v="5292011 Refacciones y accesorios menores de edifici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4000001"/>
    <s v="29401"/>
    <x v="0"/>
    <x v="0"/>
    <x v="0"/>
    <s v="29"/>
    <x v="0"/>
    <x v="0"/>
    <s v="P50012925E5"/>
    <n v="2900"/>
    <x v="12"/>
    <s v="294"/>
    <x v="1"/>
    <n v="51290"/>
    <n v="5294011"/>
    <s v="FEDERAL5294011"/>
    <s v="5294011 Refacciones y accesorios menores de equipo de cómputo y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1"/>
    <n v="296000001"/>
    <s v="29601"/>
    <x v="0"/>
    <x v="0"/>
    <x v="0"/>
    <s v="29"/>
    <x v="0"/>
    <x v="0"/>
    <s v="P50012925E5"/>
    <n v="2900"/>
    <x v="12"/>
    <s v="296"/>
    <x v="1"/>
    <n v="51290"/>
    <n v="5296011"/>
    <s v="FEDERAL5296011"/>
    <s v="5296011 Refacciones y accesorios menores de equipo de transporte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11000001"/>
    <s v="31101"/>
    <x v="0"/>
    <x v="0"/>
    <x v="0"/>
    <s v="31"/>
    <x v="0"/>
    <x v="0"/>
    <s v="P50013125E5"/>
    <n v="3100"/>
    <x v="13"/>
    <s v="311"/>
    <x v="2"/>
    <n v="51310"/>
    <n v="5311011"/>
    <s v="FEDERAL5311011"/>
    <s v="5311011 Energía eléctrica"/>
    <n v="878003.705138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9768.7099999999991"/>
    <n v="0"/>
    <n v="0"/>
    <n v="-9768.7099999999991"/>
    <n v="-9768.7099999999991"/>
    <n v="0"/>
    <n v="-9768.7099999999991"/>
    <n v="868234.99513800011"/>
    <n v="0"/>
    <n v="868235"/>
    <n v="868235"/>
    <n v="868235"/>
    <n v="60183"/>
    <n v="58110"/>
    <n v="69822"/>
    <n v="63954"/>
    <n v="69652"/>
    <n v="64571"/>
    <n v="66353"/>
    <n v="66843"/>
    <n v="79990"/>
    <n v="86716"/>
    <n v="86907"/>
    <n v="95134"/>
    <n v="95134"/>
    <n v="773101"/>
    <x v="0"/>
    <n v="-4.8619998851791024E-3"/>
  </r>
  <r>
    <x v="0"/>
    <x v="0"/>
    <x v="0"/>
    <x v="0"/>
    <x v="2"/>
    <n v="311000001"/>
    <s v="31301"/>
    <x v="0"/>
    <x v="0"/>
    <x v="0"/>
    <s v="31"/>
    <x v="0"/>
    <x v="0"/>
    <s v="P50013125E5"/>
    <n v="3100"/>
    <x v="13"/>
    <s v="313"/>
    <x v="2"/>
    <n v="51310"/>
    <n v="5313011"/>
    <s v="FEDERAL5313011"/>
    <s v="5313011 Agu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2202.400000000001"/>
    <n v="0"/>
    <n v="0"/>
    <n v="22202.400000000001"/>
    <n v="22202.400000000001"/>
    <n v="0"/>
    <n v="22202.400000000001"/>
    <n v="22202.400000000001"/>
    <n v="0"/>
    <n v="22202.400000000001"/>
    <n v="22202.400000000001"/>
    <n v="22202.400000000001"/>
    <s v="0.00"/>
    <s v="0.00"/>
    <s v="0.00"/>
    <s v="0.00"/>
    <s v="0.00"/>
    <s v="0.00"/>
    <s v="0.00"/>
    <s v="0.00"/>
    <s v="0.00"/>
    <s v="0.00"/>
    <s v="0.00"/>
    <n v="22202.400000000001"/>
    <n v="22202.400000000001"/>
    <s v="0.00"/>
    <x v="0"/>
    <n v="0"/>
  </r>
  <r>
    <x v="0"/>
    <x v="0"/>
    <x v="0"/>
    <x v="0"/>
    <x v="2"/>
    <n v="315000001"/>
    <s v="31501"/>
    <x v="0"/>
    <x v="0"/>
    <x v="0"/>
    <s v="31"/>
    <x v="0"/>
    <x v="0"/>
    <s v="P50013125E5"/>
    <n v="3100"/>
    <x v="13"/>
    <s v="315"/>
    <x v="2"/>
    <n v="51310"/>
    <n v="5315011"/>
    <s v="FEDERAL5315011"/>
    <s v="5315011 Telefonía celular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23000001"/>
    <s v="32301"/>
    <x v="0"/>
    <x v="0"/>
    <x v="0"/>
    <s v="32"/>
    <x v="0"/>
    <x v="0"/>
    <s v="P50013225E5"/>
    <n v="3200"/>
    <x v="14"/>
    <s v="323"/>
    <x v="2"/>
    <n v="51320"/>
    <n v="5323011"/>
    <s v="FEDERAL5323011"/>
    <s v="5323011 Arrendamiento de mobiliario y equipo de administ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088"/>
    <n v="0"/>
    <n v="0"/>
    <n v="2088"/>
    <n v="2088"/>
    <n v="0"/>
    <n v="2088"/>
    <n v="2088"/>
    <n v="0"/>
    <n v="2088"/>
    <n v="2088"/>
    <n v="2088"/>
    <s v="0.00"/>
    <s v="0.00"/>
    <s v="0.00"/>
    <s v="0.00"/>
    <s v="0.00"/>
    <s v="0.00"/>
    <s v="0.00"/>
    <s v="0.00"/>
    <s v="0.00"/>
    <s v="0.00"/>
    <s v="0.00"/>
    <n v="2088"/>
    <n v="2088"/>
    <s v="0.00"/>
    <x v="0"/>
    <n v="0"/>
  </r>
  <r>
    <x v="0"/>
    <x v="0"/>
    <x v="0"/>
    <x v="0"/>
    <x v="2"/>
    <n v="317000001"/>
    <s v="31701"/>
    <x v="0"/>
    <x v="0"/>
    <x v="0"/>
    <s v="31"/>
    <x v="0"/>
    <x v="0"/>
    <s v="P50013125E5"/>
    <n v="3100"/>
    <x v="13"/>
    <s v="317"/>
    <x v="2"/>
    <n v="51310"/>
    <n v="5317011"/>
    <s v="FEDERAL5317011"/>
    <s v="5317011 Servicios de acceso de Internet, redes y procesamiento de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18000001"/>
    <s v="31801"/>
    <x v="0"/>
    <x v="0"/>
    <x v="0"/>
    <s v="31"/>
    <x v="0"/>
    <x v="0"/>
    <s v="P50013125E5"/>
    <n v="3100"/>
    <x v="13"/>
    <s v="318"/>
    <x v="2"/>
    <n v="51310"/>
    <n v="5318011"/>
    <s v="FEDERAL5318011"/>
    <s v="5318011 Servicios postales y telegráf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"/>
    <x v="0"/>
    <m/>
    <m/>
    <m/>
    <m/>
    <m/>
    <m/>
    <m/>
    <m/>
    <m/>
    <n v="38.979999999999997"/>
    <n v="0"/>
    <n v="0"/>
    <n v="38.979999999999997"/>
    <n v="0"/>
    <n v="38.979999999999997"/>
    <n v="38.979999999999997"/>
    <n v="0"/>
    <n v="38.979999999999997"/>
    <n v="38.979999999999997"/>
    <n v="38.979999999999997"/>
    <s v="0.00"/>
    <n v="38.979999999999997"/>
    <s v="0.00"/>
    <s v="0.00"/>
    <s v="0.00"/>
    <s v="0.00"/>
    <s v="0.00"/>
    <s v="0.00"/>
    <s v="0.00"/>
    <s v="0.00"/>
    <s v="0.00"/>
    <s v="0.00"/>
    <s v="0.00"/>
    <n v="38.979999999999997"/>
    <x v="0"/>
    <n v="0"/>
  </r>
  <r>
    <x v="0"/>
    <x v="0"/>
    <x v="0"/>
    <x v="0"/>
    <x v="2"/>
    <n v="322000001"/>
    <s v="32201"/>
    <x v="0"/>
    <x v="0"/>
    <x v="0"/>
    <s v="32"/>
    <x v="0"/>
    <x v="0"/>
    <s v="P50013225E5"/>
    <n v="3200"/>
    <x v="14"/>
    <s v="322"/>
    <x v="2"/>
    <n v="51320"/>
    <n v="5322011"/>
    <s v="FEDERAL5322011"/>
    <s v="5322011 Arrendamiento de edifici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26000001"/>
    <s v="32601"/>
    <x v="0"/>
    <x v="0"/>
    <x v="0"/>
    <s v="32"/>
    <x v="0"/>
    <x v="0"/>
    <s v="P50013225E5"/>
    <n v="3200"/>
    <x v="14"/>
    <s v="326"/>
    <x v="2"/>
    <n v="51320"/>
    <n v="5326011"/>
    <s v="FEDERAL5326011"/>
    <s v="5326011 Arrendamiento de maquinaria, otros equipos y herr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25000001"/>
    <s v="32501"/>
    <x v="0"/>
    <x v="0"/>
    <x v="0"/>
    <s v="32"/>
    <x v="0"/>
    <x v="0"/>
    <s v="P50013225E5"/>
    <n v="3200"/>
    <x v="14"/>
    <s v="325"/>
    <x v="2"/>
    <n v="51320"/>
    <n v="5325011"/>
    <s v="FEDERAL5325011"/>
    <s v="5325011 Arrendamiento de equipo de transporte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33000001"/>
    <s v="33302"/>
    <x v="0"/>
    <x v="0"/>
    <x v="0"/>
    <s v="33"/>
    <x v="0"/>
    <x v="0"/>
    <s v="P50013325E5"/>
    <n v="3300"/>
    <x v="15"/>
    <s v="333"/>
    <x v="2"/>
    <n v="51330"/>
    <n v="5333021"/>
    <s v="FEDERAL5333021"/>
    <s v="5333021 Servicios de consultoría en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33000001"/>
    <s v="33301"/>
    <x v="0"/>
    <x v="0"/>
    <x v="0"/>
    <s v="33"/>
    <x v="0"/>
    <x v="0"/>
    <s v="P50013325E5"/>
    <n v="3300"/>
    <x v="15"/>
    <s v="333"/>
    <x v="2"/>
    <n v="51330"/>
    <n v="5333011"/>
    <s v="FEDERAL5333011"/>
    <s v="5333011 Servicios de consultoría administrativa y proces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5608.98"/>
    <m/>
    <m/>
    <m/>
    <n v="11943.77"/>
    <n v="273222.83"/>
    <n v="0"/>
    <n v="5608.98"/>
    <n v="285166.60000000003"/>
    <n v="290775.58"/>
    <n v="0"/>
    <n v="290775.58"/>
    <n v="290775.58"/>
    <n v="0"/>
    <n v="290775.58000000013"/>
    <n v="290775.58000000013"/>
    <n v="290775.58000000013"/>
    <s v="0.00"/>
    <s v="0.00"/>
    <s v="0.00"/>
    <s v="0.00"/>
    <s v="0.00"/>
    <s v="0.00"/>
    <s v="0.00"/>
    <s v="0.00"/>
    <s v="0.00"/>
    <s v="0.00"/>
    <n v="17552.75"/>
    <n v="273222.83000000007"/>
    <n v="273222.83000000007"/>
    <n v="17552.75"/>
    <x v="0"/>
    <n v="0"/>
  </r>
  <r>
    <x v="0"/>
    <x v="0"/>
    <x v="0"/>
    <x v="0"/>
    <x v="2"/>
    <n v="334000001"/>
    <s v="33401"/>
    <x v="0"/>
    <x v="0"/>
    <x v="0"/>
    <s v="33"/>
    <x v="0"/>
    <x v="0"/>
    <s v="P50013325E5"/>
    <n v="3300"/>
    <x v="15"/>
    <s v="334"/>
    <x v="2"/>
    <n v="51330"/>
    <n v="5334011"/>
    <s v="FEDERAL5334011"/>
    <s v="5334011 Servicios de capacitación "/>
    <n v="264792.879946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"/>
    <x v="0"/>
    <m/>
    <m/>
    <n v="-3779.38"/>
    <n v="-5608.98"/>
    <m/>
    <m/>
    <m/>
    <n v="37907.760000000002"/>
    <n v="15172.96"/>
    <n v="-38.979999999999997"/>
    <n v="-9388.36"/>
    <n v="53080.72"/>
    <n v="43653.380000000005"/>
    <n v="0"/>
    <n v="43653.380000000005"/>
    <n v="308446.25994600006"/>
    <n v="5738.81"/>
    <n v="302707.45"/>
    <n v="308446.26"/>
    <n v="302707.45"/>
    <n v="1622.84"/>
    <n v="6519.2"/>
    <n v="32712"/>
    <n v="37879.35"/>
    <n v="39342.19"/>
    <n v="19985.96"/>
    <n v="44504.66"/>
    <s v="0.00"/>
    <n v="43065.1"/>
    <n v="15969.45"/>
    <n v="51672.549999999996"/>
    <n v="9434.15"/>
    <n v="9434.15"/>
    <n v="293273.30000000005"/>
    <x v="2"/>
    <n v="5738.8099460000522"/>
  </r>
  <r>
    <x v="0"/>
    <x v="0"/>
    <x v="0"/>
    <x v="0"/>
    <x v="2"/>
    <n v="336000001"/>
    <s v="33601"/>
    <x v="0"/>
    <x v="0"/>
    <x v="0"/>
    <s v="33"/>
    <x v="0"/>
    <x v="0"/>
    <s v="P50013325E5"/>
    <n v="3300"/>
    <x v="15"/>
    <s v="336"/>
    <x v="2"/>
    <n v="51330"/>
    <n v="5336011"/>
    <s v="FEDERAL5336011"/>
    <s v="5336011 Impresiones de documentos oficiales para la prestación de servicios públicos, identificación, formatos administrativos y fiscales, formas valoradas, certificados y títul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36000001"/>
    <s v="33604"/>
    <x v="0"/>
    <x v="0"/>
    <x v="0"/>
    <s v="33"/>
    <x v="0"/>
    <x v="0"/>
    <s v="P50013325E5"/>
    <n v="3300"/>
    <x v="15"/>
    <s v="336"/>
    <x v="2"/>
    <n v="51330"/>
    <n v="5336041"/>
    <s v="FEDERAL5336041"/>
    <s v="5336041 Servicio de fotocopiado, digitalización e impres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32841.870000000003"/>
    <n v="0"/>
    <n v="0"/>
    <n v="32841.870000000003"/>
    <n v="32841.870000000003"/>
    <n v="0"/>
    <n v="32841.870000000003"/>
    <n v="32841.870000000003"/>
    <n v="0"/>
    <n v="32841.870000000003"/>
    <n v="32841.870000000003"/>
    <n v="32841.870000000003"/>
    <s v="0.00"/>
    <s v="0.00"/>
    <s v="0.00"/>
    <s v="0.00"/>
    <s v="0.00"/>
    <s v="0.00"/>
    <s v="0.00"/>
    <s v="0.00"/>
    <s v="0.00"/>
    <s v="0.00"/>
    <s v="0.00"/>
    <n v="32841.870000000003"/>
    <n v="32841.870000000003"/>
    <s v="0.00"/>
    <x v="0"/>
    <n v="0"/>
  </r>
  <r>
    <x v="0"/>
    <x v="0"/>
    <x v="0"/>
    <x v="0"/>
    <x v="2"/>
    <n v="338000001"/>
    <s v="33801"/>
    <x v="0"/>
    <x v="0"/>
    <x v="0"/>
    <s v="33"/>
    <x v="0"/>
    <x v="0"/>
    <s v="P50013325E5"/>
    <n v="3300"/>
    <x v="15"/>
    <s v="338"/>
    <x v="2"/>
    <n v="51330"/>
    <n v="5338011"/>
    <s v="FEDERAL5338011"/>
    <s v="5338011 Servicios de vigilanci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38512"/>
    <n v="0"/>
    <n v="0"/>
    <n v="38512"/>
    <n v="38512"/>
    <n v="0"/>
    <n v="38512"/>
    <n v="38512"/>
    <n v="0"/>
    <n v="38512"/>
    <n v="38512"/>
    <n v="38512"/>
    <s v="0.00"/>
    <s v="0.00"/>
    <s v="0.00"/>
    <s v="0.00"/>
    <s v="0.00"/>
    <s v="0.00"/>
    <s v="0.00"/>
    <s v="0.00"/>
    <s v="0.00"/>
    <s v="0.00"/>
    <s v="0.00"/>
    <n v="38512"/>
    <n v="38512"/>
    <s v="0.00"/>
    <x v="0"/>
    <n v="0"/>
  </r>
  <r>
    <x v="0"/>
    <x v="0"/>
    <x v="0"/>
    <x v="0"/>
    <x v="2"/>
    <n v="339000001"/>
    <s v="33901"/>
    <x v="0"/>
    <x v="0"/>
    <x v="0"/>
    <s v="33"/>
    <x v="0"/>
    <x v="0"/>
    <s v="P50013325E5"/>
    <n v="3300"/>
    <x v="15"/>
    <s v="339"/>
    <x v="2"/>
    <n v="51330"/>
    <n v="5339011"/>
    <s v="FEDERAL5339011"/>
    <s v="5339011 Servicios profesionales, científicos y técnicos i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3779.38"/>
    <m/>
    <n v="7558.46"/>
    <m/>
    <m/>
    <n v="3779.28"/>
    <n v="3779.28"/>
    <n v="0"/>
    <n v="11337.84"/>
    <n v="7558.56"/>
    <n v="18896.400000000001"/>
    <n v="0"/>
    <n v="18896.400000000001"/>
    <n v="18896.400000000001"/>
    <n v="0"/>
    <n v="18896.400000000001"/>
    <n v="18896.400000000001"/>
    <n v="18896.400000000001"/>
    <s v="0.00"/>
    <s v="0.00"/>
    <s v="0.00"/>
    <s v="0.00"/>
    <s v="0.00"/>
    <n v="3779.28"/>
    <s v="0.00"/>
    <n v="7558.56"/>
    <s v="0.00"/>
    <s v="0.00"/>
    <n v="3779.28"/>
    <n v="3779.28"/>
    <n v="3779.28"/>
    <n v="15117.12"/>
    <x v="0"/>
    <n v="0"/>
  </r>
  <r>
    <x v="0"/>
    <x v="0"/>
    <x v="0"/>
    <x v="0"/>
    <x v="2"/>
    <n v="347000001"/>
    <s v="34701"/>
    <x v="0"/>
    <x v="0"/>
    <x v="0"/>
    <s v="34"/>
    <x v="0"/>
    <x v="0"/>
    <s v="P50013425E5"/>
    <n v="3400"/>
    <x v="16"/>
    <s v="347"/>
    <x v="2"/>
    <n v="51340"/>
    <n v="5347011"/>
    <s v="FEDERAL5347011"/>
    <s v="5347011 Fletes y maniobr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134.78"/>
    <m/>
    <m/>
    <m/>
    <m/>
    <m/>
    <m/>
    <n v="0"/>
    <n v="134.78"/>
    <n v="0"/>
    <n v="134.78"/>
    <n v="0"/>
    <n v="134.78"/>
    <n v="134.78"/>
    <n v="0"/>
    <n v="134.78"/>
    <n v="134.78"/>
    <n v="134.78"/>
    <s v="0.00"/>
    <s v="0.00"/>
    <s v="0.00"/>
    <s v="0.00"/>
    <s v="0.00"/>
    <n v="134.78"/>
    <s v="0.00"/>
    <s v="0.00"/>
    <s v="0.00"/>
    <s v="0.00"/>
    <s v="0.00"/>
    <s v="0.00"/>
    <s v="0.00"/>
    <n v="134.78"/>
    <x v="0"/>
    <n v="0"/>
  </r>
  <r>
    <x v="0"/>
    <x v="0"/>
    <x v="0"/>
    <x v="0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FEDERAL5341011"/>
    <s v="5341011 Servicios financieros y bancarios"/>
    <n v="0"/>
    <x v="1"/>
    <x v="1"/>
    <x v="1"/>
    <x v="1"/>
    <x v="1"/>
    <x v="1"/>
    <x v="1"/>
    <x v="1"/>
    <x v="1"/>
    <x v="1"/>
    <x v="1"/>
    <x v="1"/>
    <x v="1"/>
    <x v="1"/>
    <x v="0"/>
    <x v="0"/>
    <x v="0"/>
    <x v="0"/>
    <x v="0"/>
    <x v="0"/>
    <x v="0"/>
    <x v="0"/>
    <x v="0"/>
    <m/>
    <n v="0"/>
    <x v="1"/>
    <x v="1"/>
    <n v="3725.77"/>
    <x v="0"/>
    <x v="0"/>
    <x v="0"/>
    <x v="0"/>
    <x v="0"/>
    <x v="0"/>
    <m/>
    <m/>
    <m/>
    <m/>
    <n v="1000"/>
    <m/>
    <n v="1386.82"/>
    <n v="917.05"/>
    <n v="9115.7800000000007"/>
    <n v="0"/>
    <n v="1000"/>
    <n v="11419.650000000001"/>
    <n v="12419.650000000001"/>
    <n v="14718.34"/>
    <n v="27137.99"/>
    <n v="27137.99"/>
    <m/>
    <n v="27137.989999999998"/>
    <n v="27137.989999999998"/>
    <n v="18158.46"/>
    <n v="1119.28"/>
    <n v="892.73"/>
    <n v="993.08"/>
    <n v="851.71"/>
    <n v="971.98"/>
    <n v="1124.24"/>
    <n v="1877.44"/>
    <n v="2055"/>
    <n v="1956.08"/>
    <n v="2336.96"/>
    <n v="1956.16"/>
    <n v="2023.8"/>
    <n v="2023.8"/>
    <n v="16134.659999999998"/>
    <x v="3"/>
    <n v="8979.5300000000025"/>
  </r>
  <r>
    <x v="0"/>
    <x v="0"/>
    <x v="0"/>
    <x v="0"/>
    <x v="2"/>
    <n v="352000001"/>
    <s v="35201"/>
    <x v="0"/>
    <x v="0"/>
    <x v="0"/>
    <s v="35"/>
    <x v="0"/>
    <x v="0"/>
    <s v="P50013525E5"/>
    <n v="3500"/>
    <x v="17"/>
    <s v="352"/>
    <x v="2"/>
    <n v="51350"/>
    <n v="5352011"/>
    <s v="FEDERAL5352011"/>
    <s v="5352011 Mantenimiento y conservación de mobiliario y equipo de administr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55000001"/>
    <s v="35501"/>
    <x v="0"/>
    <x v="0"/>
    <x v="0"/>
    <s v="35"/>
    <x v="0"/>
    <x v="0"/>
    <s v="P50013525E5"/>
    <n v="3500"/>
    <x v="17"/>
    <s v="355"/>
    <x v="2"/>
    <n v="51350"/>
    <n v="5355011"/>
    <s v="FEDERAL5355011"/>
    <s v="5355011 Reparación y mantenimiento de equipo de transporte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57000001"/>
    <s v="35701"/>
    <x v="0"/>
    <x v="0"/>
    <x v="0"/>
    <s v="35"/>
    <x v="0"/>
    <x v="0"/>
    <s v="P50013525E5"/>
    <n v="3500"/>
    <x v="17"/>
    <s v="357"/>
    <x v="2"/>
    <n v="51350"/>
    <n v="5357011"/>
    <s v="FEDERAL5357011"/>
    <s v="5357011 Instalación, reparación y mantenimiento de maquinaria, otros equipos y herramient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58000001"/>
    <s v="35801"/>
    <x v="0"/>
    <x v="0"/>
    <x v="0"/>
    <s v="35"/>
    <x v="0"/>
    <x v="0"/>
    <s v="P50013525E5"/>
    <n v="3500"/>
    <x v="17"/>
    <s v="358"/>
    <x v="2"/>
    <n v="51350"/>
    <n v="5358011"/>
    <s v="FEDERAL5358011"/>
    <s v="5358011 Servicios de limpiez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05250.4"/>
    <n v="0"/>
    <n v="0"/>
    <n v="205250.4"/>
    <n v="205250.4"/>
    <n v="0"/>
    <n v="205250.4"/>
    <n v="205250.4"/>
    <n v="0"/>
    <n v="205250.4"/>
    <n v="205250.4"/>
    <n v="205250.4"/>
    <s v="0.00"/>
    <s v="0.00"/>
    <s v="0.00"/>
    <s v="0.00"/>
    <s v="0.00"/>
    <s v="0.00"/>
    <s v="0.00"/>
    <s v="0.00"/>
    <s v="0.00"/>
    <s v="0.00"/>
    <s v="0.00"/>
    <n v="205250.4"/>
    <n v="205250.4"/>
    <s v="0.00"/>
    <x v="0"/>
    <n v="0"/>
  </r>
  <r>
    <x v="0"/>
    <x v="0"/>
    <x v="0"/>
    <x v="0"/>
    <x v="2"/>
    <n v="361000001"/>
    <s v="36101"/>
    <x v="0"/>
    <x v="0"/>
    <x v="0"/>
    <s v="36"/>
    <x v="0"/>
    <x v="0"/>
    <s v="P50013625E5"/>
    <n v="3600"/>
    <x v="18"/>
    <s v="361"/>
    <x v="2"/>
    <n v="51360"/>
    <n v="5361011"/>
    <s v="FEDERAL5361011"/>
    <s v="5361011 Difusión por radio, televisión y otros medios de mensajes sobre programas y actividades gubernamentales"/>
    <n v="287859.675782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134.78"/>
    <m/>
    <n v="-8558.4599999999991"/>
    <m/>
    <n v="-20000"/>
    <n v="-122929.86000000002"/>
    <n v="-22462.18"/>
    <n v="0"/>
    <n v="-8693.24"/>
    <n v="-165392.04"/>
    <n v="-174085.28"/>
    <n v="0"/>
    <n v="-174085.28"/>
    <n v="113774.39578200007"/>
    <n v="0"/>
    <n v="113774.39999999999"/>
    <n v="113774.39999999999"/>
    <n v="113774.39999999999"/>
    <s v="0.00"/>
    <n v="678.86"/>
    <n v="2402.36"/>
    <n v="13974.01"/>
    <n v="24422.639999999999"/>
    <n v="17819.5"/>
    <n v="1903.56"/>
    <n v="4244.4399999999996"/>
    <n v="2412.8000000000002"/>
    <n v="9433.1200000000008"/>
    <n v="672.75"/>
    <n v="35810.36"/>
    <n v="35810.36"/>
    <n v="77964.039999999994"/>
    <x v="0"/>
    <n v="-4.2179999290965497E-3"/>
  </r>
  <r>
    <x v="0"/>
    <x v="0"/>
    <x v="0"/>
    <x v="0"/>
    <x v="2"/>
    <n v="371000001"/>
    <s v="37102"/>
    <x v="0"/>
    <x v="0"/>
    <x v="0"/>
    <s v="37"/>
    <x v="0"/>
    <x v="0"/>
    <s v="P50013725E5"/>
    <n v="3700"/>
    <x v="19"/>
    <s v="371"/>
    <x v="2"/>
    <n v="51370"/>
    <n v="5371021"/>
    <s v="FEDERAL5371021"/>
    <s v="5371021 Pasajes aéreos nacionales"/>
    <n v="51143.732017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36949.85"/>
    <m/>
    <n v="-1386.82"/>
    <m/>
    <n v="-3953.97"/>
    <n v="0"/>
    <n v="-36949.85"/>
    <n v="-5340.79"/>
    <n v="-42290.64"/>
    <n v="0"/>
    <n v="-42290.64"/>
    <n v="8853.0920170000027"/>
    <n v="0"/>
    <n v="8853.09"/>
    <n v="8853.09"/>
    <n v="8853.09"/>
    <s v="0.00"/>
    <s v="0.00"/>
    <n v="2808.1"/>
    <s v="0.00"/>
    <s v="0.00"/>
    <s v="0.00"/>
    <s v="0.00"/>
    <s v="0.00"/>
    <s v="0.00"/>
    <n v="6044.99"/>
    <s v="0.00"/>
    <s v="0.00"/>
    <s v="0.00"/>
    <n v="8853.09"/>
    <x v="0"/>
    <n v="2.0170000025245827E-3"/>
  </r>
  <r>
    <x v="0"/>
    <x v="0"/>
    <x v="0"/>
    <x v="0"/>
    <x v="2"/>
    <n v="371000001"/>
    <s v="37103"/>
    <x v="0"/>
    <x v="0"/>
    <x v="0"/>
    <s v="37"/>
    <x v="0"/>
    <x v="0"/>
    <s v="P50013725E5"/>
    <n v="3700"/>
    <x v="19"/>
    <s v="371"/>
    <x v="2"/>
    <n v="51370"/>
    <n v="5371031"/>
    <s v="FEDERAL5371031"/>
    <s v="5371031 Pasajes aéreos internacion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28054"/>
    <m/>
    <m/>
    <n v="68382"/>
    <m/>
    <n v="0"/>
    <n v="28054"/>
    <n v="68382"/>
    <n v="96436"/>
    <n v="0"/>
    <n v="96436"/>
    <n v="96436"/>
    <n v="0"/>
    <n v="96436"/>
    <n v="96436"/>
    <n v="96436"/>
    <s v="0.00"/>
    <s v="0.00"/>
    <s v="0.00"/>
    <s v="0.00"/>
    <s v="0.00"/>
    <s v="0.00"/>
    <s v="0.00"/>
    <n v="28054"/>
    <s v="0.00"/>
    <s v="0.00"/>
    <n v="68382"/>
    <s v="0.00"/>
    <s v="0.00"/>
    <n v="96436"/>
    <x v="0"/>
    <n v="0"/>
  </r>
  <r>
    <x v="0"/>
    <x v="0"/>
    <x v="0"/>
    <x v="0"/>
    <x v="2"/>
    <n v="372000001"/>
    <s v="37202"/>
    <x v="0"/>
    <x v="0"/>
    <x v="0"/>
    <s v="37"/>
    <x v="0"/>
    <x v="0"/>
    <s v="P50013725E5"/>
    <n v="3700"/>
    <x v="19"/>
    <s v="372"/>
    <x v="2"/>
    <n v="51370"/>
    <n v="5372021"/>
    <s v="FEDERAL5372021"/>
    <s v="5372021 Pasajes terrrestres nacionales"/>
    <n v="189725.644801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96777.02"/>
    <n v="0"/>
    <n v="0"/>
    <n v="-96777.02"/>
    <n v="-96777.02"/>
    <n v="0"/>
    <n v="-96777.02"/>
    <n v="92948.624801000013"/>
    <n v="0"/>
    <n v="92948.62"/>
    <n v="92948.62"/>
    <n v="92948.62"/>
    <n v="306"/>
    <n v="2421"/>
    <n v="150"/>
    <n v="689"/>
    <n v="314"/>
    <n v="5140.3999999999996"/>
    <n v="7315.5"/>
    <n v="6162"/>
    <n v="7792.8"/>
    <n v="12225.279999999999"/>
    <n v="41343.910000000003"/>
    <n v="9088.73"/>
    <n v="9088.73"/>
    <n v="83859.89"/>
    <x v="0"/>
    <n v="4.8010000173235312E-3"/>
  </r>
  <r>
    <x v="0"/>
    <x v="0"/>
    <x v="0"/>
    <x v="0"/>
    <x v="2"/>
    <n v="375000001"/>
    <s v="37502"/>
    <x v="0"/>
    <x v="0"/>
    <x v="0"/>
    <s v="37"/>
    <x v="0"/>
    <x v="0"/>
    <s v="P50013725E5"/>
    <n v="3700"/>
    <x v="19"/>
    <s v="375"/>
    <x v="2"/>
    <n v="51370"/>
    <n v="5375021"/>
    <s v="FEDERAL5375021"/>
    <s v="5375021 Viáticos nacionales"/>
    <n v="857461.460771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18719.95"/>
    <m/>
    <m/>
    <n v="-36168"/>
    <n v="-372115.80000000005"/>
    <n v="0"/>
    <n v="-18719.95"/>
    <n v="-408283.80000000005"/>
    <n v="-427003.75000000006"/>
    <n v="0"/>
    <n v="-427003.75000000006"/>
    <n v="430457.71077199985"/>
    <n v="0"/>
    <n v="430457.70999999979"/>
    <n v="430457.70999999979"/>
    <n v="383541.62999999983"/>
    <n v="860"/>
    <n v="6878.76"/>
    <n v="3106.12"/>
    <n v="3712.7"/>
    <n v="1452"/>
    <n v="23400.520000000011"/>
    <n v="44611.989999999991"/>
    <n v="37187.919999999998"/>
    <n v="30485.460000000006"/>
    <n v="62379.8"/>
    <n v="124757.47"/>
    <n v="44708.89"/>
    <n v="44708.89"/>
    <n v="338832.73999999987"/>
    <x v="4"/>
    <n v="46916.080772000016"/>
  </r>
  <r>
    <x v="0"/>
    <x v="0"/>
    <x v="0"/>
    <x v="0"/>
    <x v="2"/>
    <n v="372000001"/>
    <s v="37203"/>
    <x v="0"/>
    <x v="0"/>
    <x v="0"/>
    <s v="37"/>
    <x v="0"/>
    <x v="0"/>
    <s v="P50013725E5"/>
    <n v="3700"/>
    <x v="19"/>
    <s v="372"/>
    <x v="2"/>
    <n v="51370"/>
    <n v="5372031"/>
    <s v="FEDERAL5372031"/>
    <s v="5372031 Pasajes terrestres internacionales "/>
    <n v="1162.7194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8895.85"/>
    <m/>
    <m/>
    <m/>
    <n v="5342.83"/>
    <n v="0"/>
    <n v="8895.85"/>
    <n v="5342.83"/>
    <n v="14238.68"/>
    <n v="0"/>
    <n v="14238.68"/>
    <n v="15401.399411"/>
    <n v="0"/>
    <n v="15401.4"/>
    <n v="15401.4"/>
    <n v="15401.4"/>
    <s v="0.00"/>
    <s v="0.00"/>
    <s v="0.00"/>
    <s v="0.00"/>
    <s v="0.00"/>
    <s v="0.00"/>
    <s v="0.00"/>
    <n v="10058.57"/>
    <s v="0.00"/>
    <s v="0.00"/>
    <s v="0.00"/>
    <n v="5342.83"/>
    <n v="5342.83"/>
    <n v="10058.57"/>
    <x v="0"/>
    <n v="-5.8899999930872582E-4"/>
  </r>
  <r>
    <x v="0"/>
    <x v="0"/>
    <x v="0"/>
    <x v="0"/>
    <x v="2"/>
    <n v="376000001"/>
    <s v="37601"/>
    <x v="0"/>
    <x v="0"/>
    <x v="0"/>
    <s v="37"/>
    <x v="0"/>
    <x v="0"/>
    <s v="P50013725E5"/>
    <n v="3700"/>
    <x v="19"/>
    <s v="376"/>
    <x v="2"/>
    <n v="51370"/>
    <n v="5376011"/>
    <s v="FEDERAL5376011"/>
    <s v="5376011 Viáticos en el extranjero"/>
    <n v="8611.509683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18719.95"/>
    <m/>
    <m/>
    <n v="36168"/>
    <n v="38578.339999999997"/>
    <n v="0"/>
    <n v="18719.95"/>
    <n v="74746.34"/>
    <n v="93466.29"/>
    <n v="0"/>
    <n v="93466.29"/>
    <n v="102077.79968299999"/>
    <n v="0"/>
    <n v="102077.79999999999"/>
    <n v="102077.79999999999"/>
    <n v="102077.79999999999"/>
    <s v="0.00"/>
    <s v="0.00"/>
    <s v="0.00"/>
    <s v="0.00"/>
    <s v="0.00"/>
    <s v="0.00"/>
    <s v="0.00"/>
    <n v="27331.46"/>
    <s v="0.00"/>
    <s v="0.00"/>
    <n v="36168"/>
    <n v="38578.339999999997"/>
    <n v="38578.339999999997"/>
    <n v="63499.46"/>
    <x v="0"/>
    <n v="-3.169999981764704E-4"/>
  </r>
  <r>
    <x v="0"/>
    <x v="0"/>
    <x v="0"/>
    <x v="0"/>
    <x v="2"/>
    <n v="382000001"/>
    <s v="38201"/>
    <x v="0"/>
    <x v="0"/>
    <x v="0"/>
    <s v="38"/>
    <x v="0"/>
    <x v="0"/>
    <s v="P50013825E5"/>
    <n v="3800"/>
    <x v="20"/>
    <s v="382"/>
    <x v="2"/>
    <n v="51380"/>
    <n v="5382011"/>
    <s v="FEDERAL5382011"/>
    <s v="5382011 Gastos de orden social y cultur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1812.5"/>
    <m/>
    <m/>
    <m/>
    <m/>
    <m/>
    <m/>
    <m/>
    <n v="47195.55"/>
    <n v="11812.5"/>
    <n v="0"/>
    <n v="47195.55"/>
    <n v="59008.05"/>
    <n v="0"/>
    <n v="59008.05"/>
    <n v="59008.05"/>
    <n v="0"/>
    <n v="59008.05"/>
    <n v="59008.05"/>
    <n v="59008.05"/>
    <s v="0.00"/>
    <s v="0.00"/>
    <s v="0.00"/>
    <n v="11812.5"/>
    <s v="0.00"/>
    <s v="0.00"/>
    <s v="0.00"/>
    <s v="0.00"/>
    <s v="0.00"/>
    <s v="0.00"/>
    <s v="0.00"/>
    <n v="47195.55"/>
    <n v="47195.55"/>
    <n v="11812.5"/>
    <x v="0"/>
    <n v="0"/>
  </r>
  <r>
    <x v="0"/>
    <x v="0"/>
    <x v="0"/>
    <x v="0"/>
    <x v="2"/>
    <n v="383000001"/>
    <s v="38301"/>
    <x v="0"/>
    <x v="0"/>
    <x v="0"/>
    <s v="38"/>
    <x v="0"/>
    <x v="0"/>
    <s v="P50013825E5"/>
    <n v="3800"/>
    <x v="20"/>
    <s v="383"/>
    <x v="2"/>
    <n v="51380"/>
    <n v="5383011"/>
    <s v="FEDERAL5383011"/>
    <s v="5383011 Congreso y convenciones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0"/>
    <x v="0"/>
    <x v="2"/>
    <n v="385000001"/>
    <s v="38501"/>
    <x v="0"/>
    <x v="0"/>
    <x v="0"/>
    <s v="38"/>
    <x v="0"/>
    <x v="0"/>
    <s v="P50013825E5"/>
    <n v="3800"/>
    <x v="20"/>
    <s v="385"/>
    <x v="2"/>
    <n v="51380"/>
    <n v="5385011"/>
    <s v="FEDERAL5385011"/>
    <s v="5385011 Gastos de representación"/>
    <n v="81317.7954049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11812.5"/>
    <m/>
    <m/>
    <m/>
    <m/>
    <m/>
    <m/>
    <m/>
    <n v="200"/>
    <n v="-11812.5"/>
    <n v="0"/>
    <n v="200"/>
    <n v="-11612.5"/>
    <n v="0"/>
    <n v="-11612.5"/>
    <n v="69705.295404999997"/>
    <n v="0"/>
    <n v="69705.3"/>
    <n v="69705.3"/>
    <n v="43867.200000000004"/>
    <s v="0.00"/>
    <n v="1053"/>
    <n v="1625"/>
    <n v="890"/>
    <n v="3916.51"/>
    <n v="316"/>
    <n v="10339.99"/>
    <n v="18774.25"/>
    <n v="2088"/>
    <n v="1475"/>
    <n v="1256.2"/>
    <n v="2133.25"/>
    <n v="2133.25"/>
    <n v="41733.950000000004"/>
    <x v="5"/>
    <n v="25838.095404999993"/>
  </r>
  <r>
    <x v="0"/>
    <x v="0"/>
    <x v="0"/>
    <x v="0"/>
    <x v="2"/>
    <n v="392000001"/>
    <s v="39201"/>
    <x v="0"/>
    <x v="0"/>
    <x v="0"/>
    <s v="39"/>
    <x v="0"/>
    <x v="0"/>
    <s v="P50013925E5"/>
    <n v="3900"/>
    <x v="21"/>
    <s v="392"/>
    <x v="2"/>
    <n v="51390"/>
    <n v="5392011"/>
    <s v="FEDERAL5392011"/>
    <s v="5392011 Impuestos y derechos"/>
    <n v="1208829.821712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358851.51"/>
    <n v="0"/>
    <n v="0"/>
    <n v="-358851.51"/>
    <n v="-358851.51"/>
    <n v="0"/>
    <n v="-358851.51"/>
    <n v="849978.31171200005"/>
    <n v="0"/>
    <n v="849978.31"/>
    <n v="849978.31"/>
    <n v="824567.12000000011"/>
    <n v="1656"/>
    <n v="107704.02"/>
    <n v="89793"/>
    <n v="5936"/>
    <n v="73004"/>
    <n v="2088"/>
    <n v="3217.0299999999997"/>
    <n v="72550.069999999963"/>
    <s v="0.00"/>
    <n v="210754"/>
    <n v="326"/>
    <n v="257539"/>
    <n v="257539"/>
    <n v="567028.12000000011"/>
    <x v="6"/>
    <n v="25411.191711999942"/>
  </r>
  <r>
    <x v="0"/>
    <x v="0"/>
    <x v="0"/>
    <x v="0"/>
    <x v="3"/>
    <n v="515000001"/>
    <s v="51501"/>
    <x v="0"/>
    <x v="0"/>
    <x v="0"/>
    <s v="51"/>
    <x v="0"/>
    <x v="0"/>
    <s v="P50015125E5"/>
    <n v="5100"/>
    <x v="22"/>
    <s v="515"/>
    <x v="3"/>
    <n v="12413"/>
    <n v="5515011"/>
    <s v="FEDERAL5515011"/>
    <s v="5515011 Equipo de cómputo y de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9043.24"/>
    <n v="0"/>
    <n v="0"/>
    <n v="9043.24"/>
    <n v="9043.24"/>
    <n v="0"/>
    <n v="9043.24"/>
    <n v="9043.24"/>
    <n v="0"/>
    <n v="9043.24"/>
    <n v="9043.24"/>
    <n v="9043.24"/>
    <s v="0.00"/>
    <s v="0.00"/>
    <s v="0.00"/>
    <s v="0.00"/>
    <s v="0.00"/>
    <s v="0.00"/>
    <s v="0.00"/>
    <s v="0.00"/>
    <s v="0.00"/>
    <s v="0.00"/>
    <s v="0.00"/>
    <n v="9043.24"/>
    <n v="9043.24"/>
    <s v="0.00"/>
    <x v="0"/>
    <n v="0"/>
  </r>
  <r>
    <x v="0"/>
    <x v="0"/>
    <x v="0"/>
    <x v="0"/>
    <x v="2"/>
    <n v="398000001"/>
    <s v="39801"/>
    <x v="0"/>
    <x v="0"/>
    <x v="0"/>
    <s v="39"/>
    <x v="0"/>
    <x v="0"/>
    <s v="P50013925E5"/>
    <n v="3900"/>
    <x v="21"/>
    <s v="398"/>
    <x v="2"/>
    <n v="51390"/>
    <n v="5398011"/>
    <s v="FEDERAL5398011"/>
    <s v="5398011 Impuesto sobre nóminas y otros que se deriven de una relación laboral"/>
    <n v="1434223.049999998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176634.32"/>
    <n v="0"/>
    <n v="0"/>
    <n v="176634.32"/>
    <n v="176634.32"/>
    <n v="0"/>
    <n v="176634.32"/>
    <n v="1610857.3699999982"/>
    <n v="0"/>
    <n v="1610857.3699999999"/>
    <n v="1610857.3699999999"/>
    <n v="1610857.3699999999"/>
    <n v="105223.39"/>
    <n v="108346.46"/>
    <n v="108974.9"/>
    <n v="102301.34"/>
    <n v="113106.41"/>
    <n v="108271.41"/>
    <n v="144584.44"/>
    <n v="138432.01"/>
    <n v="107244.33"/>
    <n v="113117.28"/>
    <n v="217212.44"/>
    <n v="244042.96"/>
    <n v="244042.96"/>
    <n v="1366814.41"/>
    <x v="0"/>
    <n v="0"/>
  </r>
  <r>
    <x v="0"/>
    <x v="1"/>
    <x v="0"/>
    <x v="2"/>
    <x v="0"/>
    <n v="113000001"/>
    <s v="11301"/>
    <x v="2"/>
    <x v="0"/>
    <x v="0"/>
    <s v="11"/>
    <x v="0"/>
    <x v="0"/>
    <s v="P50011125E6"/>
    <n v="1100"/>
    <x v="0"/>
    <s v="113"/>
    <x v="0"/>
    <n v="51110"/>
    <n v="5113011"/>
    <s v="ESTATAL5113011"/>
    <s v="5113011 Sueldos base al personal permanente"/>
    <n v="33727650.77662642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"/>
    <x v="3"/>
    <x v="3"/>
    <n v="-33304"/>
    <n v="-746617.15999999992"/>
    <n v="-284884.31"/>
    <n v="-203440.42"/>
    <n v="-43522.91"/>
    <n v="-713100.26"/>
    <n v="-142802.44"/>
    <n v="-48550.06"/>
    <n v="1272272.1200000001"/>
    <n v="-1411569.6400000001"/>
    <n v="-1278464.7999999998"/>
    <n v="367819.3600000001"/>
    <n v="-2322215.08"/>
    <n v="0"/>
    <n v="-2322215.08"/>
    <n v="31405435.696626425"/>
    <m/>
    <n v="31405435.699999999"/>
    <n v="31405435.699999999"/>
    <n v="31405435.699999999"/>
    <n v="2175607.7899999996"/>
    <n v="2420753.0699999994"/>
    <n v="2090011.79"/>
    <n v="2583820.8300000005"/>
    <n v="2436923.1800000002"/>
    <n v="1743994.99"/>
    <n v="2539235.08"/>
    <n v="3281943.6599999992"/>
    <n v="-80218.81"/>
    <n v="4250996.2799999993"/>
    <n v="3798003.7199999997"/>
    <n v="4164364.1199999996"/>
    <n v="4164364.1199999996"/>
    <n v="27241071.579999998"/>
    <x v="0"/>
    <n v="-3.3735744655132294E-3"/>
  </r>
  <r>
    <x v="0"/>
    <x v="1"/>
    <x v="0"/>
    <x v="2"/>
    <x v="0"/>
    <n v="122000001"/>
    <s v="12202"/>
    <x v="2"/>
    <x v="0"/>
    <x v="0"/>
    <s v="12"/>
    <x v="0"/>
    <x v="0"/>
    <s v="P50011225E6"/>
    <n v="1200"/>
    <x v="1"/>
    <s v="122"/>
    <x v="0"/>
    <n v="51120"/>
    <n v="5122021"/>
    <s v="ESTATAL5122021"/>
    <s v="5122021 Suplencias e interinat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15650"/>
    <n v="10622.15"/>
    <n v="7910.55"/>
    <n v="0"/>
    <n v="0"/>
    <n v="34182.700000000004"/>
    <n v="34182.700000000004"/>
    <n v="0"/>
    <n v="34182.700000000004"/>
    <n v="34182.700000000004"/>
    <n v="0"/>
    <n v="34182.699999999997"/>
    <n v="34182.699999999997"/>
    <n v="34182.699999999997"/>
    <s v="0.00"/>
    <s v="0.00"/>
    <s v="0.00"/>
    <s v="0.00"/>
    <s v="0.00"/>
    <s v="0.00"/>
    <s v="0.00"/>
    <s v="0.00"/>
    <s v="0.00"/>
    <n v="15650"/>
    <n v="10622.15"/>
    <n v="7910.55"/>
    <n v="7910.55"/>
    <n v="26272.15"/>
    <x v="0"/>
    <n v="0"/>
  </r>
  <r>
    <x v="0"/>
    <x v="1"/>
    <x v="0"/>
    <x v="2"/>
    <x v="0"/>
    <n v="131000001"/>
    <s v="13101"/>
    <x v="2"/>
    <x v="0"/>
    <x v="0"/>
    <s v="13"/>
    <x v="0"/>
    <x v="0"/>
    <s v="P50011325E6"/>
    <n v="1300"/>
    <x v="2"/>
    <s v="131"/>
    <x v="0"/>
    <n v="51130"/>
    <n v="5131011"/>
    <s v="ESTATAL5131011"/>
    <s v="5131011 Prima quinquenal por años de servicios efectivos prestados"/>
    <n v="2232425.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28790.76"/>
    <n v="0"/>
    <n v="0"/>
    <n v="-28790.76"/>
    <n v="-28790.76"/>
    <n v="0"/>
    <n v="-28790.76"/>
    <n v="2203634.7400000002"/>
    <n v="0"/>
    <n v="2203634.7400000002"/>
    <n v="2203634.7400000002"/>
    <n v="2203634.7400000002"/>
    <n v="184806.07"/>
    <n v="183758.87000000002"/>
    <n v="183150.57"/>
    <n v="182289.56"/>
    <n v="183139.63"/>
    <n v="183215.5"/>
    <n v="179727"/>
    <n v="180224.80000000002"/>
    <n v="181969.54"/>
    <n v="187136.72999999998"/>
    <n v="186528.5"/>
    <n v="187687.97"/>
    <n v="187687.97"/>
    <n v="2015946.7700000003"/>
    <x v="0"/>
    <n v="0"/>
  </r>
  <r>
    <x v="0"/>
    <x v="1"/>
    <x v="0"/>
    <x v="2"/>
    <x v="0"/>
    <n v="132000001"/>
    <s v="13201"/>
    <x v="2"/>
    <x v="0"/>
    <x v="0"/>
    <s v="13"/>
    <x v="0"/>
    <x v="0"/>
    <s v="P50011325E6"/>
    <n v="1300"/>
    <x v="2"/>
    <s v="132"/>
    <x v="0"/>
    <n v="51130"/>
    <n v="5132011"/>
    <s v="ESTATAL5132011"/>
    <s v="5132011 Prima vacacional"/>
    <n v="2345122.593000003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367501.79"/>
    <n v="0"/>
    <n v="0"/>
    <n v="367501.79"/>
    <n v="367501.79"/>
    <n v="0"/>
    <n v="367501.79"/>
    <n v="2712624.3830000032"/>
    <n v="0"/>
    <n v="2712624.3800000004"/>
    <n v="2712624.3800000004"/>
    <n v="2712624.3800000004"/>
    <n v="2865.5299999999997"/>
    <n v="3654.91"/>
    <n v="12160.3"/>
    <s v="0.00"/>
    <n v="39275.72"/>
    <n v="11813.1"/>
    <n v="941300.48"/>
    <n v="3420.47"/>
    <s v="0.00"/>
    <n v="1532.88"/>
    <n v="20319.629999999997"/>
    <n v="1676281.3599999996"/>
    <n v="1676281.3599999996"/>
    <n v="1036343.0199999994"/>
    <x v="0"/>
    <n v="3.0000028200447559E-3"/>
  </r>
  <r>
    <x v="0"/>
    <x v="1"/>
    <x v="0"/>
    <x v="2"/>
    <x v="0"/>
    <n v="132000001"/>
    <s v="13203"/>
    <x v="2"/>
    <x v="0"/>
    <x v="0"/>
    <s v="13"/>
    <x v="0"/>
    <x v="0"/>
    <s v="P50011325E6"/>
    <n v="1300"/>
    <x v="2"/>
    <s v="132"/>
    <x v="0"/>
    <n v="51130"/>
    <n v="5132031"/>
    <s v="ESTATAL5132031"/>
    <s v="5132031 Gratificación de fin de año"/>
    <n v="6694817.35999999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51064.78"/>
    <n v="1251064.78"/>
    <x v="0"/>
    <x v="0"/>
    <n v="1251064.78"/>
    <x v="0"/>
    <x v="0"/>
    <x v="0"/>
    <x v="0"/>
    <x v="0"/>
    <x v="0"/>
    <m/>
    <m/>
    <m/>
    <m/>
    <m/>
    <m/>
    <m/>
    <m/>
    <n v="1982222.4"/>
    <n v="0"/>
    <n v="0"/>
    <n v="1982222.4"/>
    <n v="1982222.4"/>
    <n v="1251064.78"/>
    <n v="3233287.1799999997"/>
    <n v="9928104.5399999898"/>
    <n v="0"/>
    <n v="9928104.5400000028"/>
    <n v="9928104.5400000028"/>
    <n v="9928104.5400000028"/>
    <n v="8477.5"/>
    <n v="19646.189999999999"/>
    <n v="37071.64"/>
    <s v="0.00"/>
    <n v="278849.11"/>
    <n v="34733.53"/>
    <n v="16268.88"/>
    <n v="53284.91"/>
    <s v="0.00"/>
    <n v="22387.08"/>
    <n v="4584648.4899999993"/>
    <n v="4872737.21"/>
    <n v="4872737.21"/>
    <n v="5055367.330000001"/>
    <x v="0"/>
    <n v="0"/>
  </r>
  <r>
    <x v="0"/>
    <x v="1"/>
    <x v="0"/>
    <x v="2"/>
    <x v="0"/>
    <n v="133000001"/>
    <s v="13301"/>
    <x v="2"/>
    <x v="0"/>
    <x v="0"/>
    <s v="13"/>
    <x v="0"/>
    <x v="0"/>
    <s v="P50011325E6"/>
    <n v="1300"/>
    <x v="2"/>
    <s v="133"/>
    <x v="0"/>
    <n v="51130"/>
    <n v="5133011"/>
    <s v="ESTATAL5133011"/>
    <s v="5133011 Horas extraordinarias"/>
    <n v="36760.800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7792.25"/>
    <n v="0"/>
    <n v="0"/>
    <n v="-7792.25"/>
    <n v="-7792.25"/>
    <n v="0"/>
    <n v="-7792.25"/>
    <n v="28968.550000000003"/>
    <n v="0"/>
    <n v="28968.55"/>
    <n v="28968.55"/>
    <n v="28968.55"/>
    <s v="0.00"/>
    <s v="0.00"/>
    <s v="0.00"/>
    <s v="0.00"/>
    <s v="0.00"/>
    <n v="6967.7599999999993"/>
    <n v="4629.66"/>
    <n v="3609.6800000000003"/>
    <s v="0.00"/>
    <n v="4514.74"/>
    <n v="6540.61"/>
    <n v="2706.1"/>
    <n v="2706.1"/>
    <n v="26262.45"/>
    <x v="0"/>
    <n v="0"/>
  </r>
  <r>
    <x v="0"/>
    <x v="1"/>
    <x v="0"/>
    <x v="2"/>
    <x v="0"/>
    <n v="141000001"/>
    <s v="14102"/>
    <x v="2"/>
    <x v="0"/>
    <x v="0"/>
    <s v="14"/>
    <x v="0"/>
    <x v="0"/>
    <s v="P50011425E6"/>
    <n v="1400"/>
    <x v="3"/>
    <s v="141"/>
    <x v="0"/>
    <n v="51140"/>
    <n v="5141021"/>
    <s v="ESTATAL5141021"/>
    <s v="5141021 Cuotas al IMSS"/>
    <n v="5643080.28900000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533666.80000000005"/>
    <m/>
    <m/>
    <n v="-1847189.96"/>
    <n v="0"/>
    <n v="0"/>
    <n v="-1313523.1599999999"/>
    <n v="-1313523.1599999999"/>
    <n v="0"/>
    <n v="-1313523.1599999999"/>
    <n v="4329557.1290000081"/>
    <n v="0"/>
    <n v="4329557.129999998"/>
    <n v="4329557.129999998"/>
    <n v="4329557.129999998"/>
    <n v="366833.84"/>
    <n v="386378.68"/>
    <n v="354541.21"/>
    <n v="428241.17"/>
    <n v="352598.58999999921"/>
    <n v="271623.46999999997"/>
    <n v="389641.81"/>
    <n v="528662.19999999995"/>
    <n v="-13173.920000000042"/>
    <s v="0.00"/>
    <n v="569504.80999999994"/>
    <n v="694705.2699999999"/>
    <n v="694705.2699999999"/>
    <n v="3634851.8599999985"/>
    <x v="0"/>
    <n v="-9.9998991936445236E-4"/>
  </r>
  <r>
    <x v="0"/>
    <x v="1"/>
    <x v="0"/>
    <x v="2"/>
    <x v="0"/>
    <n v="143000001"/>
    <s v="14301"/>
    <x v="2"/>
    <x v="0"/>
    <x v="0"/>
    <s v="14"/>
    <x v="0"/>
    <x v="0"/>
    <s v="P50011425E6"/>
    <n v="1400"/>
    <x v="3"/>
    <s v="143"/>
    <x v="0"/>
    <n v="51140"/>
    <n v="5143011"/>
    <s v="ESTATAL5143011"/>
    <s v="5143011 Aportaciones al sistema para el retiro"/>
    <n v="905975.6375999994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100179.46"/>
    <m/>
    <m/>
    <n v="-305682.52"/>
    <n v="0"/>
    <n v="0"/>
    <n v="-205503.06"/>
    <n v="-205503.06"/>
    <n v="0"/>
    <n v="-205503.06"/>
    <n v="700472.57759999949"/>
    <n v="0"/>
    <n v="700472.57999999961"/>
    <n v="700472.57999999961"/>
    <n v="700472.57999999961"/>
    <n v="57117.34"/>
    <n v="60290.38"/>
    <n v="55321.120000000003"/>
    <n v="66865.48"/>
    <n v="58182.940000000148"/>
    <n v="44893.83"/>
    <n v="64370.57"/>
    <n v="87363.6"/>
    <n v="-2127.8400000000693"/>
    <s v="0.00"/>
    <n v="96598.37"/>
    <n v="111596.79"/>
    <n v="111596.79"/>
    <n v="588875.79000000039"/>
    <x v="0"/>
    <n v="-2.4000001139938831E-3"/>
  </r>
  <r>
    <x v="0"/>
    <x v="1"/>
    <x v="0"/>
    <x v="2"/>
    <x v="0"/>
    <n v="152000001"/>
    <s v="15203"/>
    <x v="2"/>
    <x v="0"/>
    <x v="0"/>
    <s v="15"/>
    <x v="0"/>
    <x v="0"/>
    <s v="P50011525E6"/>
    <n v="1500"/>
    <x v="4"/>
    <s v="152"/>
    <x v="0"/>
    <n v="51150"/>
    <n v="5152031"/>
    <s v="ESTATAL5152031"/>
    <s v="5152031 Antigüedad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2"/>
    <x v="4"/>
    <x v="4"/>
    <m/>
    <n v="623219.43000000005"/>
    <n v="246395.28"/>
    <n v="149999.74"/>
    <m/>
    <m/>
    <n v="55825.75"/>
    <m/>
    <m/>
    <n v="1231032.3400000001"/>
    <n v="1019614.4500000001"/>
    <n v="55825.75"/>
    <n v="2306472.54"/>
    <n v="0"/>
    <n v="2306472.54"/>
    <n v="2306472.54"/>
    <n v="0"/>
    <n v="2306472.54"/>
    <n v="2306472.54"/>
    <n v="2306472.54"/>
    <n v="409954.56"/>
    <n v="444976.77999999997"/>
    <n v="376101"/>
    <s v="0.00"/>
    <n v="623219.43000000005"/>
    <n v="246395.28"/>
    <n v="149999.74"/>
    <s v="0.00"/>
    <s v="0.00"/>
    <n v="55825.75"/>
    <s v="0.00"/>
    <s v="0.00"/>
    <s v="0.00"/>
    <n v="2306472.54"/>
    <x v="0"/>
    <n v="0"/>
  </r>
  <r>
    <x v="0"/>
    <x v="1"/>
    <x v="0"/>
    <x v="2"/>
    <x v="0"/>
    <n v="152000001"/>
    <s v="15201"/>
    <x v="2"/>
    <x v="0"/>
    <x v="0"/>
    <s v="15"/>
    <x v="0"/>
    <x v="0"/>
    <s v="P50011525E6"/>
    <n v="1500"/>
    <x v="4"/>
    <s v="152"/>
    <x v="0"/>
    <n v="51150"/>
    <n v="5152011"/>
    <s v="ESTATAL5152011"/>
    <s v="5152011Liquidaciones por indemnizaciones y por sueld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3"/>
    <x v="5"/>
    <x v="0"/>
    <m/>
    <n v="52184.92"/>
    <m/>
    <m/>
    <m/>
    <m/>
    <n v="28182.44"/>
    <m/>
    <m/>
    <n v="55040.53"/>
    <n v="52184.92"/>
    <n v="28182.44"/>
    <n v="135407.88999999998"/>
    <n v="0"/>
    <n v="135407.88999999998"/>
    <n v="135407.88999999998"/>
    <n v="0"/>
    <n v="135407.88999999998"/>
    <n v="135407.88999999998"/>
    <n v="135407.88999999998"/>
    <n v="25402.03"/>
    <n v="29638.5"/>
    <s v="0.00"/>
    <s v="0.00"/>
    <n v="52184.92"/>
    <s v="0.00"/>
    <s v="0.00"/>
    <s v="0.00"/>
    <s v="0.00"/>
    <n v="28182.44"/>
    <s v="0.00"/>
    <s v="0.00"/>
    <s v="0.00"/>
    <n v="135407.88999999998"/>
    <x v="0"/>
    <n v="0"/>
  </r>
  <r>
    <x v="0"/>
    <x v="1"/>
    <x v="0"/>
    <x v="2"/>
    <x v="0"/>
    <n v="153000001"/>
    <s v="15301"/>
    <x v="2"/>
    <x v="0"/>
    <x v="0"/>
    <s v="15"/>
    <x v="0"/>
    <x v="0"/>
    <s v="P50011525E5"/>
    <n v="1500"/>
    <x v="4"/>
    <s v="154"/>
    <x v="0"/>
    <n v="51150"/>
    <n v="5153011"/>
    <s v="ESTATAL5153011"/>
    <s v="5153011 Prestaciones y haberes de retiro 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4"/>
    <x v="6"/>
    <x v="5"/>
    <n v="28254"/>
    <n v="28254"/>
    <n v="28254"/>
    <n v="29154"/>
    <n v="29154"/>
    <n v="29154"/>
    <n v="29154"/>
    <n v="29154"/>
    <n v="29154"/>
    <n v="113016"/>
    <n v="114816"/>
    <n v="116616"/>
    <n v="344448"/>
    <n v="0"/>
    <n v="344448"/>
    <n v="344448"/>
    <n v="0"/>
    <n v="344448"/>
    <n v="344448"/>
    <n v="344448"/>
    <n v="28254"/>
    <n v="28254"/>
    <n v="28254"/>
    <n v="28254"/>
    <n v="28254"/>
    <n v="28254"/>
    <n v="29154"/>
    <n v="29154"/>
    <n v="29154"/>
    <n v="29154"/>
    <n v="29154"/>
    <n v="29154"/>
    <n v="29154"/>
    <n v="315294"/>
    <x v="0"/>
    <n v="0"/>
  </r>
  <r>
    <x v="0"/>
    <x v="1"/>
    <x v="0"/>
    <x v="2"/>
    <x v="0"/>
    <n v="154000001"/>
    <s v="15401"/>
    <x v="2"/>
    <x v="0"/>
    <x v="0"/>
    <s v="15"/>
    <x v="0"/>
    <x v="0"/>
    <s v="P50011525E6"/>
    <n v="1500"/>
    <x v="4"/>
    <s v="154"/>
    <x v="0"/>
    <n v="51150"/>
    <n v="5154011"/>
    <s v="ESTATAL5154011"/>
    <s v="5154011 Pago por fallecimiento de padres, cónyuge e hijos"/>
    <n v="42306.3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18742.150000000001"/>
    <m/>
    <n v="6600"/>
    <n v="3300"/>
    <n v="3300"/>
    <n v="3300"/>
    <n v="0"/>
    <n v="18742.150000000001"/>
    <n v="16500"/>
    <n v="35242.15"/>
    <n v="0"/>
    <n v="35242.15"/>
    <n v="77548.5"/>
    <n v="0"/>
    <n v="77548.5"/>
    <n v="77548.5"/>
    <n v="77548.5"/>
    <n v="3300"/>
    <s v="0.00"/>
    <n v="6600"/>
    <s v="0.00"/>
    <s v="0.00"/>
    <s v="0.00"/>
    <n v="51148.5"/>
    <s v="0.00"/>
    <n v="6600"/>
    <n v="3300"/>
    <n v="3300"/>
    <n v="3300"/>
    <n v="3300"/>
    <n v="74248.5"/>
    <x v="0"/>
    <n v="0"/>
  </r>
  <r>
    <x v="0"/>
    <x v="1"/>
    <x v="0"/>
    <x v="2"/>
    <x v="0"/>
    <n v="154000001"/>
    <s v="15402"/>
    <x v="2"/>
    <x v="0"/>
    <x v="0"/>
    <s v="15"/>
    <x v="0"/>
    <x v="0"/>
    <s v="P50011525E6"/>
    <n v="1500"/>
    <x v="4"/>
    <s v="154"/>
    <x v="0"/>
    <n v="51150"/>
    <n v="5154021"/>
    <s v="ESTATAL5154021"/>
    <s v="5154021 Ayuda adquisición de lentes"/>
    <n v="59581.1200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400"/>
    <n v="2685.26"/>
    <n v="5473.91"/>
    <n v="2338.34"/>
    <n v="0"/>
    <n v="0"/>
    <n v="10097.51"/>
    <n v="10097.51"/>
    <n v="0"/>
    <n v="10097.51"/>
    <n v="69678.63"/>
    <n v="0"/>
    <n v="69678.630000000019"/>
    <n v="69678.630000000019"/>
    <n v="69678.630000000019"/>
    <n v="4682.55"/>
    <n v="8530.34"/>
    <n v="12408.24"/>
    <n v="3489.95"/>
    <n v="9068.2199999999993"/>
    <n v="2005.1999999999998"/>
    <n v="11914.04"/>
    <s v="0.00"/>
    <n v="6485.11"/>
    <n v="3282.73"/>
    <n v="5473.91"/>
    <n v="2338.34"/>
    <n v="2338.34"/>
    <n v="67340.290000000023"/>
    <x v="0"/>
    <n v="0"/>
  </r>
  <r>
    <x v="0"/>
    <x v="1"/>
    <x v="0"/>
    <x v="2"/>
    <x v="0"/>
    <n v="154000001"/>
    <s v="15403"/>
    <x v="2"/>
    <x v="0"/>
    <x v="0"/>
    <s v="15"/>
    <x v="0"/>
    <x v="0"/>
    <s v="P50011525E6"/>
    <n v="1500"/>
    <x v="4"/>
    <s v="154"/>
    <x v="0"/>
    <n v="51150"/>
    <n v="5154031"/>
    <s v="ESTATAL5154031"/>
    <s v="5154031 Ayuda prótesis dental"/>
    <n v="80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5050"/>
    <n v="1800"/>
    <m/>
    <n v="1200"/>
    <m/>
    <n v="43900"/>
    <n v="5450"/>
    <m/>
    <n v="2000"/>
    <n v="5050"/>
    <n v="3000"/>
    <n v="51350"/>
    <n v="59400"/>
    <n v="0"/>
    <n v="59400"/>
    <n v="67400"/>
    <n v="0"/>
    <n v="67400"/>
    <n v="67400"/>
    <n v="67400"/>
    <s v="0.00"/>
    <s v="0.00"/>
    <s v="0.00"/>
    <n v="13050"/>
    <n v="1800"/>
    <s v="0.00"/>
    <n v="1200"/>
    <s v="0.00"/>
    <n v="43900"/>
    <n v="5450"/>
    <s v="0.00"/>
    <n v="2000"/>
    <n v="2000"/>
    <n v="65400"/>
    <x v="0"/>
    <n v="0"/>
  </r>
  <r>
    <x v="0"/>
    <x v="1"/>
    <x v="0"/>
    <x v="2"/>
    <x v="0"/>
    <n v="154000001"/>
    <s v="15404"/>
    <x v="2"/>
    <x v="0"/>
    <x v="0"/>
    <s v="15"/>
    <x v="0"/>
    <x v="0"/>
    <s v="P50011525E6"/>
    <n v="1500"/>
    <x v="4"/>
    <s v="154"/>
    <x v="0"/>
    <n v="51150"/>
    <n v="5154041"/>
    <s v="ESTATAL5154041"/>
    <s v="5154041 Ayuda por nacimiento de hijo"/>
    <n v="810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400"/>
    <n v="0"/>
    <n v="0"/>
    <n v="-400"/>
    <n v="-400"/>
    <n v="0"/>
    <n v="-400"/>
    <n v="7700"/>
    <n v="0"/>
    <n v="7700"/>
    <n v="7700"/>
    <n v="7700"/>
    <n v="1100"/>
    <s v="0.00"/>
    <s v="0.00"/>
    <s v="0.00"/>
    <s v="0.00"/>
    <n v="1100"/>
    <s v="0.00"/>
    <n v="1100"/>
    <n v="1100"/>
    <s v="0.00"/>
    <n v="1100"/>
    <n v="2200"/>
    <n v="2200"/>
    <n v="5500"/>
    <x v="0"/>
    <n v="0"/>
  </r>
  <r>
    <x v="0"/>
    <x v="1"/>
    <x v="0"/>
    <x v="2"/>
    <x v="0"/>
    <n v="154000001"/>
    <s v="15405"/>
    <x v="2"/>
    <x v="0"/>
    <x v="0"/>
    <s v="15"/>
    <x v="0"/>
    <x v="0"/>
    <s v="P50011525E6"/>
    <n v="1500"/>
    <x v="4"/>
    <s v="154"/>
    <x v="0"/>
    <n v="51150"/>
    <n v="5154051"/>
    <s v="ESTATAL5154051"/>
    <s v="5154051 Subsidio impuesto predial"/>
    <n v="47542.9900000000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940.74"/>
    <n v="1387.76"/>
    <n v="597"/>
    <m/>
    <m/>
    <m/>
    <m/>
    <n v="0"/>
    <n v="2925.5"/>
    <n v="0"/>
    <n v="2925.5"/>
    <n v="0"/>
    <n v="2925.5"/>
    <n v="50468.490000000013"/>
    <n v="0"/>
    <n v="50468.490000000005"/>
    <n v="50468.490000000005"/>
    <n v="50468.490000000005"/>
    <s v="0.00"/>
    <n v="35683.08"/>
    <n v="4592.76"/>
    <n v="3098.76"/>
    <n v="1582.8000000000002"/>
    <n v="3526.33"/>
    <n v="1387.76"/>
    <n v="597"/>
    <s v="0.00"/>
    <s v="0.00"/>
    <s v="0.00"/>
    <s v="0.00"/>
    <s v="0.00"/>
    <n v="50468.490000000005"/>
    <x v="0"/>
    <n v="0"/>
  </r>
  <r>
    <x v="0"/>
    <x v="1"/>
    <x v="0"/>
    <x v="2"/>
    <x v="0"/>
    <n v="154000001"/>
    <s v="15406"/>
    <x v="2"/>
    <x v="0"/>
    <x v="0"/>
    <s v="15"/>
    <x v="0"/>
    <x v="0"/>
    <s v="P50011525E6"/>
    <n v="1500"/>
    <x v="4"/>
    <s v="154"/>
    <x v="0"/>
    <n v="51150"/>
    <n v="5154061"/>
    <s v="ESTATAL5154061"/>
    <s v="5154061 Despensa"/>
    <n v="983024.4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9779.2199999999993"/>
    <n v="0"/>
    <n v="0"/>
    <n v="9779.2199999999993"/>
    <n v="9779.2199999999993"/>
    <n v="0"/>
    <n v="9779.2199999999993"/>
    <n v="992803.67999999993"/>
    <n v="0"/>
    <n v="992803.6799999997"/>
    <n v="992803.6799999997"/>
    <n v="992803.6799999997"/>
    <n v="70369.799999999974"/>
    <n v="77906.94"/>
    <n v="66784.680000000008"/>
    <n v="82828.11"/>
    <n v="76675.47"/>
    <n v="55086.43"/>
    <n v="76877.55"/>
    <n v="104723.4"/>
    <n v="-1825"/>
    <n v="133920.93"/>
    <n v="118161.11"/>
    <n v="131294.26"/>
    <n v="131294.26"/>
    <n v="861509.41999999969"/>
    <x v="0"/>
    <n v="0"/>
  </r>
  <r>
    <x v="0"/>
    <x v="1"/>
    <x v="0"/>
    <x v="2"/>
    <x v="0"/>
    <n v="154000001"/>
    <s v="15407"/>
    <x v="2"/>
    <x v="0"/>
    <x v="0"/>
    <s v="15"/>
    <x v="0"/>
    <x v="0"/>
    <s v="P50011525E6"/>
    <n v="1500"/>
    <x v="4"/>
    <s v="154"/>
    <x v="0"/>
    <n v="51150"/>
    <n v="5154071"/>
    <s v="ESTATAL5154071"/>
    <s v="5154071 Despensa especial"/>
    <n v="1222305.90000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50574.67"/>
    <n v="0"/>
    <n v="0"/>
    <n v="-50574.67"/>
    <n v="-50574.67"/>
    <n v="0"/>
    <n v="-50574.67"/>
    <n v="1171731.2300000009"/>
    <n v="0"/>
    <n v="1171731.23"/>
    <n v="1171731.23"/>
    <n v="1171731.23"/>
    <s v="0.00"/>
    <s v="0.00"/>
    <s v="0.00"/>
    <s v="0.00"/>
    <s v="0.00"/>
    <s v="0.00"/>
    <s v="0.00"/>
    <n v="1182919.8599999999"/>
    <s v="0.00"/>
    <s v="0.00"/>
    <n v="-418.6"/>
    <n v="-10770.03"/>
    <n v="-10770.03"/>
    <n v="1182501.26"/>
    <x v="0"/>
    <n v="0"/>
  </r>
  <r>
    <x v="0"/>
    <x v="1"/>
    <x v="0"/>
    <x v="2"/>
    <x v="0"/>
    <n v="154000001"/>
    <s v="15408"/>
    <x v="2"/>
    <x v="0"/>
    <x v="0"/>
    <s v="15"/>
    <x v="0"/>
    <x v="0"/>
    <s v="P50011525E6"/>
    <n v="1500"/>
    <x v="4"/>
    <s v="154"/>
    <x v="0"/>
    <n v="51150"/>
    <n v="5154081"/>
    <s v="ESTATAL5154081"/>
    <s v="5154081 Subsidio ISPT"/>
    <n v="7566606.603773588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7"/>
    <x v="0"/>
    <m/>
    <m/>
    <m/>
    <m/>
    <m/>
    <m/>
    <m/>
    <m/>
    <n v="-1461488.76"/>
    <n v="-1490.84"/>
    <n v="0"/>
    <n v="-1461488.76"/>
    <n v="-1462979.6"/>
    <n v="0"/>
    <n v="-1462979.6"/>
    <n v="6103627.0037735887"/>
    <n v="0"/>
    <n v="6103627.0000000019"/>
    <n v="6103627.0000000019"/>
    <n v="6103627.0000000019"/>
    <n v="389958.49999999994"/>
    <n v="411633.13000000006"/>
    <n v="397051.52999999991"/>
    <n v="375066.99000000005"/>
    <n v="458250.4"/>
    <n v="405213.99999999994"/>
    <n v="616234.11"/>
    <n v="394768.46000000008"/>
    <n v="402404.6399999999"/>
    <n v="429152.14000000007"/>
    <n v="1733205.0499999993"/>
    <n v="90688.049999999639"/>
    <n v="90688.049999999639"/>
    <n v="6012938.950000002"/>
    <x v="0"/>
    <n v="3.7735868245363235E-3"/>
  </r>
  <r>
    <x v="0"/>
    <x v="1"/>
    <x v="0"/>
    <x v="2"/>
    <x v="0"/>
    <n v="154000001"/>
    <s v="15409"/>
    <x v="2"/>
    <x v="0"/>
    <x v="0"/>
    <s v="15"/>
    <x v="0"/>
    <x v="0"/>
    <s v="P50011525E6"/>
    <n v="1500"/>
    <x v="4"/>
    <s v="154"/>
    <x v="0"/>
    <n v="51150"/>
    <n v="5154091"/>
    <s v="ESTATAL5154091"/>
    <s v="5154091 Subsidio ISR-A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8"/>
    <x v="6"/>
    <m/>
    <n v="41158.81"/>
    <n v="9294.2900000000009"/>
    <n v="2956.77"/>
    <n v="13771.91"/>
    <m/>
    <n v="2554.9899999999998"/>
    <m/>
    <m/>
    <n v="8921.61"/>
    <n v="67181.78"/>
    <n v="2554.9899999999998"/>
    <n v="78658.38"/>
    <n v="0"/>
    <n v="78658.38"/>
    <n v="78658.38"/>
    <n v="0"/>
    <n v="78658.38"/>
    <n v="78658.38"/>
    <n v="78658.38"/>
    <s v="0.00"/>
    <n v="1490.84"/>
    <n v="7430.77"/>
    <s v="0.00"/>
    <n v="41158.81"/>
    <n v="9294.2900000000009"/>
    <n v="2956.77"/>
    <n v="13771.91"/>
    <s v="0.00"/>
    <n v="2554.9899999999998"/>
    <s v="0.00"/>
    <s v="0.00"/>
    <s v="0.00"/>
    <n v="78658.38"/>
    <x v="0"/>
    <n v="0"/>
  </r>
  <r>
    <x v="0"/>
    <x v="1"/>
    <x v="0"/>
    <x v="2"/>
    <x v="0"/>
    <n v="154100001"/>
    <s v="15410"/>
    <x v="2"/>
    <x v="0"/>
    <x v="0"/>
    <s v="15"/>
    <x v="0"/>
    <x v="0"/>
    <s v="P50011525E6"/>
    <n v="1500"/>
    <x v="4"/>
    <s v="154"/>
    <x v="0"/>
    <n v="51150"/>
    <n v="5154101"/>
    <s v="ESTATAL5154101"/>
    <s v="5154101 Otras Prestaciones establecidas por condiciones generales de trabajo o contratos colectivos de trabaj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1"/>
    <x v="0"/>
    <x v="2"/>
    <x v="0"/>
    <n v="171000001"/>
    <s v="17101"/>
    <x v="2"/>
    <x v="0"/>
    <x v="0"/>
    <s v="17"/>
    <x v="0"/>
    <x v="0"/>
    <s v="P50011725E6"/>
    <n v="1700"/>
    <x v="23"/>
    <s v="171"/>
    <x v="0"/>
    <n v="51160"/>
    <n v="5171011"/>
    <s v="ESTATAL5171011"/>
    <s v="5171011 Estímulo por puntualidad"/>
    <n v="2079981.5700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24057.4"/>
    <n v="0"/>
    <n v="0"/>
    <n v="24057.4"/>
    <n v="24057.4"/>
    <n v="0"/>
    <n v="24057.4"/>
    <n v="2104038.9700000002"/>
    <n v="0"/>
    <n v="2104038.9699999988"/>
    <n v="2104038.9699999988"/>
    <n v="2104038.9699999988"/>
    <n v="155615.97"/>
    <n v="152069.96"/>
    <n v="229471.4"/>
    <n v="1919.14"/>
    <n v="400003.4599999999"/>
    <n v="167348.5"/>
    <n v="161431.67999999999"/>
    <n v="162204.94"/>
    <n v="71703.75"/>
    <n v="152603.48000000001"/>
    <n v="300459.01999999996"/>
    <n v="149207.66999999995"/>
    <n v="149207.66999999995"/>
    <n v="1954831.2999999989"/>
    <x v="0"/>
    <n v="0"/>
  </r>
  <r>
    <x v="0"/>
    <x v="1"/>
    <x v="0"/>
    <x v="2"/>
    <x v="0"/>
    <n v="171000001"/>
    <s v="17102"/>
    <x v="2"/>
    <x v="0"/>
    <x v="0"/>
    <s v="17"/>
    <x v="0"/>
    <x v="0"/>
    <s v="P50011725E6"/>
    <n v="1700"/>
    <x v="23"/>
    <s v="171"/>
    <x v="0"/>
    <n v="51160"/>
    <n v="5171021"/>
    <s v="ESTATAL5171021"/>
    <s v="5171021 Estímulo por años de servicio"/>
    <n v="4967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1383.1"/>
    <n v="0"/>
    <n v="0"/>
    <n v="1383.1"/>
    <n v="1383.1"/>
    <n v="0"/>
    <n v="1383.1"/>
    <n v="498092.1"/>
    <n v="0"/>
    <n v="498092.1"/>
    <n v="498092.1"/>
    <n v="498092.1"/>
    <s v="0.00"/>
    <n v="81796.800000000003"/>
    <s v="0.00"/>
    <s v="0.00"/>
    <n v="18484.8"/>
    <n v="6021"/>
    <n v="18483.900000000001"/>
    <s v="0.00"/>
    <n v="177978.9"/>
    <n v="153829.79999999999"/>
    <n v="31899"/>
    <n v="9597.9"/>
    <n v="9597.9"/>
    <n v="488494.19999999995"/>
    <x v="0"/>
    <n v="0"/>
  </r>
  <r>
    <x v="0"/>
    <x v="1"/>
    <x v="0"/>
    <x v="2"/>
    <x v="2"/>
    <n v="333000001"/>
    <s v="33301"/>
    <x v="2"/>
    <x v="0"/>
    <x v="0"/>
    <s v="33"/>
    <x v="0"/>
    <x v="0"/>
    <s v="P50013325E6"/>
    <n v="3300"/>
    <x v="15"/>
    <s v="333"/>
    <x v="2"/>
    <n v="51330"/>
    <n v="5333011"/>
    <s v="ESTATAL5333011"/>
    <s v="5333011 Servicios de consultoría administrativa y proces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0"/>
    <n v="113000001"/>
    <s v="11301"/>
    <x v="1"/>
    <x v="0"/>
    <x v="0"/>
    <s v="11"/>
    <x v="0"/>
    <x v="0"/>
    <s v="P50011125E4"/>
    <n v="1100"/>
    <x v="0"/>
    <s v="113"/>
    <x v="0"/>
    <n v="51110"/>
    <n v="5113011"/>
    <s v="PROPIOS5113011"/>
    <s v="5113011 Sueldos base al personal permanente"/>
    <n v="702838.50337358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200000"/>
    <n v="-502838.5"/>
    <m/>
    <m/>
    <m/>
    <n v="0"/>
    <n v="-200000"/>
    <n v="-502838.5"/>
    <n v="-702838.5"/>
    <n v="0"/>
    <n v="-702838.5"/>
    <n v="3.3735800534486771E-3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3.3735800534486771E-3"/>
  </r>
  <r>
    <x v="1"/>
    <x v="2"/>
    <x v="0"/>
    <x v="1"/>
    <x v="0"/>
    <n v="144000001"/>
    <s v="14401"/>
    <x v="1"/>
    <x v="0"/>
    <x v="0"/>
    <s v="14"/>
    <x v="0"/>
    <x v="0"/>
    <s v="P50011425E4"/>
    <n v="1400"/>
    <x v="3"/>
    <s v="144"/>
    <x v="0"/>
    <n v="51140"/>
    <n v="5144011"/>
    <s v="PROPIOS5144011"/>
    <s v="5144011 Cuotas para el seguro de vida del personal civil"/>
    <n v="551494.5600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9.34"/>
    <n v="29.34"/>
    <x v="0"/>
    <x v="0"/>
    <n v="29.34"/>
    <x v="0"/>
    <x v="0"/>
    <x v="1"/>
    <x v="0"/>
    <x v="0"/>
    <x v="0"/>
    <m/>
    <m/>
    <m/>
    <m/>
    <m/>
    <m/>
    <m/>
    <n v="10390.689999999999"/>
    <n v="608365.84"/>
    <n v="0"/>
    <n v="0"/>
    <n v="618756.52999999991"/>
    <n v="618756.52999999991"/>
    <n v="-23927.9"/>
    <n v="594828.62999999989"/>
    <n v="1146323.19"/>
    <m/>
    <n v="1146323.19"/>
    <n v="1146323.19"/>
    <n v="996261.1"/>
    <s v="0.00"/>
    <n v="367360.03"/>
    <s v="0.00"/>
    <s v="0.00"/>
    <n v="16542.849999999999"/>
    <s v="0.00"/>
    <s v="0.00"/>
    <s v="0.00"/>
    <s v="0.00"/>
    <s v="0.00"/>
    <n v="177982.37"/>
    <n v="434375.85000000003"/>
    <n v="434375.85000000003"/>
    <n v="561885.25"/>
    <x v="7"/>
    <n v="150062.08999999997"/>
  </r>
  <r>
    <x v="1"/>
    <x v="2"/>
    <x v="0"/>
    <x v="1"/>
    <x v="0"/>
    <n v="144000001"/>
    <s v="14402"/>
    <x v="1"/>
    <x v="0"/>
    <x v="0"/>
    <s v="14"/>
    <x v="0"/>
    <x v="0"/>
    <s v="P50011425E4"/>
    <n v="1400"/>
    <x v="3"/>
    <s v="144"/>
    <x v="0"/>
    <n v="51140"/>
    <n v="5144021"/>
    <s v="PROPIOS5144021"/>
    <s v="5144021 Cuotas para el seguro de gastos médicos del personal civil"/>
    <n v="98912.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2028.4099999999999"/>
    <m/>
    <n v="0"/>
    <n v="0"/>
    <n v="-2028.4099999999999"/>
    <n v="-2028.4099999999999"/>
    <n v="0"/>
    <n v="-2028.4099999999999"/>
    <n v="96883.65"/>
    <m/>
    <n v="96883.65"/>
    <n v="96883.65"/>
    <n v="96883.65"/>
    <s v="0.00"/>
    <n v="96883.65"/>
    <s v="0.00"/>
    <s v="0.00"/>
    <s v="0.00"/>
    <s v="0.00"/>
    <s v="0.00"/>
    <s v="0.00"/>
    <s v="0.00"/>
    <s v="0.00"/>
    <s v="0.00"/>
    <s v="0.00"/>
    <s v="0.00"/>
    <n v="96883.65"/>
    <x v="0"/>
    <n v="0"/>
  </r>
  <r>
    <x v="1"/>
    <x v="2"/>
    <x v="0"/>
    <x v="1"/>
    <x v="1"/>
    <n v="211000001"/>
    <s v="21101"/>
    <x v="1"/>
    <x v="0"/>
    <x v="0"/>
    <s v="21"/>
    <x v="0"/>
    <x v="0"/>
    <s v="P50012125E4"/>
    <n v="2100"/>
    <x v="5"/>
    <s v="211"/>
    <x v="1"/>
    <n v="51210"/>
    <n v="5211011"/>
    <s v="PROPIOS5211011"/>
    <s v="5211011 Materiales, útiles y equipos menores de oficina"/>
    <n v="302539.5253789999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316.53"/>
    <n v="40316.53"/>
    <x v="0"/>
    <x v="0"/>
    <n v="40316.53"/>
    <x v="0"/>
    <x v="0"/>
    <x v="0"/>
    <x v="0"/>
    <x v="0"/>
    <x v="0"/>
    <m/>
    <n v="-25340.33"/>
    <n v="-82146.84"/>
    <n v="-597.4"/>
    <n v="34552.620000000003"/>
    <n v="77354.92"/>
    <n v="5888.56"/>
    <n v="15703.319999999996"/>
    <n v="2503.33"/>
    <n v="0"/>
    <n v="-73531.949999999983"/>
    <n v="101450.12999999999"/>
    <n v="27918.180000000015"/>
    <n v="40316.53"/>
    <n v="68234.710000000006"/>
    <n v="370774.23537899996"/>
    <n v="0"/>
    <n v="370774.24000000022"/>
    <n v="370774.24000000022"/>
    <n v="370774.24000000022"/>
    <n v="-4.7180037654470652E-12"/>
    <n v="41665.939999999995"/>
    <n v="20658.05"/>
    <n v="17120.25"/>
    <n v="48251.35"/>
    <n v="11845.309999999994"/>
    <n v="20857.559999999998"/>
    <n v="68609.119999999995"/>
    <n v="10105.299999999996"/>
    <n v="73138.179999999993"/>
    <n v="15703.320000000002"/>
    <n v="42819.859999999993"/>
    <n v="42819.859999999993"/>
    <n v="327954.38000000018"/>
    <x v="0"/>
    <n v="-4.6210002619773149E-3"/>
  </r>
  <r>
    <x v="1"/>
    <x v="2"/>
    <x v="0"/>
    <x v="1"/>
    <x v="1"/>
    <n v="214000001"/>
    <s v="21401"/>
    <x v="1"/>
    <x v="0"/>
    <x v="0"/>
    <s v="21"/>
    <x v="0"/>
    <x v="0"/>
    <s v="P50012125E4"/>
    <n v="2100"/>
    <x v="5"/>
    <s v="214"/>
    <x v="1"/>
    <n v="51210"/>
    <n v="5214011"/>
    <s v="PROPIOS5214011"/>
    <s v="5214011 Materiales, útiles y equipos menores de tecnologías de la información y comunicaciones"/>
    <n v="317924.97072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25340.33"/>
    <n v="82146.84"/>
    <n v="597.4"/>
    <n v="12051.74"/>
    <n v="47649.57"/>
    <n v="-5888.56"/>
    <n v="12785.77"/>
    <n v="1633.72"/>
    <n v="0"/>
    <n v="120136.31"/>
    <n v="56180.5"/>
    <n v="176316.81"/>
    <n v="0"/>
    <n v="176316.81"/>
    <n v="494241.78072000004"/>
    <n v="0"/>
    <n v="494241.77999999997"/>
    <n v="494241.77999999997"/>
    <n v="494241.77999999997"/>
    <n v="2.2737367544323206E-13"/>
    <n v="9083.07"/>
    <n v="10943.019999999999"/>
    <n v="35975.839999999997"/>
    <n v="287263.37"/>
    <n v="82146.840000000011"/>
    <n v="597.4"/>
    <n v="12051.74"/>
    <n v="18264.389999999996"/>
    <n v="11224.650000000001"/>
    <n v="25057.74"/>
    <n v="1633.7200000000003"/>
    <n v="1633.7200000000003"/>
    <n v="492608.05999999994"/>
    <x v="0"/>
    <n v="7.2000006912276149E-4"/>
  </r>
  <r>
    <x v="1"/>
    <x v="2"/>
    <x v="0"/>
    <x v="1"/>
    <x v="1"/>
    <n v="215000001"/>
    <s v="21501"/>
    <x v="1"/>
    <x v="0"/>
    <x v="0"/>
    <s v="21"/>
    <x v="0"/>
    <x v="0"/>
    <s v="P50012125E4"/>
    <n v="2100"/>
    <x v="5"/>
    <s v="215"/>
    <x v="1"/>
    <n v="51210"/>
    <n v="5215011"/>
    <s v="PROPIOS5215011"/>
    <s v="5215011 Material impreso e información digital"/>
    <n v="92031.46730399999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460"/>
    <n v="1460"/>
    <x v="0"/>
    <x v="0"/>
    <n v="1460"/>
    <x v="0"/>
    <x v="0"/>
    <x v="0"/>
    <x v="0"/>
    <x v="0"/>
    <x v="0"/>
    <m/>
    <m/>
    <n v="-310.89999999999998"/>
    <m/>
    <n v="-46604.36"/>
    <n v="-27649.57"/>
    <m/>
    <n v="-8899.4399999999987"/>
    <m/>
    <n v="0"/>
    <n v="-46915.26"/>
    <n v="-36549.009999999995"/>
    <n v="-83464.27"/>
    <n v="1460"/>
    <n v="-82004.26999999999"/>
    <n v="10027.197304000001"/>
    <n v="0"/>
    <n v="10027.200000000001"/>
    <n v="10027.200000000001"/>
    <n v="10027.200000000001"/>
    <s v="0.00"/>
    <s v="0.00"/>
    <s v="0.00"/>
    <s v="0.00"/>
    <s v="0.00"/>
    <n v="1763.2"/>
    <n v="656"/>
    <n v="2088"/>
    <s v="0.00"/>
    <s v="0.00"/>
    <n v="4060"/>
    <n v="1460"/>
    <n v="1460"/>
    <n v="8567.2000000000007"/>
    <x v="0"/>
    <n v="-2.6959999995597173E-3"/>
  </r>
  <r>
    <x v="1"/>
    <x v="2"/>
    <x v="0"/>
    <x v="1"/>
    <x v="1"/>
    <n v="216000001"/>
    <s v="21601"/>
    <x v="1"/>
    <x v="0"/>
    <x v="0"/>
    <s v="21"/>
    <x v="0"/>
    <x v="0"/>
    <s v="P50012125E4"/>
    <n v="2100"/>
    <x v="5"/>
    <s v="216"/>
    <x v="1"/>
    <n v="51210"/>
    <n v="5216011"/>
    <s v="PROPIOS5216011"/>
    <s v="5216011 Material de limpieza"/>
    <n v="167297.886587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929.62"/>
    <n v="31929.62"/>
    <x v="0"/>
    <x v="0"/>
    <n v="31929.62"/>
    <x v="0"/>
    <x v="0"/>
    <x v="0"/>
    <x v="0"/>
    <x v="0"/>
    <x v="0"/>
    <m/>
    <m/>
    <m/>
    <m/>
    <m/>
    <n v="-20000"/>
    <m/>
    <n v="1226.6400000000001"/>
    <n v="10648.8"/>
    <n v="0"/>
    <n v="0"/>
    <n v="-8124.5600000000013"/>
    <n v="-8124.5600000000013"/>
    <n v="31929.62"/>
    <n v="23805.059999999998"/>
    <n v="191102.94658799996"/>
    <n v="0"/>
    <n v="191102.94999999995"/>
    <n v="191102.94999999995"/>
    <n v="191102.94999999995"/>
    <n v="803.01000000000022"/>
    <n v="18175.46"/>
    <n v="15640.280000000002"/>
    <n v="6218.68"/>
    <n v="28469.279999999999"/>
    <n v="7252.7599999999975"/>
    <n v="21751.37"/>
    <n v="-6268.6400000000012"/>
    <n v="11601.739999999998"/>
    <n v="24840.63"/>
    <n v="20039.959999999995"/>
    <n v="42578.42"/>
    <n v="42578.42"/>
    <n v="148524.53000000003"/>
    <x v="0"/>
    <n v="-3.4119999909307808E-3"/>
  </r>
  <r>
    <x v="1"/>
    <x v="2"/>
    <x v="0"/>
    <x v="1"/>
    <x v="1"/>
    <n v="217000001"/>
    <s v="21701"/>
    <x v="1"/>
    <x v="0"/>
    <x v="0"/>
    <s v="21"/>
    <x v="0"/>
    <x v="0"/>
    <s v="P50012125E4"/>
    <n v="2100"/>
    <x v="5"/>
    <s v="217"/>
    <x v="1"/>
    <n v="51210"/>
    <n v="5217011"/>
    <s v="PROPIOS5217011"/>
    <s v="5217011 Materiales y útiles de enseñanza"/>
    <n v="16448.853540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9587.65"/>
    <m/>
    <n v="0"/>
    <n v="0"/>
    <n v="-9587.65"/>
    <n v="-9587.65"/>
    <n v="0"/>
    <n v="-9587.65"/>
    <n v="6861.2035400000041"/>
    <n v="0"/>
    <n v="6861.2"/>
    <n v="6861.2"/>
    <n v="6861.2"/>
    <s v="0.00"/>
    <s v="0.00"/>
    <s v="0.00"/>
    <s v="0.00"/>
    <s v="0.00"/>
    <s v="0.00"/>
    <s v="0.00"/>
    <n v="6861.2"/>
    <s v="0.00"/>
    <s v="0.00"/>
    <s v="0.00"/>
    <s v="0.00"/>
    <s v="0.00"/>
    <n v="6861.2"/>
    <x v="0"/>
    <n v="3.5400000042500324E-3"/>
  </r>
  <r>
    <x v="1"/>
    <x v="2"/>
    <x v="0"/>
    <x v="1"/>
    <x v="1"/>
    <n v="221000001"/>
    <s v="22101"/>
    <x v="1"/>
    <x v="0"/>
    <x v="0"/>
    <s v="22"/>
    <x v="0"/>
    <x v="0"/>
    <s v="P50012225E4"/>
    <n v="2200"/>
    <x v="6"/>
    <s v="221"/>
    <x v="1"/>
    <n v="51220"/>
    <n v="5221011"/>
    <s v="PROPIOS5221011"/>
    <s v="5221011 Productos alimenticios para el personal en las instalaciones de las Dependencias y entidades"/>
    <n v="461525.4189350002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6217.4"/>
    <n v="86217.4"/>
    <x v="0"/>
    <x v="0"/>
    <n v="86217.4"/>
    <x v="0"/>
    <x v="0"/>
    <x v="0"/>
    <x v="0"/>
    <x v="0"/>
    <x v="0"/>
    <m/>
    <m/>
    <m/>
    <m/>
    <m/>
    <n v="-769"/>
    <n v="-200000"/>
    <n v="36177.83"/>
    <m/>
    <n v="0"/>
    <n v="0"/>
    <n v="-164591.16999999998"/>
    <n v="-164591.16999999998"/>
    <n v="86217.4"/>
    <n v="-78373.76999999999"/>
    <n v="383151.6489350003"/>
    <n v="0"/>
    <n v="383151.64999999991"/>
    <n v="383151.64999999991"/>
    <n v="383151.64999999991"/>
    <n v="140.00000000000068"/>
    <n v="3447.6"/>
    <n v="9409.32"/>
    <n v="27844.47"/>
    <n v="44706.11"/>
    <n v="35123.32"/>
    <n v="29041.59"/>
    <n v="29336.15"/>
    <n v="18409.250000000004"/>
    <n v="38676.050000000003"/>
    <n v="60800.390000000007"/>
    <n v="86217.400000000023"/>
    <n v="86217.400000000023"/>
    <n v="296934.24999999971"/>
    <x v="0"/>
    <n v="-1.0649996111169457E-3"/>
  </r>
  <r>
    <x v="1"/>
    <x v="2"/>
    <x v="0"/>
    <x v="1"/>
    <x v="1"/>
    <n v="223000001"/>
    <s v="22301"/>
    <x v="1"/>
    <x v="0"/>
    <x v="0"/>
    <s v="22"/>
    <x v="0"/>
    <x v="0"/>
    <s v="P50012225E4"/>
    <n v="2200"/>
    <x v="6"/>
    <s v="223"/>
    <x v="1"/>
    <n v="51220"/>
    <n v="5223011"/>
    <s v="PROPIOS5223011"/>
    <s v="5223011 Utensilios para el servicio de alimen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769"/>
    <m/>
    <m/>
    <m/>
    <n v="0"/>
    <n v="0"/>
    <n v="769"/>
    <n v="769"/>
    <n v="0"/>
    <n v="769"/>
    <n v="769"/>
    <n v="0"/>
    <n v="769"/>
    <n v="769"/>
    <n v="769"/>
    <s v="0.00"/>
    <s v="0.00"/>
    <s v="0.00"/>
    <s v="0.00"/>
    <s v="0.00"/>
    <s v="0.00"/>
    <s v="0.00"/>
    <s v="0.00"/>
    <n v="769"/>
    <s v="0.00"/>
    <s v="0.00"/>
    <s v="0.00"/>
    <s v="0.00"/>
    <n v="769"/>
    <x v="0"/>
    <n v="0"/>
  </r>
  <r>
    <x v="1"/>
    <x v="2"/>
    <x v="0"/>
    <x v="1"/>
    <x v="1"/>
    <n v="241000001"/>
    <s v="24101"/>
    <x v="1"/>
    <x v="0"/>
    <x v="0"/>
    <s v="24"/>
    <x v="0"/>
    <x v="0"/>
    <s v="P50012425E4"/>
    <n v="2400"/>
    <x v="8"/>
    <s v="241"/>
    <x v="1"/>
    <n v="51240"/>
    <n v="5241011"/>
    <s v="PROPIOS5241011"/>
    <s v="5241011 Productos minerales no metálicos"/>
    <n v="25361.20756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9"/>
    <x v="0"/>
    <n v="-1810.01"/>
    <m/>
    <n v="497.2"/>
    <n v="4640"/>
    <m/>
    <m/>
    <n v="130000"/>
    <n v="-1936"/>
    <m/>
    <n v="-3818.42"/>
    <n v="5137.2"/>
    <n v="128064"/>
    <n v="129382.78"/>
    <n v="0"/>
    <n v="129382.78"/>
    <n v="154743.98756400001"/>
    <n v="0"/>
    <n v="154743.99"/>
    <n v="154743.99"/>
    <n v="154743.99"/>
    <s v="0.00"/>
    <s v="0.00"/>
    <n v="5103.99"/>
    <s v="0.00"/>
    <n v="12296"/>
    <n v="4640"/>
    <n v="4640"/>
    <s v="0.00"/>
    <s v="0.00"/>
    <n v="128064"/>
    <s v="0.00"/>
    <s v="0.00"/>
    <s v="0.00"/>
    <n v="154743.99"/>
    <x v="0"/>
    <n v="-2.4359999806620181E-3"/>
  </r>
  <r>
    <x v="1"/>
    <x v="2"/>
    <x v="0"/>
    <x v="1"/>
    <x v="1"/>
    <n v="241000001"/>
    <s v="24201"/>
    <x v="1"/>
    <x v="0"/>
    <x v="0"/>
    <s v="24"/>
    <x v="0"/>
    <x v="0"/>
    <s v="P50012425E4"/>
    <n v="2400"/>
    <x v="8"/>
    <s v="242"/>
    <x v="1"/>
    <n v="51240"/>
    <n v="5242011"/>
    <s v="PROPIOS5242011"/>
    <s v="5242011 Cemento y productos de concret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401.76"/>
    <n v="3401.76"/>
    <x v="0"/>
    <x v="0"/>
    <n v="3401.76"/>
    <x v="0"/>
    <x v="0"/>
    <x v="0"/>
    <x v="0"/>
    <x v="10"/>
    <x v="0"/>
    <n v="1810.01"/>
    <m/>
    <n v="1849.85"/>
    <m/>
    <m/>
    <n v="2923.2"/>
    <m/>
    <n v="2489.94"/>
    <m/>
    <n v="3532.6099999999997"/>
    <n v="1849.85"/>
    <n v="5413.1399999999994"/>
    <n v="10795.6"/>
    <n v="3401.76"/>
    <n v="14197.359999999999"/>
    <n v="14197.359999999999"/>
    <n v="0"/>
    <n v="14197.360000000002"/>
    <n v="14197.360000000002"/>
    <n v="14197.360000000002"/>
    <s v="0.00"/>
    <n v="1722.6"/>
    <s v="0.00"/>
    <n v="1810.01"/>
    <s v="0.00"/>
    <n v="1849.85"/>
    <s v="0.00"/>
    <s v="0.00"/>
    <n v="2923.2"/>
    <s v="0.00"/>
    <n v="2489.94"/>
    <n v="3401.76"/>
    <n v="3401.76"/>
    <n v="10795.6"/>
    <x v="0"/>
    <n v="0"/>
  </r>
  <r>
    <x v="1"/>
    <x v="2"/>
    <x v="0"/>
    <x v="1"/>
    <x v="1"/>
    <n v="243000001"/>
    <s v="24301"/>
    <x v="1"/>
    <x v="0"/>
    <x v="0"/>
    <s v="24"/>
    <x v="0"/>
    <x v="0"/>
    <s v="P50012425E4"/>
    <n v="2400"/>
    <x v="8"/>
    <s v="243"/>
    <x v="1"/>
    <n v="51240"/>
    <n v="5243011"/>
    <s v="PROPIOS5243011"/>
    <s v="5243011 Cal, yeso y productos de yeso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1044"/>
    <m/>
    <m/>
    <m/>
    <n v="0"/>
    <n v="0"/>
    <n v="1044"/>
    <n v="1044"/>
    <n v="0"/>
    <n v="1044"/>
    <n v="1044"/>
    <n v="0"/>
    <n v="1044"/>
    <n v="1044"/>
    <n v="1044"/>
    <s v="0.00"/>
    <s v="0.00"/>
    <s v="0.00"/>
    <s v="0.00"/>
    <s v="0.00"/>
    <s v="0.00"/>
    <s v="0.00"/>
    <s v="0.00"/>
    <n v="1044"/>
    <s v="0.00"/>
    <s v="0.00"/>
    <s v="0.00"/>
    <s v="0.00"/>
    <n v="1044"/>
    <x v="0"/>
    <n v="0"/>
  </r>
  <r>
    <x v="1"/>
    <x v="2"/>
    <x v="0"/>
    <x v="1"/>
    <x v="1"/>
    <n v="244000001"/>
    <s v="24401"/>
    <x v="1"/>
    <x v="0"/>
    <x v="0"/>
    <s v="24"/>
    <x v="0"/>
    <x v="0"/>
    <s v="P50012425E4"/>
    <n v="2400"/>
    <x v="8"/>
    <s v="244"/>
    <x v="1"/>
    <n v="51240"/>
    <n v="5244011"/>
    <s v="PROPIOS5244011"/>
    <s v="5244011 Madera y productos de madera"/>
    <n v="4461.538837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11.74"/>
    <n v="1500"/>
    <n v="414.03"/>
    <m/>
    <n v="0"/>
    <n v="0"/>
    <n v="2125.77"/>
    <n v="2125.77"/>
    <n v="0"/>
    <n v="2125.77"/>
    <n v="6587.3088370000005"/>
    <n v="0"/>
    <n v="6587.3099999999995"/>
    <n v="6587.3099999999995"/>
    <n v="6587.3099999999995"/>
    <s v="0.00"/>
    <s v="0.00"/>
    <n v="3828"/>
    <n v="590.07999999999993"/>
    <s v="0.00"/>
    <s v="0.00"/>
    <s v="0.00"/>
    <s v="0.00"/>
    <n v="255.2"/>
    <n v="560"/>
    <n v="1354.03"/>
    <s v="0.00"/>
    <s v="0.00"/>
    <n v="6587.3099999999995"/>
    <x v="0"/>
    <n v="-1.1629999989963835E-3"/>
  </r>
  <r>
    <x v="1"/>
    <x v="2"/>
    <x v="0"/>
    <x v="1"/>
    <x v="1"/>
    <n v="245000001"/>
    <s v="24501"/>
    <x v="1"/>
    <x v="0"/>
    <x v="0"/>
    <s v="24"/>
    <x v="0"/>
    <x v="0"/>
    <s v="P50012425E4"/>
    <n v="2400"/>
    <x v="8"/>
    <s v="245"/>
    <x v="1"/>
    <n v="51240"/>
    <n v="5245011"/>
    <s v="PROPIOS5245011"/>
    <s v="5245011 Vidrio y productos de vidrio"/>
    <n v="13158.02068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060"/>
    <n v="4060"/>
    <x v="0"/>
    <x v="0"/>
    <n v="4060"/>
    <x v="0"/>
    <x v="0"/>
    <x v="0"/>
    <x v="0"/>
    <x v="0"/>
    <x v="0"/>
    <m/>
    <m/>
    <n v="-3184.8199999999997"/>
    <n v="-4640"/>
    <n v="-50"/>
    <n v="-4178.9399999999996"/>
    <n v="166.35"/>
    <m/>
    <m/>
    <n v="0"/>
    <n v="-7874.82"/>
    <n v="-4012.5899999999997"/>
    <n v="-11887.409999999998"/>
    <n v="4060"/>
    <n v="-7827.41"/>
    <n v="5330.6106800000016"/>
    <n v="0"/>
    <n v="5330.61"/>
    <n v="5330.61"/>
    <n v="5330.61"/>
    <s v="0.00"/>
    <s v="0.00"/>
    <s v="0.00"/>
    <n v="980.61"/>
    <s v="0.00"/>
    <s v="0.00"/>
    <s v="0.00"/>
    <s v="0.00"/>
    <s v="0.00"/>
    <n v="290"/>
    <s v="0.00"/>
    <n v="4060"/>
    <n v="4060"/>
    <n v="1270.6100000000001"/>
    <x v="0"/>
    <n v="6.8000000192114385E-4"/>
  </r>
  <r>
    <x v="1"/>
    <x v="2"/>
    <x v="0"/>
    <x v="1"/>
    <x v="1"/>
    <n v="246000001"/>
    <s v="24601"/>
    <x v="1"/>
    <x v="0"/>
    <x v="0"/>
    <s v="24"/>
    <x v="0"/>
    <x v="0"/>
    <s v="P50012425E4"/>
    <n v="2400"/>
    <x v="8"/>
    <s v="246"/>
    <x v="1"/>
    <n v="51240"/>
    <n v="5246011"/>
    <s v="PROPIOS5246011"/>
    <s v="5246011 Material eléctrico y electrón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1"/>
    <x v="0"/>
    <m/>
    <m/>
    <m/>
    <m/>
    <m/>
    <m/>
    <m/>
    <m/>
    <m/>
    <n v="285.81"/>
    <n v="0"/>
    <n v="0"/>
    <n v="285.81"/>
    <n v="0"/>
    <n v="285.81"/>
    <n v="285.81"/>
    <n v="0"/>
    <n v="285.81"/>
    <n v="285.81"/>
    <n v="285.81"/>
    <s v="0.00"/>
    <n v="285.81"/>
    <s v="0.00"/>
    <s v="0.00"/>
    <s v="0.00"/>
    <s v="0.00"/>
    <s v="0.00"/>
    <s v="0.00"/>
    <s v="0.00"/>
    <s v="0.00"/>
    <s v="0.00"/>
    <s v="0.00"/>
    <s v="0.00"/>
    <n v="285.81"/>
    <x v="0"/>
    <n v="0"/>
  </r>
  <r>
    <x v="1"/>
    <x v="2"/>
    <x v="0"/>
    <x v="1"/>
    <x v="1"/>
    <n v="247000001"/>
    <s v="24701"/>
    <x v="1"/>
    <x v="0"/>
    <x v="0"/>
    <s v="24"/>
    <x v="0"/>
    <x v="0"/>
    <s v="P50012425E4"/>
    <n v="2400"/>
    <x v="8"/>
    <s v="247"/>
    <x v="1"/>
    <n v="51240"/>
    <n v="5247011"/>
    <s v="PROPIOS5247011"/>
    <s v="5247011 Artículos metálicos para la construcción"/>
    <n v="23172.765924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452.36"/>
    <n v="13452.36"/>
    <x v="0"/>
    <x v="0"/>
    <n v="13452.36"/>
    <x v="0"/>
    <x v="0"/>
    <x v="0"/>
    <x v="0"/>
    <x v="0"/>
    <x v="0"/>
    <m/>
    <m/>
    <n v="837.77"/>
    <n v="1008.54"/>
    <n v="5000"/>
    <n v="6849.94"/>
    <n v="3298.86"/>
    <n v="7912.61"/>
    <n v="1653.44"/>
    <n v="0"/>
    <n v="6846.3099999999995"/>
    <n v="19714.849999999999"/>
    <n v="26561.16"/>
    <n v="13452.36"/>
    <n v="40013.519999999997"/>
    <n v="63186.285923999996"/>
    <n v="0"/>
    <n v="63186.29"/>
    <n v="63186.29"/>
    <n v="63186.29"/>
    <s v="0.00"/>
    <n v="174.28"/>
    <n v="846.18999999999994"/>
    <n v="6150.32"/>
    <n v="567.9"/>
    <n v="16271.85"/>
    <n v="1008.54"/>
    <n v="4974.87"/>
    <n v="6875.07"/>
    <n v="3298.8599999999997"/>
    <n v="7912.61"/>
    <n v="15105.8"/>
    <n v="15105.8"/>
    <n v="48080.490000000005"/>
    <x v="0"/>
    <n v="-4.0760000047157519E-3"/>
  </r>
  <r>
    <x v="1"/>
    <x v="2"/>
    <x v="0"/>
    <x v="1"/>
    <x v="1"/>
    <n v="248000001"/>
    <s v="24801"/>
    <x v="1"/>
    <x v="0"/>
    <x v="0"/>
    <s v="24"/>
    <x v="0"/>
    <x v="0"/>
    <s v="P50012425E4"/>
    <n v="2400"/>
    <x v="8"/>
    <s v="248"/>
    <x v="1"/>
    <n v="51240"/>
    <n v="5248011"/>
    <s v="PROPIOS5248011"/>
    <s v="5248011 Materiales complementarios "/>
    <n v="21137.84610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104.02"/>
    <n v="3104.02"/>
    <x v="0"/>
    <x v="0"/>
    <n v="3104.02"/>
    <x v="0"/>
    <x v="0"/>
    <x v="0"/>
    <x v="0"/>
    <x v="0"/>
    <x v="0"/>
    <m/>
    <n v="-7122.24"/>
    <m/>
    <m/>
    <m/>
    <n v="200000"/>
    <n v="-25963.96"/>
    <n v="-21981.239999999998"/>
    <m/>
    <n v="0"/>
    <n v="-7122.24"/>
    <n v="152054.80000000002"/>
    <n v="144932.56000000003"/>
    <n v="3104.02"/>
    <n v="148036.58000000002"/>
    <n v="169174.42610000001"/>
    <n v="0"/>
    <n v="169174.42999999996"/>
    <n v="169174.42999999996"/>
    <n v="169174.42999999996"/>
    <s v="0.00"/>
    <n v="1392"/>
    <n v="522"/>
    <n v="3400"/>
    <n v="2248.9"/>
    <n v="2969.6"/>
    <n v="899"/>
    <s v="0.00"/>
    <n v="133666.53999999998"/>
    <n v="20121.089999999997"/>
    <n v="851.28"/>
    <n v="3104.02"/>
    <n v="3104.02"/>
    <n v="166070.40999999995"/>
    <x v="0"/>
    <n v="-3.8999999524094164E-3"/>
  </r>
  <r>
    <x v="1"/>
    <x v="2"/>
    <x v="0"/>
    <x v="1"/>
    <x v="1"/>
    <n v="249000001"/>
    <s v="24902"/>
    <x v="1"/>
    <x v="0"/>
    <x v="0"/>
    <s v="24"/>
    <x v="0"/>
    <x v="0"/>
    <s v="P50012425E4"/>
    <n v="2400"/>
    <x v="8"/>
    <s v="249"/>
    <x v="1"/>
    <n v="51240"/>
    <n v="5249021"/>
    <s v="PROPIOS5249021"/>
    <s v="5249021 Otros materiales y artículos de construcción y reparación"/>
    <n v="71787.7693540000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9242.11"/>
    <n v="49242.11"/>
    <x v="0"/>
    <x v="0"/>
    <n v="49242.11"/>
    <x v="0"/>
    <x v="0"/>
    <x v="0"/>
    <x v="0"/>
    <x v="12"/>
    <x v="0"/>
    <n v="23284.92"/>
    <n v="7122.24"/>
    <n v="135418.18"/>
    <n v="3728.83"/>
    <n v="5000"/>
    <n v="50000"/>
    <n v="41998.75"/>
    <n v="10536.359999999999"/>
    <n v="45"/>
    <n v="13031.819999999998"/>
    <n v="151269.24999999997"/>
    <n v="102580.11"/>
    <n v="266881.18"/>
    <n v="49242.11"/>
    <n v="316123.28999999998"/>
    <n v="387911.05935400003"/>
    <n v="0"/>
    <n v="387911.05999999988"/>
    <n v="387911.05999999988"/>
    <n v="387911.05999999988"/>
    <n v="369.76"/>
    <n v="3706.3500000000004"/>
    <n v="48721.409999999996"/>
    <n v="32022.07"/>
    <n v="7122.24"/>
    <n v="135418.18"/>
    <n v="3728.83"/>
    <n v="4777.43"/>
    <n v="46421.84"/>
    <n v="45799.48"/>
    <n v="10536.36"/>
    <n v="49287.11"/>
    <n v="49287.11"/>
    <n v="338623.95"/>
    <x v="0"/>
    <n v="-6.4599985489621758E-4"/>
  </r>
  <r>
    <x v="1"/>
    <x v="2"/>
    <x v="0"/>
    <x v="1"/>
    <x v="1"/>
    <n v="251000001"/>
    <s v="25101"/>
    <x v="1"/>
    <x v="0"/>
    <x v="0"/>
    <s v="25"/>
    <x v="0"/>
    <x v="0"/>
    <s v="P50012525E4"/>
    <n v="2400"/>
    <x v="8"/>
    <s v="251"/>
    <x v="1"/>
    <n v="51250"/>
    <n v="5251011"/>
    <s v="PROPIOS5251011"/>
    <s v="5251011 Productos químicos básicos "/>
    <n v="4495.96686000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-310"/>
    <m/>
    <n v="-1008.54"/>
    <m/>
    <m/>
    <m/>
    <n v="-1278.1500000000001"/>
    <m/>
    <n v="0"/>
    <n v="-1318.54"/>
    <n v="-1278.1500000000001"/>
    <n v="-2596.69"/>
    <n v="0"/>
    <n v="-2596.69"/>
    <n v="1899.2768600000004"/>
    <n v="0"/>
    <n v="1899.28"/>
    <n v="1899.28"/>
    <n v="1899.28"/>
    <s v="0.00"/>
    <n v="254.4"/>
    <s v="0.00"/>
    <s v="0.00"/>
    <s v="0.00"/>
    <n v="1426.8"/>
    <s v="0.00"/>
    <s v="0.00"/>
    <s v="0.00"/>
    <n v="218.08"/>
    <s v="0.00"/>
    <s v="0.00"/>
    <s v="0.00"/>
    <n v="1899.28"/>
    <x v="0"/>
    <n v="-3.1399999995755934E-3"/>
  </r>
  <r>
    <x v="1"/>
    <x v="2"/>
    <x v="0"/>
    <x v="1"/>
    <x v="1"/>
    <n v="252000001"/>
    <s v="25101"/>
    <x v="1"/>
    <x v="0"/>
    <x v="0"/>
    <s v="25"/>
    <x v="0"/>
    <x v="0"/>
    <s v="P50012525E4"/>
    <n v="2500"/>
    <x v="9"/>
    <s v="252"/>
    <x v="1"/>
    <n v="51250"/>
    <n v="5251011"/>
    <s v="PROPIOS5251011"/>
    <s v="5252011 Fertilizantes, pesticidas y otros agro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310"/>
    <m/>
    <m/>
    <n v="-310"/>
    <m/>
    <m/>
    <m/>
    <m/>
    <m/>
    <n v="0"/>
    <n v="0"/>
    <n v="0"/>
    <n v="0"/>
    <n v="0"/>
    <n v="0"/>
    <n v="0"/>
    <n v="0"/>
    <m/>
    <m/>
    <m/>
    <m/>
    <m/>
    <m/>
    <s v="0.00"/>
    <m/>
    <s v="0.00"/>
    <s v="0.00"/>
    <s v="0.00"/>
    <m/>
    <s v="0.00"/>
    <s v="0.00"/>
    <m/>
    <n v="0"/>
    <x v="0"/>
    <n v="0"/>
  </r>
  <r>
    <x v="1"/>
    <x v="2"/>
    <x v="0"/>
    <x v="1"/>
    <x v="1"/>
    <n v="294000001"/>
    <s v="29301"/>
    <x v="1"/>
    <x v="0"/>
    <x v="0"/>
    <s v="29"/>
    <x v="0"/>
    <x v="0"/>
    <s v="P50012925E4"/>
    <n v="2900"/>
    <x v="12"/>
    <s v="293"/>
    <x v="1"/>
    <n v="51290"/>
    <n v="5293011"/>
    <s v="PROPIOS5293011"/>
    <s v="5293011 Refacciones y accesorios menores de mobiliario y equipo de administración, educacional y recreativ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m/>
    <n v="0"/>
    <n v="5000"/>
    <n v="-2000.14"/>
    <m/>
    <n v="0"/>
    <n v="0"/>
    <n v="2999.8599999999997"/>
    <n v="2999.8599999999997"/>
    <n v="0"/>
    <n v="2999.8599999999997"/>
    <n v="2999.8599999999997"/>
    <n v="0"/>
    <n v="2999.86"/>
    <n v="2999.86"/>
    <n v="2999.86"/>
    <s v="0.00"/>
    <s v="0.00"/>
    <s v="0.00"/>
    <s v="0.00"/>
    <s v="0.00"/>
    <s v="0.00"/>
    <s v="0.00"/>
    <s v="0.00"/>
    <s v="0.00"/>
    <n v="2999.86"/>
    <s v="0.00"/>
    <s v="0.00"/>
    <s v="0.00"/>
    <n v="2999.86"/>
    <x v="0"/>
    <n v="0"/>
  </r>
  <r>
    <x v="1"/>
    <x v="2"/>
    <x v="0"/>
    <x v="1"/>
    <x v="1"/>
    <n v="294000001"/>
    <s v="29401"/>
    <x v="1"/>
    <x v="0"/>
    <x v="0"/>
    <s v="29"/>
    <x v="0"/>
    <x v="0"/>
    <s v="P50012925E4"/>
    <n v="2900"/>
    <x v="12"/>
    <s v="294"/>
    <x v="1"/>
    <n v="51290"/>
    <n v="5294011"/>
    <s v="PROPIOS5294011"/>
    <s v="5294011 Refacciones y accesorios menores de equipo de cómputo y tecnologías de la información"/>
    <n v="93169.3997640000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1625.06"/>
    <n v="21625.06"/>
    <x v="0"/>
    <x v="0"/>
    <n v="21625.06"/>
    <x v="0"/>
    <x v="0"/>
    <x v="0"/>
    <x v="0"/>
    <x v="0"/>
    <x v="0"/>
    <m/>
    <m/>
    <m/>
    <n v="-3949.23"/>
    <m/>
    <n v="-9284.09"/>
    <m/>
    <n v="-23952.35"/>
    <m/>
    <n v="0"/>
    <n v="-3949.23"/>
    <n v="-33236.44"/>
    <n v="-37185.67"/>
    <n v="21625.06"/>
    <n v="-15560.61"/>
    <n v="77608.789764000016"/>
    <m/>
    <n v="77608.789999999994"/>
    <n v="77608.789999999994"/>
    <n v="77608.789999999994"/>
    <s v="0.00"/>
    <s v="0.00"/>
    <n v="12929.24"/>
    <n v="3036"/>
    <n v="3612.5999999999995"/>
    <n v="1995.9999999999998"/>
    <n v="10048.449999999999"/>
    <n v="8466.5700000000015"/>
    <n v="11277.55"/>
    <n v="4109"/>
    <n v="508.32"/>
    <n v="21625.06"/>
    <n v="21625.06"/>
    <n v="55983.729999999996"/>
    <x v="0"/>
    <n v="-2.3599997803103179E-4"/>
  </r>
  <r>
    <x v="1"/>
    <x v="2"/>
    <x v="0"/>
    <x v="1"/>
    <x v="1"/>
    <n v="253000001"/>
    <s v="25303"/>
    <x v="1"/>
    <x v="0"/>
    <x v="0"/>
    <s v="25"/>
    <x v="0"/>
    <x v="0"/>
    <s v="P50012525E4"/>
    <n v="2500"/>
    <x v="9"/>
    <s v="253"/>
    <x v="1"/>
    <n v="51250"/>
    <n v="5253031"/>
    <s v="PROPIOS5253031"/>
    <s v="5253031 Medicinas y productos farmacéuticos"/>
    <n v="73708.6814589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2833.75"/>
    <n v="12833.75"/>
    <x v="0"/>
    <x v="0"/>
    <n v="12833.75"/>
    <x v="0"/>
    <x v="0"/>
    <x v="0"/>
    <x v="0"/>
    <x v="0"/>
    <x v="0"/>
    <m/>
    <m/>
    <m/>
    <m/>
    <m/>
    <m/>
    <n v="-5003"/>
    <n v="-27356.9"/>
    <m/>
    <n v="0"/>
    <n v="0"/>
    <n v="-32359.9"/>
    <n v="-32359.9"/>
    <n v="12833.75"/>
    <n v="-19526.150000000001"/>
    <n v="54182.531458999998"/>
    <m/>
    <n v="54182.530000000006"/>
    <n v="54182.530000000006"/>
    <n v="54182.530000000006"/>
    <s v="0.00"/>
    <n v="2788.9"/>
    <s v="0.00"/>
    <n v="10455.4"/>
    <s v="0.00"/>
    <n v="7727.7000000000007"/>
    <n v="595.29999999999995"/>
    <n v="5632.8"/>
    <n v="5911.24"/>
    <s v="0.00"/>
    <n v="8237.44"/>
    <n v="12833.75"/>
    <n v="12833.75"/>
    <n v="41348.78"/>
    <x v="0"/>
    <n v="1.4589999918825924E-3"/>
  </r>
  <r>
    <x v="1"/>
    <x v="2"/>
    <x v="0"/>
    <x v="1"/>
    <x v="1"/>
    <n v="255000001"/>
    <s v="25503"/>
    <x v="1"/>
    <x v="0"/>
    <x v="0"/>
    <s v="25"/>
    <x v="0"/>
    <x v="0"/>
    <s v="P50012525E4"/>
    <n v="2500"/>
    <x v="9"/>
    <s v="255"/>
    <x v="1"/>
    <n v="51250"/>
    <n v="5255031"/>
    <s v="PROPIOS5255031"/>
    <s v="5255031 Materiales, accesorios y suministros de laboratorio médico"/>
    <n v="372543.614709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882.2"/>
    <n v="45882.2"/>
    <x v="0"/>
    <x v="0"/>
    <n v="45882.2"/>
    <x v="0"/>
    <x v="0"/>
    <x v="0"/>
    <x v="0"/>
    <x v="0"/>
    <x v="0"/>
    <n v="-23284.92"/>
    <n v="-8561.4699999999993"/>
    <n v="-62259.270000000004"/>
    <n v="-9892.18"/>
    <n v="-38000"/>
    <n v="150000"/>
    <n v="-92650.760000000009"/>
    <n v="150277.21"/>
    <m/>
    <n v="-23284.92"/>
    <n v="-118712.92000000001"/>
    <n v="207626.44999999998"/>
    <n v="65628.609999999986"/>
    <n v="45882.2"/>
    <n v="111510.80999999997"/>
    <n v="484054.42470900004"/>
    <m/>
    <n v="484054.41999999981"/>
    <n v="484054.41999999981"/>
    <n v="484054.41999999981"/>
    <s v="0.00"/>
    <n v="15920.149999999998"/>
    <n v="26546.98"/>
    <n v="6667.34"/>
    <n v="6308.72"/>
    <n v="34705.949999999997"/>
    <n v="11651.529999999999"/>
    <n v="64064.58"/>
    <n v="31724.42"/>
    <n v="72816.31"/>
    <n v="167766.24"/>
    <n v="45882.2"/>
    <n v="45882.2"/>
    <n v="438172.21999999986"/>
    <x v="0"/>
    <n v="4.7090002335608006E-3"/>
  </r>
  <r>
    <x v="1"/>
    <x v="2"/>
    <x v="0"/>
    <x v="1"/>
    <x v="1"/>
    <n v="259000001"/>
    <s v="25902"/>
    <x v="1"/>
    <x v="0"/>
    <x v="0"/>
    <s v="25"/>
    <x v="0"/>
    <x v="0"/>
    <s v="P50012525E4"/>
    <n v="2500"/>
    <x v="9"/>
    <s v="259"/>
    <x v="1"/>
    <n v="51250"/>
    <n v="5259021"/>
    <s v="PROPIOS5259021"/>
    <s v="5259021 Otros productos químicos"/>
    <n v="7531.1581170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594.4799999999996"/>
    <n v="4594.4799999999996"/>
    <x v="0"/>
    <x v="0"/>
    <n v="4594.4799999999996"/>
    <x v="0"/>
    <x v="0"/>
    <x v="0"/>
    <x v="0"/>
    <x v="0"/>
    <x v="0"/>
    <n v="218.69"/>
    <m/>
    <n v="4501.96"/>
    <n v="220.4"/>
    <n v="3000"/>
    <n v="1923.04"/>
    <n v="15000"/>
    <n v="2630.59"/>
    <m/>
    <n v="218.69"/>
    <n v="7722.36"/>
    <n v="19553.63"/>
    <n v="27494.68"/>
    <n v="4594.4799999999996"/>
    <n v="32089.16"/>
    <n v="39620.318117000003"/>
    <n v="0"/>
    <n v="39620.32"/>
    <n v="39620.32"/>
    <n v="39620.32"/>
    <s v="0.00"/>
    <s v="0.00"/>
    <n v="5857.1900000000005"/>
    <n v="1892.66"/>
    <s v="0.00"/>
    <n v="4501.96"/>
    <n v="220.4"/>
    <n v="1651.84"/>
    <n v="3271.2"/>
    <n v="12468.59"/>
    <n v="5162"/>
    <n v="4594.4799999999996"/>
    <n v="4594.4799999999996"/>
    <n v="35025.839999999997"/>
    <x v="0"/>
    <n v="-1.8829999971785583E-3"/>
  </r>
  <r>
    <x v="1"/>
    <x v="2"/>
    <x v="0"/>
    <x v="1"/>
    <x v="1"/>
    <n v="254000001"/>
    <s v="25401"/>
    <x v="1"/>
    <x v="0"/>
    <x v="0"/>
    <s v="25"/>
    <x v="0"/>
    <x v="0"/>
    <s v="P50012525E4"/>
    <n v="2500"/>
    <x v="9"/>
    <s v="254"/>
    <x v="1"/>
    <n v="51250"/>
    <n v="5254011"/>
    <s v="PROPIOS5254011"/>
    <s v="5254011 Material de curación y sutura"/>
    <n v="22927.39859900000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218.69"/>
    <m/>
    <m/>
    <m/>
    <m/>
    <n v="511.11"/>
    <n v="5000"/>
    <n v="2596.1799999999998"/>
    <m/>
    <n v="-218.69"/>
    <n v="0"/>
    <n v="8107.2899999999991"/>
    <n v="7888.6"/>
    <n v="0"/>
    <n v="7888.5999999999995"/>
    <n v="30815.998599000002"/>
    <n v="0"/>
    <n v="30816.000000000004"/>
    <n v="30816.000000000004"/>
    <n v="30816.000000000004"/>
    <s v="0.00"/>
    <s v="0.00"/>
    <n v="2190.15"/>
    <n v="4723.8599999999997"/>
    <n v="2147.23"/>
    <n v="9445.26"/>
    <s v="0.00"/>
    <n v="443"/>
    <n v="4270.32"/>
    <n v="3677.8100000000004"/>
    <n v="3918.37"/>
    <s v="0.00"/>
    <s v="0.00"/>
    <n v="30816"/>
    <x v="0"/>
    <n v="-1.4010000013513491E-3"/>
  </r>
  <r>
    <x v="1"/>
    <x v="2"/>
    <x v="0"/>
    <x v="1"/>
    <x v="1"/>
    <n v="261000001"/>
    <s v="26101"/>
    <x v="1"/>
    <x v="0"/>
    <x v="0"/>
    <s v="26"/>
    <x v="0"/>
    <x v="0"/>
    <s v="P50012625E4"/>
    <n v="2600"/>
    <x v="10"/>
    <s v="261"/>
    <x v="1"/>
    <n v="51260"/>
    <n v="5261011"/>
    <s v="PROPIOS5261011"/>
    <s v="5261011 Combustibles, lubricantes y aditivos para vehícul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5"/>
    <x v="13"/>
    <x v="7"/>
    <n v="8860.7900000000009"/>
    <n v="8561.4699999999993"/>
    <n v="7757.31"/>
    <n v="9778.18"/>
    <n v="15000"/>
    <m/>
    <n v="6650.76"/>
    <n v="4017.8"/>
    <m/>
    <n v="28940.99"/>
    <n v="41096.959999999999"/>
    <n v="10668.560000000001"/>
    <n v="80706.509999999995"/>
    <n v="0"/>
    <n v="80706.509999999995"/>
    <n v="80706.509999999995"/>
    <n v="0"/>
    <n v="80706.510000000024"/>
    <n v="80706.510000000024"/>
    <n v="80706.510000000024"/>
    <n v="419.4"/>
    <n v="10253.099999999999"/>
    <n v="9407.7000000000007"/>
    <n v="8860.7900000000009"/>
    <n v="8561.4699999999993"/>
    <n v="7757.31"/>
    <n v="9778.18"/>
    <n v="8067.95"/>
    <n v="6450.53"/>
    <n v="7132.28"/>
    <n v="4017.8"/>
    <s v="0.00"/>
    <s v="0.00"/>
    <n v="80706.509999999995"/>
    <x v="0"/>
    <n v="0"/>
  </r>
  <r>
    <x v="1"/>
    <x v="2"/>
    <x v="0"/>
    <x v="1"/>
    <x v="1"/>
    <n v="271000001"/>
    <s v="27101"/>
    <x v="1"/>
    <x v="0"/>
    <x v="0"/>
    <s v="27"/>
    <x v="0"/>
    <x v="0"/>
    <s v="P50012725E4"/>
    <n v="2700"/>
    <x v="11"/>
    <s v="271"/>
    <x v="1"/>
    <n v="51270"/>
    <n v="5271011"/>
    <s v="PROPIOS5271011"/>
    <s v="5271011 Vestuario y uniformes"/>
    <n v="156935.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5056.8"/>
    <n v="15056.8"/>
    <x v="0"/>
    <x v="0"/>
    <n v="15056.8"/>
    <x v="0"/>
    <x v="0"/>
    <x v="0"/>
    <x v="0"/>
    <x v="0"/>
    <x v="0"/>
    <m/>
    <m/>
    <n v="-85418.18"/>
    <m/>
    <n v="-375.75"/>
    <m/>
    <m/>
    <n v="26428.15"/>
    <m/>
    <n v="0"/>
    <n v="-85793.93"/>
    <n v="26428.15"/>
    <n v="-59365.779999999992"/>
    <n v="15056.8"/>
    <n v="-44308.979999999989"/>
    <n v="112626.02060000002"/>
    <n v="0"/>
    <n v="112626.02000000002"/>
    <n v="112626.02000000002"/>
    <n v="112626.02000000002"/>
    <s v="0.00"/>
    <n v="6612"/>
    <s v="0.00"/>
    <s v="0.00"/>
    <n v="359.6"/>
    <n v="8212.7999999999993"/>
    <n v="20839.86"/>
    <n v="13398"/>
    <n v="16699.36"/>
    <s v="0.00"/>
    <n v="31447.599999999999"/>
    <n v="15056.8"/>
    <n v="15056.8"/>
    <n v="97569.220000000016"/>
    <x v="0"/>
    <n v="5.9999999939464033E-4"/>
  </r>
  <r>
    <x v="1"/>
    <x v="2"/>
    <x v="0"/>
    <x v="1"/>
    <x v="1"/>
    <n v="272000001"/>
    <s v="27201"/>
    <x v="1"/>
    <x v="0"/>
    <x v="0"/>
    <s v="27"/>
    <x v="0"/>
    <x v="0"/>
    <s v="P50012725E4"/>
    <n v="2700"/>
    <x v="11"/>
    <s v="272"/>
    <x v="1"/>
    <n v="51270"/>
    <n v="5272011"/>
    <s v="PROPIOS5272011"/>
    <s v="5272011 Prendas de seguridad y protección personal "/>
    <n v="79021.16745600002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3714.21"/>
    <n v="13714.21"/>
    <x v="0"/>
    <x v="0"/>
    <n v="13714.21"/>
    <x v="0"/>
    <x v="0"/>
    <x v="0"/>
    <x v="0"/>
    <x v="0"/>
    <x v="0"/>
    <m/>
    <m/>
    <m/>
    <m/>
    <m/>
    <n v="-77354.92"/>
    <n v="2039.05"/>
    <n v="5494.57"/>
    <m/>
    <n v="0"/>
    <n v="0"/>
    <n v="-69821.299999999988"/>
    <n v="-69821.299999999988"/>
    <n v="13714.21"/>
    <n v="-56107.089999999989"/>
    <n v="22914.077456000035"/>
    <n v="0"/>
    <n v="22914.079999999994"/>
    <n v="22914.079999999994"/>
    <n v="22914.079999999994"/>
    <s v="0.00"/>
    <n v="66.67"/>
    <n v="22.04"/>
    <s v="0.00"/>
    <s v="0.00"/>
    <s v="0.00"/>
    <n v="870"/>
    <n v="219.98"/>
    <n v="195.01"/>
    <n v="2331.6"/>
    <n v="5494.57"/>
    <n v="13714.210000000001"/>
    <n v="13714.210000000001"/>
    <n v="9199.8700000000008"/>
    <x v="0"/>
    <n v="-2.5439999590162188E-3"/>
  </r>
  <r>
    <x v="1"/>
    <x v="2"/>
    <x v="0"/>
    <x v="1"/>
    <x v="1"/>
    <n v="273000001"/>
    <s v="27301"/>
    <x v="1"/>
    <x v="0"/>
    <x v="0"/>
    <s v="27"/>
    <x v="0"/>
    <x v="0"/>
    <s v="P50012725E4"/>
    <n v="2700"/>
    <x v="11"/>
    <s v="273"/>
    <x v="1"/>
    <n v="51270"/>
    <n v="5273011"/>
    <s v="PROPIOS5273011"/>
    <s v="5273011 Artículos deportivos"/>
    <n v="49839.378722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74.16"/>
    <n v="3974.16"/>
    <x v="0"/>
    <x v="0"/>
    <n v="3974.16"/>
    <x v="0"/>
    <x v="0"/>
    <x v="0"/>
    <x v="0"/>
    <x v="0"/>
    <x v="0"/>
    <m/>
    <m/>
    <m/>
    <m/>
    <m/>
    <n v="-3078.41"/>
    <n v="-22039.05"/>
    <n v="-6316.04"/>
    <m/>
    <n v="0"/>
    <n v="0"/>
    <n v="-31433.5"/>
    <n v="-31433.5"/>
    <n v="3974.16"/>
    <n v="-27459.34"/>
    <n v="22380.038722000001"/>
    <n v="0"/>
    <n v="22380.039999999997"/>
    <n v="22380.039999999997"/>
    <n v="22380.039999999997"/>
    <s v="0.00"/>
    <s v="0.00"/>
    <s v="0.00"/>
    <s v="0.00"/>
    <s v="0.00"/>
    <n v="2296.8000000000002"/>
    <s v="0.00"/>
    <n v="116"/>
    <s v="0.00"/>
    <n v="1518.6"/>
    <n v="14474.48"/>
    <n v="3974.16"/>
    <n v="3974.16"/>
    <n v="18405.88"/>
    <x v="0"/>
    <n v="-1.2779999960912392E-3"/>
  </r>
  <r>
    <x v="1"/>
    <x v="2"/>
    <x v="0"/>
    <x v="1"/>
    <x v="1"/>
    <n v="274000001"/>
    <s v="27401"/>
    <x v="1"/>
    <x v="0"/>
    <x v="0"/>
    <s v="27"/>
    <x v="0"/>
    <x v="0"/>
    <s v="P50012725E4"/>
    <n v="2700"/>
    <x v="11"/>
    <s v="274"/>
    <x v="1"/>
    <n v="51270"/>
    <n v="5274011"/>
    <s v="PROPIOS5274011"/>
    <s v="5274011 Productos textiles"/>
    <n v="5163.2536410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375.75"/>
    <m/>
    <m/>
    <m/>
    <n v="270"/>
    <n v="0"/>
    <n v="375.75"/>
    <n v="270"/>
    <n v="645.75"/>
    <n v="0"/>
    <n v="645.75"/>
    <n v="5809.0036410000002"/>
    <n v="0"/>
    <n v="5809"/>
    <n v="5809"/>
    <n v="5809"/>
    <s v="0.00"/>
    <s v="0.00"/>
    <s v="0.00"/>
    <n v="2668"/>
    <s v="0.00"/>
    <s v="0.00"/>
    <n v="1479"/>
    <n v="1392"/>
    <s v="0.00"/>
    <s v="0.00"/>
    <s v="0.00"/>
    <n v="270"/>
    <n v="270"/>
    <n v="5539"/>
    <x v="0"/>
    <n v="3.6410000002433662E-3"/>
  </r>
  <r>
    <x v="1"/>
    <x v="2"/>
    <x v="0"/>
    <x v="1"/>
    <x v="1"/>
    <n v="291000001"/>
    <s v="29101"/>
    <x v="1"/>
    <x v="0"/>
    <x v="0"/>
    <s v="29"/>
    <x v="0"/>
    <x v="0"/>
    <s v="P50012925E4"/>
    <n v="2900"/>
    <x v="12"/>
    <s v="291"/>
    <x v="1"/>
    <n v="51290"/>
    <n v="5291011"/>
    <s v="PROPIOS5291011"/>
    <s v="5291011 Herramientas menores"/>
    <n v="65497.347755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4"/>
    <x v="8"/>
    <n v="-3001.3599999999997"/>
    <n v="-847.49"/>
    <m/>
    <m/>
    <n v="5000"/>
    <n v="-245.91"/>
    <n v="5000"/>
    <n v="774.09"/>
    <n v="678.23"/>
    <n v="-4752.4799999999996"/>
    <n v="4152.51"/>
    <n v="6206.41"/>
    <n v="5606.4400000000005"/>
    <n v="0"/>
    <n v="5606.4400000000005"/>
    <n v="71103.787755000012"/>
    <n v="0"/>
    <n v="71103.789999999994"/>
    <n v="71103.789999999994"/>
    <n v="71103.789999999994"/>
    <n v="1878.9699999999998"/>
    <n v="4748.1400000000003"/>
    <n v="16739.47"/>
    <n v="4757.49"/>
    <n v="3695.57"/>
    <n v="20423.759999999998"/>
    <n v="1399.2400000000002"/>
    <n v="7744.58"/>
    <n v="2453.56"/>
    <n v="4933.54"/>
    <n v="1651.2400000000002"/>
    <n v="678.23"/>
    <n v="678.23"/>
    <n v="70425.560000000012"/>
    <x v="0"/>
    <n v="-2.2449999814853072E-3"/>
  </r>
  <r>
    <x v="1"/>
    <x v="2"/>
    <x v="0"/>
    <x v="1"/>
    <x v="1"/>
    <n v="292000001"/>
    <s v="29201"/>
    <x v="1"/>
    <x v="0"/>
    <x v="0"/>
    <s v="29"/>
    <x v="0"/>
    <x v="0"/>
    <s v="P50012925E4"/>
    <n v="2900"/>
    <x v="12"/>
    <s v="292"/>
    <x v="1"/>
    <n v="51290"/>
    <n v="5292011"/>
    <s v="PROPIOS5292011"/>
    <s v="5292011 Refacciones y accesorios menores de edificios"/>
    <n v="4423.781376000000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5"/>
    <x v="9"/>
    <n v="1469.36"/>
    <n v="847.49"/>
    <n v="10588"/>
    <n v="114"/>
    <n v="5000"/>
    <n v="245.91"/>
    <n v="15000"/>
    <n v="8722.52"/>
    <n v="66"/>
    <n v="1804.48"/>
    <n v="16549.489999999998"/>
    <n v="24034.43"/>
    <n v="42388.400000000009"/>
    <n v="0"/>
    <n v="42388.399999999994"/>
    <n v="46812.181375999993"/>
    <n v="0"/>
    <n v="46812.180000000008"/>
    <n v="46812.180000000008"/>
    <n v="46812.180000000008"/>
    <n v="215"/>
    <n v="4498.8999999999996"/>
    <n v="45"/>
    <n v="1469.3600000000001"/>
    <n v="847.49"/>
    <n v="10588"/>
    <n v="114"/>
    <n v="1282.6199999999999"/>
    <n v="3963.29"/>
    <n v="14699.619999999997"/>
    <n v="9022.9000000000015"/>
    <n v="66"/>
    <n v="66"/>
    <n v="46746.180000000008"/>
    <x v="0"/>
    <n v="1.3759999856119975E-3"/>
  </r>
  <r>
    <x v="1"/>
    <x v="2"/>
    <x v="0"/>
    <x v="1"/>
    <x v="1"/>
    <n v="296000001"/>
    <s v="29601"/>
    <x v="1"/>
    <x v="0"/>
    <x v="0"/>
    <s v="29"/>
    <x v="0"/>
    <x v="0"/>
    <s v="P50012925E4"/>
    <n v="2900"/>
    <x v="12"/>
    <s v="296"/>
    <x v="1"/>
    <n v="51290"/>
    <n v="5296011"/>
    <s v="PROPIOS5296011"/>
    <s v="5296011 Refacciones y accesorios menores de equipo de transporte"/>
    <n v="13152.750772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3078.41"/>
    <m/>
    <n v="1130.5"/>
    <n v="1022.99"/>
    <n v="0"/>
    <n v="0"/>
    <n v="5231.8999999999996"/>
    <n v="5231.8999999999996"/>
    <n v="0"/>
    <n v="5231.8999999999996"/>
    <n v="18384.650772000001"/>
    <n v="0"/>
    <n v="18384.650000000001"/>
    <n v="18384.650000000001"/>
    <n v="18384.650000000001"/>
    <n v="399.81"/>
    <n v="1830.0700000000002"/>
    <s v="0.00"/>
    <n v="1668.11"/>
    <n v="1300"/>
    <n v="76"/>
    <n v="1149.5"/>
    <n v="2893.04"/>
    <n v="6914.63"/>
    <s v="0.00"/>
    <n v="1130.5"/>
    <n v="1022.99"/>
    <n v="1022.99"/>
    <n v="17361.659999999996"/>
    <x v="0"/>
    <n v="7.7199999941512942E-4"/>
  </r>
  <r>
    <x v="1"/>
    <x v="2"/>
    <x v="0"/>
    <x v="1"/>
    <x v="2"/>
    <n v="311000001"/>
    <s v="31101"/>
    <x v="1"/>
    <x v="0"/>
    <x v="0"/>
    <s v="31"/>
    <x v="0"/>
    <x v="0"/>
    <s v="P50013125E4"/>
    <n v="3100"/>
    <x v="13"/>
    <s v="311"/>
    <x v="2"/>
    <n v="51310"/>
    <n v="5311011"/>
    <s v="PROPIOS5311011"/>
    <s v="5311011 Energía eléctric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6"/>
    <x v="0"/>
    <n v="1532"/>
    <m/>
    <n v="1461"/>
    <m/>
    <n v="1218"/>
    <m/>
    <m/>
    <n v="1197"/>
    <m/>
    <n v="2948"/>
    <n v="2679"/>
    <n v="1197"/>
    <n v="6824"/>
    <n v="0"/>
    <n v="6824"/>
    <n v="6824"/>
    <n v="0"/>
    <n v="6824"/>
    <n v="6824"/>
    <n v="6824"/>
    <s v="0.00"/>
    <n v="1416"/>
    <s v="0.00"/>
    <n v="1532"/>
    <s v="0.00"/>
    <n v="1461"/>
    <s v="0.00"/>
    <n v="1218"/>
    <s v="0.00"/>
    <s v="0.00"/>
    <n v="1197"/>
    <s v="0.00"/>
    <s v="0.00"/>
    <n v="6824"/>
    <x v="0"/>
    <n v="0"/>
  </r>
  <r>
    <x v="1"/>
    <x v="2"/>
    <x v="0"/>
    <x v="1"/>
    <x v="2"/>
    <n v="313000001"/>
    <s v="31301"/>
    <x v="1"/>
    <x v="0"/>
    <x v="0"/>
    <s v="31"/>
    <x v="0"/>
    <x v="0"/>
    <s v="P50013125E4"/>
    <n v="3100"/>
    <x v="13"/>
    <s v="313"/>
    <x v="2"/>
    <n v="51310"/>
    <n v="5313011"/>
    <s v="PROPIOS5313011"/>
    <s v="5313011 Agua"/>
    <n v="526059.609299000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8297"/>
    <n v="38297"/>
    <x v="0"/>
    <x v="0"/>
    <n v="38297"/>
    <x v="0"/>
    <x v="0"/>
    <x v="0"/>
    <x v="0"/>
    <x v="0"/>
    <x v="0"/>
    <m/>
    <m/>
    <m/>
    <m/>
    <m/>
    <m/>
    <m/>
    <n v="-26685.65"/>
    <n v="235"/>
    <n v="0"/>
    <n v="0"/>
    <n v="-26450.65"/>
    <n v="-26450.65"/>
    <n v="38297"/>
    <n v="11846.349999999999"/>
    <n v="537905.9592990001"/>
    <m/>
    <n v="537905.96"/>
    <n v="537905.96"/>
    <n v="537905.96"/>
    <n v="44314"/>
    <n v="42882"/>
    <n v="21717.599999999999"/>
    <n v="83577"/>
    <n v="37583"/>
    <n v="44610"/>
    <n v="42193"/>
    <n v="56413.4"/>
    <n v="37158.800000000003"/>
    <n v="40568.160000000003"/>
    <n v="48357"/>
    <n v="38532"/>
    <n v="38532"/>
    <n v="499373.95999999996"/>
    <x v="0"/>
    <n v="-7.0099986623972654E-4"/>
  </r>
  <r>
    <x v="1"/>
    <x v="2"/>
    <x v="0"/>
    <x v="1"/>
    <x v="2"/>
    <n v="314000001"/>
    <s v="31401"/>
    <x v="1"/>
    <x v="0"/>
    <x v="0"/>
    <s v="31"/>
    <x v="0"/>
    <x v="0"/>
    <s v="P50013125E4"/>
    <n v="3100"/>
    <x v="13"/>
    <s v="314"/>
    <x v="2"/>
    <n v="51310"/>
    <n v="5314011"/>
    <s v="PROPIOS5314011"/>
    <s v="5314011 Telefonía tradicional"/>
    <n v="773043.4581520002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62631"/>
    <n v="62631"/>
    <x v="0"/>
    <x v="0"/>
    <n v="62631"/>
    <x v="0"/>
    <x v="0"/>
    <x v="0"/>
    <x v="0"/>
    <x v="0"/>
    <x v="0"/>
    <m/>
    <m/>
    <m/>
    <m/>
    <m/>
    <m/>
    <m/>
    <n v="-71119.27"/>
    <n v="1079"/>
    <n v="0"/>
    <n v="0"/>
    <n v="-70040.27"/>
    <n v="-70040.27"/>
    <n v="62631"/>
    <n v="-7409.2700000000041"/>
    <n v="765634.18815200019"/>
    <n v="0"/>
    <n v="765634.19000000006"/>
    <n v="765634.19000000006"/>
    <n v="765634.19000000006"/>
    <n v="62548.52"/>
    <n v="62470.52"/>
    <n v="62548.52"/>
    <n v="3014"/>
    <n v="122161.04"/>
    <n v="62567.519999999997"/>
    <n v="62568.52"/>
    <n v="62568.52"/>
    <n v="2956"/>
    <n v="134811.03"/>
    <n v="63710"/>
    <n v="63710"/>
    <n v="63710"/>
    <n v="701924.19000000006"/>
    <x v="0"/>
    <n v="-1.847999868914485E-3"/>
  </r>
  <r>
    <x v="1"/>
    <x v="2"/>
    <x v="0"/>
    <x v="1"/>
    <x v="2"/>
    <n v="315000001"/>
    <s v="31501"/>
    <x v="1"/>
    <x v="0"/>
    <x v="0"/>
    <s v="31"/>
    <x v="0"/>
    <x v="0"/>
    <s v="P50013125E4"/>
    <n v="3100"/>
    <x v="13"/>
    <s v="315"/>
    <x v="2"/>
    <n v="51310"/>
    <n v="5315011"/>
    <s v="PROPIOS5315011"/>
    <s v="5315011 Telefonía celular"/>
    <n v="81662.52805599999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49.9"/>
    <n v="3949.9"/>
    <x v="0"/>
    <x v="0"/>
    <n v="3949.9"/>
    <x v="0"/>
    <x v="0"/>
    <x v="0"/>
    <x v="0"/>
    <x v="0"/>
    <x v="0"/>
    <m/>
    <m/>
    <m/>
    <m/>
    <m/>
    <m/>
    <m/>
    <n v="-39553.300000000003"/>
    <n v="34462.160000000003"/>
    <n v="0"/>
    <n v="0"/>
    <n v="-5091.1399999999994"/>
    <n v="-5091.1399999999994"/>
    <n v="3949.9"/>
    <n v="-1141.2399999999993"/>
    <n v="80521.28805599999"/>
    <m/>
    <n v="80521.290000000008"/>
    <n v="80521.290000000008"/>
    <n v="80521.290000000008"/>
    <n v="4807.0599999999995"/>
    <n v="10011.69"/>
    <n v="5692.23"/>
    <n v="6258.68"/>
    <n v="5776.57"/>
    <n v="3415"/>
    <n v="900"/>
    <n v="1800"/>
    <n v="800"/>
    <n v="1100"/>
    <n v="1548"/>
    <n v="38412.05999999999"/>
    <n v="38412.05999999999"/>
    <n v="42109.229999999989"/>
    <x v="0"/>
    <n v="-1.9440000178292394E-3"/>
  </r>
  <r>
    <x v="1"/>
    <x v="2"/>
    <x v="0"/>
    <x v="1"/>
    <x v="2"/>
    <n v="317000001"/>
    <s v="31701"/>
    <x v="1"/>
    <x v="0"/>
    <x v="0"/>
    <s v="31"/>
    <x v="0"/>
    <x v="0"/>
    <s v="P50013125E4"/>
    <n v="3100"/>
    <x v="13"/>
    <s v="317"/>
    <x v="2"/>
    <n v="51310"/>
    <n v="5317011"/>
    <s v="PROPIOS5317011"/>
    <s v="5317011 Servicios de acceso de Internet, redes y procesamiento de información"/>
    <n v="31378.410987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8076"/>
    <n v="8076"/>
    <x v="0"/>
    <x v="0"/>
    <n v="8076"/>
    <x v="0"/>
    <x v="0"/>
    <x v="0"/>
    <x v="0"/>
    <x v="0"/>
    <x v="0"/>
    <m/>
    <m/>
    <m/>
    <m/>
    <m/>
    <m/>
    <m/>
    <n v="-3878.33"/>
    <m/>
    <n v="0"/>
    <n v="0"/>
    <n v="-3878.33"/>
    <n v="-3878.33"/>
    <n v="8076"/>
    <n v="4197.67"/>
    <n v="35576.080987000001"/>
    <n v="0"/>
    <n v="35576.079999999994"/>
    <n v="35576.079999999994"/>
    <n v="35576.079999999994"/>
    <s v="0.00"/>
    <n v="798.02"/>
    <n v="399.01"/>
    <n v="8095.01"/>
    <n v="439.01"/>
    <n v="5503.01"/>
    <n v="2951.01"/>
    <n v="2951.01"/>
    <n v="2972"/>
    <n v="2972"/>
    <n v="420"/>
    <n v="8076"/>
    <n v="8076"/>
    <n v="27500.079999999998"/>
    <x v="0"/>
    <n v="9.8700000671669841E-4"/>
  </r>
  <r>
    <x v="1"/>
    <x v="2"/>
    <x v="0"/>
    <x v="1"/>
    <x v="2"/>
    <n v="318000001"/>
    <s v="31801"/>
    <x v="1"/>
    <x v="0"/>
    <x v="0"/>
    <s v="31"/>
    <x v="0"/>
    <x v="0"/>
    <s v="P50013125E4"/>
    <n v="3100"/>
    <x v="13"/>
    <s v="318"/>
    <x v="2"/>
    <n v="51310"/>
    <n v="5318011"/>
    <s v="PROPIOS5318011"/>
    <s v="5318011 Servicios postales y telegráficos"/>
    <n v="44866.944773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7500.82"/>
    <m/>
    <n v="-1218"/>
    <m/>
    <n v="-25028.73"/>
    <m/>
    <m/>
    <n v="0"/>
    <n v="-8718.82"/>
    <n v="-25028.73"/>
    <n v="-33747.550000000003"/>
    <n v="0"/>
    <n v="-33747.550000000003"/>
    <n v="11119.394773000007"/>
    <n v="0"/>
    <n v="11119.39"/>
    <n v="11119.39"/>
    <n v="11119.39"/>
    <s v="0.00"/>
    <s v="0.00"/>
    <n v="927"/>
    <s v="0.00"/>
    <s v="0.00"/>
    <n v="1110.82"/>
    <n v="8886.94"/>
    <s v="0.00"/>
    <n v="194.63"/>
    <s v="0.00"/>
    <s v="0.00"/>
    <s v="0.00"/>
    <s v="0.00"/>
    <n v="11119.39"/>
    <x v="0"/>
    <n v="4.77300000784453E-3"/>
  </r>
  <r>
    <x v="1"/>
    <x v="2"/>
    <x v="0"/>
    <x v="1"/>
    <x v="2"/>
    <n v="323000001"/>
    <s v="32301"/>
    <x v="1"/>
    <x v="0"/>
    <x v="0"/>
    <s v="32"/>
    <x v="0"/>
    <x v="0"/>
    <s v="P50013225E4"/>
    <n v="3200"/>
    <x v="14"/>
    <s v="323"/>
    <x v="2"/>
    <n v="51320"/>
    <n v="5323011"/>
    <s v="PROPIOS5323011"/>
    <s v="5323011 Arrendamiento de mobiliario y equipo de administra"/>
    <n v="66439.844247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9047.2"/>
    <n v="19047.2"/>
    <x v="0"/>
    <x v="0"/>
    <n v="19047.2"/>
    <x v="0"/>
    <x v="0"/>
    <x v="0"/>
    <x v="0"/>
    <x v="0"/>
    <x v="10"/>
    <n v="-8860.7900000000009"/>
    <m/>
    <n v="-10588"/>
    <m/>
    <n v="-450"/>
    <m/>
    <m/>
    <n v="25572.25"/>
    <m/>
    <n v="-18268.490000000002"/>
    <n v="-11038"/>
    <n v="25572.25"/>
    <n v="-3734.2400000000016"/>
    <n v="19047.2"/>
    <n v="15312.96"/>
    <n v="81752.804246999993"/>
    <n v="0"/>
    <n v="81752.800000000003"/>
    <n v="81752.800000000003"/>
    <n v="81752.800000000003"/>
    <s v="0.00"/>
    <s v="0.00"/>
    <s v="0.00"/>
    <n v="6623.6"/>
    <n v="5394"/>
    <n v="15448.5"/>
    <s v="0.00"/>
    <n v="464"/>
    <n v="642.5"/>
    <n v="6612"/>
    <n v="27521"/>
    <n v="19047.2"/>
    <n v="19047.2"/>
    <n v="62705.599999999999"/>
    <x v="0"/>
    <n v="4.24699998984579E-3"/>
  </r>
  <r>
    <x v="1"/>
    <x v="2"/>
    <x v="0"/>
    <x v="1"/>
    <x v="2"/>
    <n v="322000001"/>
    <s v="32201"/>
    <x v="1"/>
    <x v="0"/>
    <x v="0"/>
    <s v="32"/>
    <x v="0"/>
    <x v="0"/>
    <s v="P50013225E4"/>
    <n v="3200"/>
    <x v="14"/>
    <s v="322"/>
    <x v="2"/>
    <n v="51320"/>
    <n v="5322011"/>
    <s v="PROPIOS5322011"/>
    <s v="5322011 Arrendamiento de edificios "/>
    <n v="10368.237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4781.75"/>
    <m/>
    <m/>
    <m/>
    <m/>
    <m/>
    <m/>
    <m/>
    <m/>
    <n v="4781.75"/>
    <n v="0"/>
    <n v="0"/>
    <n v="4781.75"/>
    <n v="0"/>
    <n v="4781.75"/>
    <n v="15149.9876"/>
    <n v="0"/>
    <n v="15149.99"/>
    <n v="15149.99"/>
    <n v="15149.99"/>
    <s v="0.00"/>
    <n v="3000"/>
    <n v="2700"/>
    <n v="9449.99"/>
    <s v="0.00"/>
    <s v="0.00"/>
    <s v="0.00"/>
    <s v="0.00"/>
    <s v="0.00"/>
    <s v="0.00"/>
    <s v="0.00"/>
    <s v="0.00"/>
    <s v="0.00"/>
    <n v="15149.99"/>
    <x v="0"/>
    <n v="-2.3999999993975507E-3"/>
  </r>
  <r>
    <x v="1"/>
    <x v="2"/>
    <x v="0"/>
    <x v="1"/>
    <x v="2"/>
    <n v="325000001"/>
    <s v="32501"/>
    <x v="1"/>
    <x v="0"/>
    <x v="0"/>
    <s v="32"/>
    <x v="0"/>
    <x v="0"/>
    <s v="P50013225E4"/>
    <n v="3200"/>
    <x v="14"/>
    <s v="325"/>
    <x v="2"/>
    <n v="51320"/>
    <n v="5325011"/>
    <s v="PROPIOS5325011"/>
    <s v="5325011 Arrendamiento de equipo de transporte"/>
    <n v="618635.3171599999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22100"/>
    <n v="22100"/>
    <x v="0"/>
    <x v="0"/>
    <n v="22100"/>
    <x v="0"/>
    <x v="0"/>
    <x v="0"/>
    <x v="0"/>
    <x v="0"/>
    <x v="11"/>
    <n v="-84276.11"/>
    <m/>
    <m/>
    <m/>
    <m/>
    <n v="-382479.89"/>
    <n v="-545.02"/>
    <n v="63367.22"/>
    <m/>
    <n v="-109639.61"/>
    <n v="0"/>
    <n v="-319657.69000000006"/>
    <n v="-429297.30000000005"/>
    <n v="22100"/>
    <n v="-407197.30000000005"/>
    <n v="211438.01715999993"/>
    <m/>
    <n v="211438.02000000002"/>
    <n v="211438.02000000002"/>
    <n v="211438.02000000002"/>
    <n v="1080"/>
    <n v="1260"/>
    <s v="0.00"/>
    <n v="30450"/>
    <n v="21168"/>
    <n v="8800"/>
    <n v="1700"/>
    <n v="11240"/>
    <n v="17860"/>
    <n v="31480"/>
    <n v="64300.020000000004"/>
    <n v="22100"/>
    <n v="22100"/>
    <n v="189338.02000000002"/>
    <x v="0"/>
    <n v="-2.840000088326633E-3"/>
  </r>
  <r>
    <x v="1"/>
    <x v="2"/>
    <x v="0"/>
    <x v="1"/>
    <x v="2"/>
    <n v="326000001"/>
    <s v="32601"/>
    <x v="1"/>
    <x v="0"/>
    <x v="0"/>
    <s v="32"/>
    <x v="0"/>
    <x v="0"/>
    <s v="P50013225E4"/>
    <n v="3200"/>
    <x v="14"/>
    <s v="326"/>
    <x v="2"/>
    <n v="51320"/>
    <n v="5326011"/>
    <s v="PROPIOS5326011"/>
    <s v="5326011 Arrendamiento de maquinaria, otros equipos y herra "/>
    <n v="51770.5548920000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11385.65"/>
    <n v="37004"/>
    <m/>
    <n v="0"/>
    <n v="0"/>
    <n v="48389.65"/>
    <n v="48389.65"/>
    <n v="0"/>
    <n v="48389.65"/>
    <n v="100160.20489200001"/>
    <n v="0"/>
    <n v="100160.20000000001"/>
    <n v="100160.20000000001"/>
    <n v="100160.20000000001"/>
    <s v="0.00"/>
    <s v="0.00"/>
    <s v="0.00"/>
    <n v="13920"/>
    <s v="0.00"/>
    <s v="0.00"/>
    <n v="1160"/>
    <s v="0.00"/>
    <n v="4605.2000000000007"/>
    <n v="43471"/>
    <n v="37004"/>
    <s v="0.00"/>
    <s v="0.00"/>
    <n v="100160.20000000001"/>
    <x v="0"/>
    <n v="4.8919999971985817E-3"/>
  </r>
  <r>
    <x v="1"/>
    <x v="2"/>
    <x v="0"/>
    <x v="1"/>
    <x v="2"/>
    <n v="327000001"/>
    <s v="32701"/>
    <x v="1"/>
    <x v="0"/>
    <x v="0"/>
    <s v="32"/>
    <x v="0"/>
    <x v="0"/>
    <s v="P50013225E4"/>
    <n v="3200"/>
    <x v="14"/>
    <s v="327"/>
    <x v="2"/>
    <n v="51320"/>
    <n v="5327011"/>
    <s v="PROPIOS5327011"/>
    <s v="5327011 Arrendamiento de activos intangibles"/>
    <n v="424128.2215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800"/>
    <n v="5800"/>
    <x v="0"/>
    <x v="0"/>
    <n v="5800"/>
    <x v="0"/>
    <x v="0"/>
    <x v="0"/>
    <x v="0"/>
    <x v="0"/>
    <x v="0"/>
    <m/>
    <m/>
    <n v="6039.82"/>
    <m/>
    <n v="450"/>
    <m/>
    <n v="97015.97"/>
    <n v="218259.93"/>
    <m/>
    <n v="0"/>
    <n v="6489.82"/>
    <n v="315275.90000000002"/>
    <n v="321765.71999999997"/>
    <n v="5800"/>
    <n v="327565.72000000003"/>
    <n v="751693.94151000003"/>
    <n v="0"/>
    <n v="751693.94"/>
    <n v="751693.94"/>
    <n v="751693.94"/>
    <n v="3973.7"/>
    <s v="0.00"/>
    <n v="155000"/>
    <n v="181578.74"/>
    <n v="28425.599999999999"/>
    <n v="61190"/>
    <s v="0.00"/>
    <n v="450"/>
    <s v="0.00"/>
    <n v="97015.97"/>
    <n v="218259.93"/>
    <n v="5800"/>
    <n v="5800"/>
    <n v="745893.94"/>
    <x v="0"/>
    <n v="1.5100000891834497E-3"/>
  </r>
  <r>
    <x v="1"/>
    <x v="2"/>
    <x v="0"/>
    <x v="1"/>
    <x v="2"/>
    <n v="331000001"/>
    <s v="33101"/>
    <x v="1"/>
    <x v="0"/>
    <x v="0"/>
    <s v="33"/>
    <x v="0"/>
    <x v="0"/>
    <s v="P50013325E4"/>
    <n v="3300"/>
    <x v="15"/>
    <s v="331"/>
    <x v="2"/>
    <n v="51330"/>
    <n v="5331011"/>
    <s v="PROPIOS5331011"/>
    <s v="5331011 Servicios legales, de contabilidad, auditoría y relacionados"/>
    <n v="263370.780973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7932.86"/>
    <n v="107932.86"/>
    <x v="0"/>
    <x v="0"/>
    <n v="107932.86"/>
    <x v="0"/>
    <x v="0"/>
    <x v="0"/>
    <x v="0"/>
    <x v="0"/>
    <x v="0"/>
    <m/>
    <m/>
    <m/>
    <m/>
    <m/>
    <m/>
    <n v="10597.17"/>
    <n v="46400"/>
    <m/>
    <n v="0"/>
    <n v="0"/>
    <n v="56997.17"/>
    <n v="56997.17"/>
    <n v="107932.86"/>
    <n v="164930.03"/>
    <n v="428300.81097400002"/>
    <n v="0"/>
    <n v="428300.80999999994"/>
    <n v="428300.80999999994"/>
    <n v="428300.80999999994"/>
    <s v="0.00"/>
    <s v="0.00"/>
    <s v="0.00"/>
    <n v="3500"/>
    <n v="89520"/>
    <s v="0.00"/>
    <s v="0.00"/>
    <n v="89320"/>
    <n v="2434.91"/>
    <n v="89193.04"/>
    <n v="46400"/>
    <n v="107932.86"/>
    <n v="107932.86"/>
    <n v="320367.94999999995"/>
    <x v="0"/>
    <n v="9.7400008235126734E-4"/>
  </r>
  <r>
    <x v="1"/>
    <x v="2"/>
    <x v="0"/>
    <x v="1"/>
    <x v="2"/>
    <n v="332000001"/>
    <s v="33201"/>
    <x v="1"/>
    <x v="0"/>
    <x v="0"/>
    <s v="33"/>
    <x v="0"/>
    <x v="0"/>
    <s v="P50013325E4"/>
    <n v="3300"/>
    <x v="15"/>
    <s v="332"/>
    <x v="2"/>
    <n v="51330"/>
    <n v="5332011"/>
    <s v="PROPIOS5332011"/>
    <s v="5332011 Servicios de diseño, arquitectura, ingeniería y ac"/>
    <n v="33171.824000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-5000"/>
    <n v="-11839.82"/>
    <m/>
    <m/>
    <n v="0"/>
    <n v="0"/>
    <n v="-16839.82"/>
    <n v="-16839.82"/>
    <n v="0"/>
    <n v="-16839.82"/>
    <n v="16332.004000000001"/>
    <n v="0"/>
    <n v="16332"/>
    <n v="16332"/>
    <n v="16332"/>
    <s v="0.00"/>
    <s v="0.00"/>
    <n v="8700"/>
    <s v="0.00"/>
    <s v="0.00"/>
    <n v="7632"/>
    <s v="0.00"/>
    <s v="0.00"/>
    <s v="0.00"/>
    <s v="0.00"/>
    <s v="0.00"/>
    <s v="0.00"/>
    <s v="0.00"/>
    <n v="16332"/>
    <x v="0"/>
    <n v="4.0000000008149073E-3"/>
  </r>
  <r>
    <x v="1"/>
    <x v="2"/>
    <x v="0"/>
    <x v="1"/>
    <x v="2"/>
    <n v="333000001"/>
    <s v="33301"/>
    <x v="1"/>
    <x v="0"/>
    <x v="0"/>
    <s v="33"/>
    <x v="0"/>
    <x v="0"/>
    <s v="P50013325E4"/>
    <n v="3300"/>
    <x v="15"/>
    <s v="333"/>
    <x v="2"/>
    <n v="51330"/>
    <n v="5333011"/>
    <s v="PROPIOS5333011"/>
    <s v="5333011 Servicios de consultoría administrativa y procesos"/>
    <n v="6585033.353463998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1"/>
    <n v="710455.12"/>
    <n v="2292325.4700000002"/>
    <x v="0"/>
    <x v="0"/>
    <n v="2292325.4700000002"/>
    <x v="0"/>
    <x v="1"/>
    <x v="0"/>
    <x v="6"/>
    <x v="17"/>
    <x v="0"/>
    <n v="-35358.53"/>
    <n v="-974144.96000000008"/>
    <m/>
    <m/>
    <n v="200000"/>
    <n v="740318.39"/>
    <n v="944955.07000000007"/>
    <n v="-487119.30999999994"/>
    <n v="-1821.75"/>
    <n v="-78601.47"/>
    <n v="-774144.96000000008"/>
    <n v="1196332.3999999999"/>
    <n v="343585.97"/>
    <n v="2142325.4700000002"/>
    <n v="2485911.44"/>
    <n v="9070944.7934639975"/>
    <m/>
    <n v="9070944.7900000121"/>
    <n v="9070944.7900000121"/>
    <n v="9070944.7900000121"/>
    <n v="567700.09"/>
    <n v="667309.94999999995"/>
    <n v="659091.31999999995"/>
    <n v="750157.64000000025"/>
    <n v="550059.67999999993"/>
    <n v="639839.48"/>
    <n v="698495.46"/>
    <n v="1138590.8999999999"/>
    <n v="791936.25999999978"/>
    <n v="954379.60000000021"/>
    <n v="914850.59000000032"/>
    <n v="738533.82000000007"/>
    <n v="738533.82000000007"/>
    <n v="8332410.9700000146"/>
    <x v="0"/>
    <n v="3.4639853984117508E-3"/>
  </r>
  <r>
    <x v="1"/>
    <x v="2"/>
    <x v="0"/>
    <x v="1"/>
    <x v="2"/>
    <n v="333000001"/>
    <s v="33302"/>
    <x v="1"/>
    <x v="0"/>
    <x v="0"/>
    <s v="33"/>
    <x v="0"/>
    <x v="0"/>
    <s v="P50013325E4"/>
    <n v="3300"/>
    <x v="15"/>
    <s v="333"/>
    <x v="2"/>
    <n v="51330"/>
    <n v="5333021"/>
    <s v="PROPIOS5333021"/>
    <s v="5333021 Servicios de consultoría en tecnologías de la información"/>
    <n v="28736.277248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62.56"/>
    <n v="3962.56"/>
    <x v="0"/>
    <x v="0"/>
    <n v="3962.56"/>
    <x v="0"/>
    <x v="0"/>
    <x v="0"/>
    <x v="0"/>
    <x v="0"/>
    <x v="0"/>
    <m/>
    <m/>
    <m/>
    <m/>
    <m/>
    <m/>
    <n v="-12098.28"/>
    <n v="10472.48"/>
    <m/>
    <n v="0"/>
    <n v="0"/>
    <n v="-1625.8000000000011"/>
    <n v="-1625.8000000000011"/>
    <n v="3962.56"/>
    <n v="2336.7599999999989"/>
    <n v="31073.037248000004"/>
    <n v="0"/>
    <n v="31073.040000000001"/>
    <n v="31073.040000000001"/>
    <n v="31073.040000000001"/>
    <s v="0.00"/>
    <n v="2544"/>
    <s v="0.00"/>
    <n v="2030"/>
    <n v="1276"/>
    <n v="522"/>
    <n v="2262"/>
    <n v="1508"/>
    <s v="0.00"/>
    <n v="6496"/>
    <n v="10472.48"/>
    <n v="3962.56"/>
    <n v="3962.56"/>
    <n v="27110.48"/>
    <x v="0"/>
    <n v="-2.7519999966898467E-3"/>
  </r>
  <r>
    <x v="1"/>
    <x v="2"/>
    <x v="0"/>
    <x v="1"/>
    <x v="2"/>
    <n v="334000001"/>
    <s v="33401"/>
    <x v="1"/>
    <x v="0"/>
    <x v="0"/>
    <s v="33"/>
    <x v="0"/>
    <x v="0"/>
    <s v="P50013325E4"/>
    <n v="3300"/>
    <x v="15"/>
    <s v="334"/>
    <x v="2"/>
    <n v="51330"/>
    <n v="5334011"/>
    <s v="PROPIOS5334011"/>
    <s v="5334011 Servicios de capacitación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292"/>
    <n v="4292"/>
    <x v="0"/>
    <x v="0"/>
    <n v="4292"/>
    <x v="0"/>
    <x v="0"/>
    <x v="0"/>
    <x v="0"/>
    <x v="18"/>
    <x v="0"/>
    <m/>
    <m/>
    <m/>
    <m/>
    <m/>
    <m/>
    <n v="20375.63"/>
    <m/>
    <n v="2900"/>
    <n v="2150"/>
    <n v="0"/>
    <n v="23275.63"/>
    <n v="25425.63"/>
    <n v="4292"/>
    <n v="29717.63"/>
    <n v="29717.63"/>
    <n v="0"/>
    <n v="29717.63"/>
    <n v="29717.63"/>
    <n v="29717.63"/>
    <s v="0.00"/>
    <n v="2150"/>
    <s v="0.00"/>
    <s v="0.00"/>
    <s v="0.00"/>
    <s v="0.00"/>
    <s v="0.00"/>
    <s v="0.00"/>
    <s v="0.00"/>
    <n v="20375.63"/>
    <s v="0.00"/>
    <n v="7192"/>
    <n v="7192"/>
    <n v="22525.63"/>
    <x v="0"/>
    <n v="0"/>
  </r>
  <r>
    <x v="1"/>
    <x v="2"/>
    <x v="0"/>
    <x v="1"/>
    <x v="2"/>
    <n v="336000001"/>
    <s v="33601"/>
    <x v="1"/>
    <x v="0"/>
    <x v="0"/>
    <s v="33"/>
    <x v="0"/>
    <x v="0"/>
    <s v="P50013325E4"/>
    <n v="3300"/>
    <x v="15"/>
    <s v="336"/>
    <x v="2"/>
    <n v="51330"/>
    <n v="5336011"/>
    <s v="PROPIOS5336011"/>
    <s v="5336011 Impresiones de documentos oficiales para la prestación de servicios públicos, identificación, formatos administrativos y fiscales, formas valoradas, certificados y títulos"/>
    <n v="341551.4798079999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0440"/>
    <n v="10440"/>
    <x v="0"/>
    <x v="0"/>
    <n v="10440"/>
    <x v="0"/>
    <x v="0"/>
    <x v="0"/>
    <x v="0"/>
    <x v="0"/>
    <x v="0"/>
    <m/>
    <m/>
    <n v="13137.08"/>
    <n v="707.6"/>
    <n v="6032"/>
    <m/>
    <m/>
    <n v="20880"/>
    <m/>
    <n v="0"/>
    <n v="19876.68"/>
    <n v="20880"/>
    <n v="40756.68"/>
    <n v="10440"/>
    <n v="51196.68"/>
    <n v="392748.15980799997"/>
    <n v="0"/>
    <n v="392748.16000000003"/>
    <n v="392748.16000000003"/>
    <n v="392748.16000000003"/>
    <s v="0.00"/>
    <n v="4872"/>
    <s v="0.00"/>
    <n v="8004"/>
    <n v="313624.56"/>
    <n v="28188"/>
    <n v="707.6"/>
    <n v="6032"/>
    <s v="0.00"/>
    <s v="0.00"/>
    <n v="20880"/>
    <n v="10440"/>
    <n v="10440"/>
    <n v="382308.16"/>
    <x v="0"/>
    <n v="-1.9200006499886513E-4"/>
  </r>
  <r>
    <x v="1"/>
    <x v="2"/>
    <x v="0"/>
    <x v="1"/>
    <x v="2"/>
    <n v="336000001"/>
    <s v="33604"/>
    <x v="1"/>
    <x v="0"/>
    <x v="0"/>
    <s v="33"/>
    <x v="0"/>
    <x v="0"/>
    <s v="P50013325E4"/>
    <n v="3300"/>
    <x v="15"/>
    <s v="336"/>
    <x v="2"/>
    <n v="51330"/>
    <n v="5336041"/>
    <s v="PROPIOS5336041"/>
    <s v="5336041 Servicio de fotocopiado, digitalización e impresión"/>
    <n v="234580.0071580000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0958.15"/>
    <n v="30958.15"/>
    <x v="0"/>
    <x v="0"/>
    <n v="30958.15"/>
    <x v="0"/>
    <x v="0"/>
    <x v="0"/>
    <x v="0"/>
    <x v="0"/>
    <x v="0"/>
    <m/>
    <m/>
    <m/>
    <m/>
    <n v="-6032"/>
    <m/>
    <n v="-14658.58"/>
    <n v="3515.11"/>
    <m/>
    <n v="0"/>
    <n v="-6032"/>
    <n v="-11143.47"/>
    <n v="-17175.47"/>
    <n v="30958.15"/>
    <n v="13782.680000000002"/>
    <n v="248362.68715800004"/>
    <n v="0"/>
    <n v="248362.68999999997"/>
    <n v="248362.68999999997"/>
    <n v="248362.68999999997"/>
    <n v="30"/>
    <n v="1722.83"/>
    <n v="10816.61"/>
    <n v="34052.15"/>
    <n v="8636.31"/>
    <n v="35709.550000000003"/>
    <n v="20450.96"/>
    <n v="36390.61"/>
    <s v="0.00"/>
    <n v="41867.21"/>
    <n v="27728.31"/>
    <n v="30958.15"/>
    <n v="30958.15"/>
    <n v="217404.53999999998"/>
    <x v="0"/>
    <n v="-2.841999928932637E-3"/>
  </r>
  <r>
    <x v="1"/>
    <x v="2"/>
    <x v="0"/>
    <x v="1"/>
    <x v="2"/>
    <n v="338000001"/>
    <s v="33801"/>
    <x v="1"/>
    <x v="0"/>
    <x v="0"/>
    <s v="33"/>
    <x v="0"/>
    <x v="0"/>
    <s v="P50013325E4"/>
    <n v="3300"/>
    <x v="15"/>
    <s v="338"/>
    <x v="2"/>
    <n v="51330"/>
    <n v="5338011"/>
    <s v="PROPIOS5338011"/>
    <s v="5338011 Servicios de vigilancia"/>
    <n v="925049.2245689999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n v="-7530.89"/>
    <n v="0"/>
    <n v="0"/>
    <n v="-7530.89"/>
    <n v="-7530.89"/>
    <n v="0"/>
    <n v="-7530.89"/>
    <n v="917518.33456899994"/>
    <n v="0"/>
    <n v="917518.32999999984"/>
    <n v="917518.32999999984"/>
    <n v="917518.32999999984"/>
    <s v="0.00"/>
    <n v="65424"/>
    <n v="65424"/>
    <n v="77024"/>
    <n v="171204.4"/>
    <n v="39625.599999999999"/>
    <n v="89343.2"/>
    <n v="115250.73000000001"/>
    <n v="89343.2"/>
    <n v="77024"/>
    <n v="77024"/>
    <n v="50831.199999999997"/>
    <n v="50831.199999999997"/>
    <n v="866687.12999999989"/>
    <x v="0"/>
    <n v="4.5690000988543034E-3"/>
  </r>
  <r>
    <x v="1"/>
    <x v="2"/>
    <x v="0"/>
    <x v="1"/>
    <x v="2"/>
    <n v="339000001"/>
    <s v="33901"/>
    <x v="1"/>
    <x v="0"/>
    <x v="0"/>
    <s v="33"/>
    <x v="0"/>
    <x v="0"/>
    <s v="P50013325E4"/>
    <n v="3300"/>
    <x v="15"/>
    <s v="339"/>
    <x v="2"/>
    <n v="51330"/>
    <n v="5339011"/>
    <s v="PROPIOS5339011"/>
    <s v="5339011 Servicios profesionales, científicos y técnicos in "/>
    <n v="78811.5149920000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38172.53"/>
    <n v="-15301.19"/>
    <n v="-21102.71"/>
    <n v="29000"/>
    <m/>
    <n v="0"/>
    <n v="-38172.53"/>
    <n v="-7403.9000000000015"/>
    <n v="-45576.429999999993"/>
    <n v="0"/>
    <n v="-45576.43"/>
    <n v="33235.084992000011"/>
    <n v="0"/>
    <n v="33235.08"/>
    <n v="33235.08"/>
    <n v="33235.08"/>
    <s v="0.00"/>
    <n v="455.8"/>
    <n v="3779.28"/>
    <s v="0.00"/>
    <s v="0.00"/>
    <s v="0.00"/>
    <s v="0.00"/>
    <s v="0.00"/>
    <s v="0.00"/>
    <s v="0.00"/>
    <n v="29000"/>
    <s v="0.00"/>
    <s v="0.00"/>
    <n v="33235.08"/>
    <x v="0"/>
    <n v="4.9920000092242844E-3"/>
  </r>
  <r>
    <x v="1"/>
    <x v="2"/>
    <x v="0"/>
    <x v="1"/>
    <x v="2"/>
    <n v="341000001"/>
    <s v="34101"/>
    <x v="1"/>
    <x v="0"/>
    <x v="0"/>
    <s v="34"/>
    <x v="0"/>
    <x v="0"/>
    <s v="P50013425E4"/>
    <n v="3400"/>
    <x v="16"/>
    <s v="341"/>
    <x v="2"/>
    <n v="51340"/>
    <n v="5341011"/>
    <s v="PROPIOS5341011"/>
    <s v="5341011 Servicios financieros y bancarios"/>
    <n v="93997.69448999998"/>
    <x v="0"/>
    <x v="2"/>
    <x v="2"/>
    <x v="2"/>
    <x v="2"/>
    <x v="2"/>
    <x v="2"/>
    <x v="2"/>
    <x v="2"/>
    <x v="2"/>
    <x v="2"/>
    <x v="2"/>
    <x v="2"/>
    <x v="2"/>
    <x v="0"/>
    <x v="0"/>
    <x v="0"/>
    <x v="0"/>
    <x v="0"/>
    <x v="0"/>
    <x v="0"/>
    <x v="2"/>
    <x v="0"/>
    <m/>
    <n v="14.98"/>
    <x v="2"/>
    <x v="2"/>
    <n v="862.31000000000006"/>
    <x v="0"/>
    <x v="0"/>
    <x v="0"/>
    <x v="0"/>
    <x v="0"/>
    <x v="0"/>
    <m/>
    <m/>
    <m/>
    <m/>
    <n v="28172.53"/>
    <n v="75301.2"/>
    <n v="14658.58"/>
    <n v="3431.45"/>
    <n v="61584.74"/>
    <n v="0"/>
    <n v="28172.53"/>
    <n v="154975.97"/>
    <n v="183148.5"/>
    <n v="2456.27"/>
    <n v="185604.77"/>
    <n v="279602.46448999998"/>
    <n v="0"/>
    <n v="279602.45999999996"/>
    <n v="279602.45999999996"/>
    <n v="279602.45999999996"/>
    <n v="19974.580000000002"/>
    <n v="7797.41"/>
    <n v="6764.72"/>
    <n v="5111.01"/>
    <n v="28925.56"/>
    <n v="17433.04"/>
    <n v="5142.0200000000004"/>
    <n v="32615.84"/>
    <n v="75707.540000000008"/>
    <n v="14658.579999999998"/>
    <n v="3758.33"/>
    <n v="61713.83"/>
    <n v="61713.83"/>
    <n v="217888.63"/>
    <x v="0"/>
    <n v="4.4900000211782753E-3"/>
  </r>
  <r>
    <x v="1"/>
    <x v="2"/>
    <x v="0"/>
    <x v="1"/>
    <x v="2"/>
    <n v="345000001"/>
    <s v="34501"/>
    <x v="1"/>
    <x v="0"/>
    <x v="0"/>
    <s v="34"/>
    <x v="0"/>
    <x v="0"/>
    <s v="P50013425E4"/>
    <n v="3400"/>
    <x v="16"/>
    <s v="345"/>
    <x v="2"/>
    <n v="51340"/>
    <n v="5345011"/>
    <s v="PROPIOS5345011"/>
    <s v="5345011 Seguros de bienes patrimoniales"/>
    <n v="383550.8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-40000"/>
    <n v="-56456.69"/>
    <n v="202298.58"/>
    <n v="0"/>
    <n v="0"/>
    <n v="105841.88999999998"/>
    <n v="105841.88999999998"/>
    <n v="0"/>
    <n v="105841.88999999998"/>
    <n v="489392.73"/>
    <n v="0"/>
    <n v="489392.73"/>
    <n v="489392.73"/>
    <n v="489392.73"/>
    <s v="0.00"/>
    <n v="282405.90999999997"/>
    <n v="4688.24"/>
    <s v="0.00"/>
    <s v="0.00"/>
    <s v="0.00"/>
    <s v="0.00"/>
    <s v="0.00"/>
    <s v="0.00"/>
    <s v="0.00"/>
    <s v="0.00"/>
    <n v="202298.58"/>
    <n v="202298.58"/>
    <n v="287094.14999999997"/>
    <x v="0"/>
    <n v="0"/>
  </r>
  <r>
    <x v="1"/>
    <x v="2"/>
    <x v="0"/>
    <x v="1"/>
    <x v="2"/>
    <n v="347000001"/>
    <s v="34701"/>
    <x v="1"/>
    <x v="0"/>
    <x v="0"/>
    <s v="34"/>
    <x v="0"/>
    <x v="0"/>
    <s v="P50013425E4"/>
    <n v="3400"/>
    <x v="16"/>
    <s v="347"/>
    <x v="2"/>
    <n v="51340"/>
    <n v="5347011"/>
    <s v="PROPIOS5347011"/>
    <s v="5347011 Fletes y maniobras"/>
    <n v="13203.4378910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10000"/>
    <m/>
    <m/>
    <n v="-911.58999999999992"/>
    <n v="787.76"/>
    <n v="0"/>
    <n v="10000"/>
    <n v="-123.82999999999993"/>
    <n v="9876.17"/>
    <n v="0"/>
    <n v="9876.17"/>
    <n v="23079.607891"/>
    <n v="0"/>
    <n v="23079.61"/>
    <n v="23079.61"/>
    <n v="23079.61"/>
    <s v="0.00"/>
    <s v="0.00"/>
    <n v="342.32"/>
    <s v="0.00"/>
    <s v="0.00"/>
    <s v="0.00"/>
    <s v="0.00"/>
    <n v="17986.27"/>
    <n v="1809.1399999999999"/>
    <n v="1574.12"/>
    <n v="580"/>
    <n v="787.76"/>
    <n v="787.76"/>
    <n v="22291.85"/>
    <x v="0"/>
    <n v="-2.1090000009280629E-3"/>
  </r>
  <r>
    <x v="1"/>
    <x v="2"/>
    <x v="0"/>
    <x v="1"/>
    <x v="2"/>
    <n v="351000001"/>
    <s v="35101"/>
    <x v="1"/>
    <x v="0"/>
    <x v="0"/>
    <s v="35"/>
    <x v="0"/>
    <x v="0"/>
    <s v="P50013525E4"/>
    <n v="3500"/>
    <x v="17"/>
    <s v="351"/>
    <x v="2"/>
    <n v="51350"/>
    <n v="5351011"/>
    <s v="PROPIOS5351011"/>
    <s v="5351011 Conservación y mantenimiento menor de inmuebles"/>
    <n v="907646.8048690002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75077.22"/>
    <n v="75077.22"/>
    <x v="0"/>
    <x v="0"/>
    <n v="75077.22"/>
    <x v="0"/>
    <x v="0"/>
    <x v="0"/>
    <x v="0"/>
    <x v="0"/>
    <x v="0"/>
    <m/>
    <m/>
    <m/>
    <m/>
    <m/>
    <n v="-310000"/>
    <n v="-456858.34"/>
    <m/>
    <m/>
    <n v="0"/>
    <n v="0"/>
    <n v="-766858.34000000008"/>
    <n v="-766858.34000000008"/>
    <n v="75077.22"/>
    <n v="-691781.12000000011"/>
    <n v="215865.68486900011"/>
    <n v="0"/>
    <n v="215865.68"/>
    <n v="215865.68"/>
    <n v="215865.68"/>
    <s v="0.00"/>
    <n v="2708.6"/>
    <s v="0.00"/>
    <s v="0.00"/>
    <n v="20"/>
    <n v="110548"/>
    <n v="17307.2"/>
    <n v="1504.6599999999999"/>
    <s v="0.00"/>
    <n v="8700"/>
    <s v="0.00"/>
    <n v="75077.22"/>
    <n v="75077.22"/>
    <n v="140788.46"/>
    <x v="0"/>
    <n v="4.8690001131035388E-3"/>
  </r>
  <r>
    <x v="1"/>
    <x v="2"/>
    <x v="0"/>
    <x v="1"/>
    <x v="2"/>
    <n v="352000001"/>
    <s v="35201"/>
    <x v="1"/>
    <x v="0"/>
    <x v="0"/>
    <s v="35"/>
    <x v="0"/>
    <x v="0"/>
    <s v="P50013525E4"/>
    <n v="3500"/>
    <x v="17"/>
    <s v="352"/>
    <x v="2"/>
    <n v="51350"/>
    <n v="5352011"/>
    <s v="PROPIOS5352011"/>
    <s v="5352011 Mantenimiento y conservación  de mobiliario y  Equipo de  administración "/>
    <n v="23920.4392280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-13137.08"/>
    <n v="-707.6"/>
    <m/>
    <m/>
    <m/>
    <n v="5011.4400000000005"/>
    <m/>
    <n v="0"/>
    <n v="-13844.68"/>
    <n v="5011.4400000000005"/>
    <n v="-8833.24"/>
    <n v="0"/>
    <n v="-8833.24"/>
    <n v="15087.199228000003"/>
    <n v="0"/>
    <n v="15087.2"/>
    <n v="15087.2"/>
    <n v="15087.2"/>
    <s v="0.00"/>
    <s v="0.00"/>
    <s v="0.00"/>
    <s v="0.00"/>
    <s v="0.00"/>
    <n v="2285.1999999999998"/>
    <n v="2900"/>
    <s v="0.00"/>
    <s v="0.00"/>
    <n v="4234"/>
    <n v="5668"/>
    <s v="0.00"/>
    <s v="0.00"/>
    <n v="15087.2"/>
    <x v="0"/>
    <n v="-7.7199999759614002E-4"/>
  </r>
  <r>
    <x v="1"/>
    <x v="2"/>
    <x v="0"/>
    <x v="1"/>
    <x v="2"/>
    <n v="353000001"/>
    <s v="35301"/>
    <x v="1"/>
    <x v="0"/>
    <x v="0"/>
    <s v="35"/>
    <x v="0"/>
    <x v="0"/>
    <s v="P50013525E4"/>
    <n v="3500"/>
    <x v="17"/>
    <s v="353"/>
    <x v="2"/>
    <n v="51350"/>
    <n v="5353011"/>
    <s v="PROPIOS5353011"/>
    <s v="5353011 Instalación, reparación y mantenimiento de equipo 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870"/>
    <n v="26564"/>
    <m/>
    <m/>
    <m/>
    <m/>
    <m/>
    <n v="0"/>
    <n v="27434"/>
    <n v="0"/>
    <n v="27434"/>
    <n v="0"/>
    <n v="27434"/>
    <n v="27434"/>
    <n v="0"/>
    <n v="27434"/>
    <n v="27434"/>
    <n v="27434"/>
    <s v="0.00"/>
    <s v="0.00"/>
    <s v="0.00"/>
    <s v="0.00"/>
    <s v="0.00"/>
    <n v="870"/>
    <n v="26564"/>
    <s v="0.00"/>
    <s v="0.00"/>
    <s v="0.00"/>
    <s v="0.00"/>
    <s v="0.00"/>
    <s v="0.00"/>
    <n v="27434"/>
    <x v="0"/>
    <n v="0"/>
  </r>
  <r>
    <x v="1"/>
    <x v="2"/>
    <x v="0"/>
    <x v="1"/>
    <x v="2"/>
    <n v="355000001"/>
    <s v="35501"/>
    <x v="1"/>
    <x v="0"/>
    <x v="0"/>
    <s v="35"/>
    <x v="0"/>
    <x v="0"/>
    <s v="P50013525E4"/>
    <n v="3500"/>
    <x v="17"/>
    <s v="355"/>
    <x v="2"/>
    <n v="51350"/>
    <n v="5355011"/>
    <s v="PROPIOS5355011"/>
    <s v="5355011 Reparación y mantenimiento de equipo de transporte"/>
    <n v="201047.8583050000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9007.410000000003"/>
    <n v="39007.410000000003"/>
    <x v="0"/>
    <x v="0"/>
    <n v="39007.410000000003"/>
    <x v="0"/>
    <x v="0"/>
    <x v="0"/>
    <x v="0"/>
    <x v="0"/>
    <x v="0"/>
    <m/>
    <m/>
    <m/>
    <m/>
    <m/>
    <m/>
    <n v="-15000"/>
    <n v="-12186.880000000001"/>
    <n v="150"/>
    <n v="0"/>
    <n v="0"/>
    <n v="-27036.880000000001"/>
    <n v="-27036.880000000001"/>
    <n v="39007.410000000003"/>
    <n v="11970.530000000002"/>
    <n v="213018.38830500003"/>
    <n v="0"/>
    <n v="213018.39"/>
    <n v="213018.39"/>
    <n v="213018.39"/>
    <n v="50"/>
    <n v="9788.58"/>
    <s v="0.00"/>
    <n v="24071.010000000002"/>
    <n v="28191.77"/>
    <n v="47089.99"/>
    <n v="1013.99"/>
    <n v="15437.37"/>
    <n v="26814.219999999998"/>
    <n v="19719.429999999997"/>
    <n v="1684.62"/>
    <n v="39157.410000000003"/>
    <n v="39157.410000000003"/>
    <n v="173860.97999999998"/>
    <x v="0"/>
    <n v="-1.6949999844655395E-3"/>
  </r>
  <r>
    <x v="1"/>
    <x v="2"/>
    <x v="0"/>
    <x v="1"/>
    <x v="2"/>
    <n v="357000001"/>
    <s v="35701"/>
    <x v="1"/>
    <x v="0"/>
    <x v="0"/>
    <s v="35"/>
    <x v="0"/>
    <x v="0"/>
    <s v="P50013525E4"/>
    <n v="3500"/>
    <x v="17"/>
    <s v="357"/>
    <x v="2"/>
    <n v="51350"/>
    <n v="5357011"/>
    <s v="PROPIOS5357011"/>
    <s v="5357011 Instalación, reparación y mantenimiento de maquinaria, otros equipos y herramienta"/>
    <n v="75220.777387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0683.84"/>
    <n v="110683.84"/>
    <x v="0"/>
    <x v="0"/>
    <n v="110683.84"/>
    <x v="0"/>
    <x v="0"/>
    <x v="0"/>
    <x v="0"/>
    <x v="0"/>
    <x v="0"/>
    <m/>
    <m/>
    <n v="-4480"/>
    <n v="-26564"/>
    <m/>
    <m/>
    <n v="-11475.16"/>
    <n v="1589.2"/>
    <m/>
    <n v="0"/>
    <n v="-31044"/>
    <n v="-9885.9599999999991"/>
    <n v="-40929.960000000006"/>
    <n v="110683.84"/>
    <n v="69753.88"/>
    <n v="144974.65738700001"/>
    <n v="0"/>
    <n v="144974.66"/>
    <n v="144974.66"/>
    <n v="144974.66"/>
    <s v="0.00"/>
    <s v="0.00"/>
    <n v="3626.42"/>
    <n v="2090"/>
    <s v="0.00"/>
    <n v="3074"/>
    <s v="0.00"/>
    <s v="0.00"/>
    <n v="13935.2"/>
    <n v="9976"/>
    <n v="1589.2"/>
    <n v="110683.84"/>
    <n v="110683.84"/>
    <n v="34290.82"/>
    <x v="0"/>
    <n v="-2.6129999896511436E-3"/>
  </r>
  <r>
    <x v="1"/>
    <x v="2"/>
    <x v="0"/>
    <x v="1"/>
    <x v="2"/>
    <n v="358000001"/>
    <s v="35801"/>
    <x v="1"/>
    <x v="0"/>
    <x v="0"/>
    <s v="35"/>
    <x v="0"/>
    <x v="0"/>
    <s v="P50013525E4"/>
    <n v="3500"/>
    <x v="17"/>
    <s v="358"/>
    <x v="2"/>
    <n v="51350"/>
    <n v="5358011"/>
    <s v="PROPIOS5358011"/>
    <s v="5358011 Servicios de limpieza"/>
    <n v="1947007.018329999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36627.5"/>
    <n v="36627.5"/>
    <x v="0"/>
    <x v="0"/>
    <n v="36627.5"/>
    <x v="0"/>
    <x v="0"/>
    <x v="0"/>
    <x v="0"/>
    <x v="0"/>
    <x v="0"/>
    <m/>
    <m/>
    <m/>
    <m/>
    <m/>
    <m/>
    <m/>
    <m/>
    <m/>
    <n v="0"/>
    <n v="0"/>
    <n v="0"/>
    <n v="0"/>
    <n v="36627.5"/>
    <n v="36627.5"/>
    <n v="1983634.5183299999"/>
    <n v="373195.11"/>
    <n v="1610439.4100000001"/>
    <n v="1983634.52"/>
    <n v="1983634.52"/>
    <s v="0.00"/>
    <n v="162835.01"/>
    <n v="1508"/>
    <n v="322735.21000000002"/>
    <n v="162168"/>
    <n v="161021.53999999998"/>
    <n v="85097.18"/>
    <n v="400736.09"/>
    <n v="102485.77"/>
    <n v="205956.69"/>
    <n v="258813.66999999998"/>
    <n v="120277.36"/>
    <n v="120277.36"/>
    <n v="1863357.16"/>
    <x v="0"/>
    <n v="-1.6700001433491707E-3"/>
  </r>
  <r>
    <x v="1"/>
    <x v="2"/>
    <x v="0"/>
    <x v="1"/>
    <x v="2"/>
    <n v="361000001"/>
    <s v="36101"/>
    <x v="1"/>
    <x v="0"/>
    <x v="0"/>
    <s v="36"/>
    <x v="0"/>
    <x v="0"/>
    <s v="P50013625E4"/>
    <n v="3600"/>
    <x v="18"/>
    <s v="361"/>
    <x v="2"/>
    <n v="51360"/>
    <n v="5361011"/>
    <s v="PROPIOS5361011"/>
    <s v="5361011 Difusión por radio, televisión y otros medios de mensajes sobre programas y actividades gubernament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2"/>
    <m/>
    <m/>
    <m/>
    <m/>
    <m/>
    <m/>
    <m/>
    <m/>
    <m/>
    <n v="191.4"/>
    <n v="0"/>
    <n v="0"/>
    <n v="191.4"/>
    <n v="0"/>
    <n v="191.4"/>
    <n v="191.4"/>
    <n v="0"/>
    <n v="191.4"/>
    <n v="191.4"/>
    <n v="191.4"/>
    <s v="0.00"/>
    <s v="0.00"/>
    <n v="191.4"/>
    <s v="0.00"/>
    <s v="0.00"/>
    <s v="0.00"/>
    <s v="0.00"/>
    <s v="0.00"/>
    <s v="0.00"/>
    <s v="0.00"/>
    <s v="0.00"/>
    <s v="0.00"/>
    <s v="0.00"/>
    <n v="191.4"/>
    <x v="0"/>
    <n v="0"/>
  </r>
  <r>
    <x v="1"/>
    <x v="2"/>
    <x v="0"/>
    <x v="1"/>
    <x v="2"/>
    <n v="362000001"/>
    <s v="36201"/>
    <x v="1"/>
    <x v="0"/>
    <x v="0"/>
    <s v="36"/>
    <x v="0"/>
    <x v="0"/>
    <s v="P50013625E4"/>
    <n v="3600"/>
    <x v="18"/>
    <s v="362"/>
    <x v="2"/>
    <n v="51360"/>
    <n v="5362011"/>
    <s v="PROPIOS5362011"/>
    <s v="5362011 Difusión por radio, televisión y otros medios de mensajes comerciales para promover la venta de bienes o servici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71000001"/>
    <s v="37102"/>
    <x v="1"/>
    <x v="0"/>
    <x v="0"/>
    <s v="37"/>
    <x v="0"/>
    <x v="0"/>
    <s v="P50013725E4"/>
    <n v="3700"/>
    <x v="19"/>
    <s v="371"/>
    <x v="2"/>
    <n v="51370"/>
    <n v="5371021"/>
    <s v="PROPIOS5371021"/>
    <s v="5371021 Pasajes aére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19"/>
    <x v="0"/>
    <m/>
    <m/>
    <m/>
    <m/>
    <m/>
    <m/>
    <m/>
    <m/>
    <m/>
    <n v="4168"/>
    <n v="0"/>
    <n v="0"/>
    <n v="4168"/>
    <n v="0"/>
    <n v="4168"/>
    <n v="4168"/>
    <n v="0"/>
    <n v="4168"/>
    <n v="4168"/>
    <n v="4168"/>
    <s v="0.00"/>
    <n v="4168"/>
    <s v="0.00"/>
    <s v="0.00"/>
    <s v="0.00"/>
    <s v="0.00"/>
    <s v="0.00"/>
    <s v="0.00"/>
    <s v="0.00"/>
    <s v="0.00"/>
    <s v="0.00"/>
    <s v="0.00"/>
    <s v="0.00"/>
    <n v="4168"/>
    <x v="0"/>
    <n v="0"/>
  </r>
  <r>
    <x v="1"/>
    <x v="2"/>
    <x v="0"/>
    <x v="1"/>
    <x v="2"/>
    <n v="371000001"/>
    <s v="37103"/>
    <x v="1"/>
    <x v="0"/>
    <x v="0"/>
    <s v="37"/>
    <x v="0"/>
    <x v="0"/>
    <s v="P50013725E4"/>
    <n v="3700"/>
    <x v="19"/>
    <s v="371"/>
    <x v="2"/>
    <n v="51370"/>
    <n v="5371031"/>
    <s v="PROPIOS5371031"/>
    <s v="5371031 Pasajes aéreos internacion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72000001"/>
    <s v="37202"/>
    <x v="1"/>
    <x v="0"/>
    <x v="0"/>
    <s v="37"/>
    <x v="0"/>
    <x v="0"/>
    <s v="P50013725E4"/>
    <n v="3700"/>
    <x v="19"/>
    <s v="372"/>
    <x v="2"/>
    <n v="51370"/>
    <n v="5372021"/>
    <s v="PROPIOS5372021"/>
    <s v="5372021 Pasajes terrrestre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7"/>
    <x v="20"/>
    <x v="13"/>
    <n v="15012.5"/>
    <n v="6981.3"/>
    <n v="3610"/>
    <m/>
    <m/>
    <m/>
    <m/>
    <m/>
    <m/>
    <n v="25904"/>
    <n v="10591.3"/>
    <n v="0"/>
    <n v="36495.300000000003"/>
    <n v="0"/>
    <n v="36495.300000000003"/>
    <n v="36495.300000000003"/>
    <n v="0"/>
    <n v="36495.300000000003"/>
    <n v="36495.300000000003"/>
    <n v="36495.300000000003"/>
    <n v="617"/>
    <n v="5449.5"/>
    <n v="4825"/>
    <n v="15012.5"/>
    <n v="6981.3"/>
    <n v="3610"/>
    <s v="0.00"/>
    <s v="0.00"/>
    <s v="0.00"/>
    <s v="0.00"/>
    <s v="0.00"/>
    <s v="0.00"/>
    <s v="0.00"/>
    <n v="36495.300000000003"/>
    <x v="0"/>
    <n v="0"/>
  </r>
  <r>
    <x v="1"/>
    <x v="2"/>
    <x v="0"/>
    <x v="1"/>
    <x v="2"/>
    <n v="372000001"/>
    <s v="37203"/>
    <x v="1"/>
    <x v="0"/>
    <x v="0"/>
    <s v="37"/>
    <x v="0"/>
    <x v="0"/>
    <s v="P50013725E4"/>
    <n v="3700"/>
    <x v="19"/>
    <s v="372"/>
    <x v="2"/>
    <n v="51370"/>
    <n v="5372031"/>
    <s v="PROPIOS5372031"/>
    <s v="5372031 Pasajes terrestres inter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75000001"/>
    <s v="37502"/>
    <x v="1"/>
    <x v="0"/>
    <x v="0"/>
    <s v="37"/>
    <x v="0"/>
    <x v="0"/>
    <s v="P50013725E4"/>
    <n v="3700"/>
    <x v="19"/>
    <s v="375"/>
    <x v="2"/>
    <n v="51370"/>
    <n v="5375021"/>
    <s v="PROPIOS5375021"/>
    <s v="5375021 Viátic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8"/>
    <x v="21"/>
    <x v="14"/>
    <n v="64481.86"/>
    <n v="72584.66"/>
    <n v="33835.199999999997"/>
    <m/>
    <n v="5000"/>
    <m/>
    <n v="-2541.6"/>
    <m/>
    <m/>
    <n v="106860.73"/>
    <n v="111419.86"/>
    <n v="-2541.6"/>
    <n v="215738.99000000002"/>
    <n v="0"/>
    <n v="215738.99"/>
    <n v="215738.99"/>
    <n v="0"/>
    <n v="215738.99000000002"/>
    <n v="215738.99000000002"/>
    <n v="215738.99000000002"/>
    <n v="1421"/>
    <n v="20419.37"/>
    <n v="20538.499999999996"/>
    <n v="64481.859999999993"/>
    <n v="72584.66"/>
    <n v="33835.199999999997"/>
    <s v="0.00"/>
    <n v="1148.4000000000001"/>
    <s v="0.00"/>
    <n v="1310"/>
    <s v="0.00"/>
    <s v="0.00"/>
    <s v="0.00"/>
    <n v="215738.99"/>
    <x v="0"/>
    <n v="0"/>
  </r>
  <r>
    <x v="1"/>
    <x v="2"/>
    <x v="0"/>
    <x v="1"/>
    <x v="2"/>
    <n v="378000001"/>
    <s v="37801"/>
    <x v="1"/>
    <x v="0"/>
    <x v="0"/>
    <s v="37"/>
    <x v="0"/>
    <x v="0"/>
    <s v="P50013725E4"/>
    <n v="3700"/>
    <x v="19"/>
    <s v="378"/>
    <x v="2"/>
    <n v="51370"/>
    <n v="5378011"/>
    <s v="PROPIOS5378011"/>
    <s v="5378011 Servicios integrales de traslado y viátic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4640"/>
    <n v="4640"/>
    <x v="0"/>
    <x v="0"/>
    <n v="4640"/>
    <x v="0"/>
    <x v="0"/>
    <x v="0"/>
    <x v="9"/>
    <x v="22"/>
    <x v="0"/>
    <n v="35358.53"/>
    <n v="327000"/>
    <n v="-33835.199999999997"/>
    <m/>
    <m/>
    <n v="-8753.91"/>
    <n v="-164921.47"/>
    <m/>
    <m/>
    <n v="43957.2"/>
    <n v="293164.79999999999"/>
    <n v="-173675.38"/>
    <n v="163446.62000000002"/>
    <n v="4640"/>
    <n v="168086.62"/>
    <n v="168086.62"/>
    <n v="0"/>
    <n v="168086.62000000002"/>
    <n v="168086.62000000002"/>
    <n v="168086.62000000002"/>
    <n v="1708.68"/>
    <n v="6889.99"/>
    <s v="0.00"/>
    <n v="35358.53"/>
    <n v="40636.869999999995"/>
    <n v="159035.61000000002"/>
    <s v="0.00"/>
    <n v="-80183.06"/>
    <s v="0.00"/>
    <s v="0.00"/>
    <s v="0.00"/>
    <n v="4640"/>
    <n v="4640"/>
    <n v="163446.62"/>
    <x v="0"/>
    <n v="0"/>
  </r>
  <r>
    <x v="1"/>
    <x v="2"/>
    <x v="0"/>
    <x v="1"/>
    <x v="2"/>
    <n v="376000001"/>
    <s v="37601"/>
    <x v="1"/>
    <x v="0"/>
    <x v="0"/>
    <s v="37"/>
    <x v="0"/>
    <x v="0"/>
    <s v="P50013725E4"/>
    <n v="3700"/>
    <x v="19"/>
    <s v="376"/>
    <x v="2"/>
    <n v="51370"/>
    <n v="5376011"/>
    <s v="PROPIOS5376011"/>
    <s v="5376011 Viáticos en el extranjer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92000001"/>
    <s v="39201"/>
    <x v="1"/>
    <x v="0"/>
    <x v="0"/>
    <s v="39"/>
    <x v="0"/>
    <x v="0"/>
    <s v="P50013925E4"/>
    <n v="3900"/>
    <x v="21"/>
    <s v="392"/>
    <x v="2"/>
    <n v="51390"/>
    <n v="5392011"/>
    <s v="PROPIOS5392011"/>
    <s v="5392011 Impuestos y derech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2"/>
    <n v="385000001"/>
    <s v="38501"/>
    <x v="1"/>
    <x v="0"/>
    <x v="0"/>
    <s v="38"/>
    <x v="0"/>
    <x v="0"/>
    <s v="P50013825E4"/>
    <n v="3800"/>
    <x v="20"/>
    <s v="385"/>
    <x v="2"/>
    <n v="51380"/>
    <n v="5385011"/>
    <s v="PROPIOS5385011"/>
    <s v="5385011 Gastos de represen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5000"/>
    <n v="1500"/>
    <n v="3941.8599999999997"/>
    <n v="2517"/>
    <m/>
    <n v="0"/>
    <n v="5000"/>
    <n v="7958.86"/>
    <n v="12958.86"/>
    <n v="0"/>
    <n v="12958.86"/>
    <n v="12958.86"/>
    <n v="0"/>
    <n v="12958.86"/>
    <n v="12958.86"/>
    <n v="12958.86"/>
    <s v="0.00"/>
    <s v="0.00"/>
    <s v="0.00"/>
    <s v="0.00"/>
    <s v="0.00"/>
    <s v="0.00"/>
    <s v="0.00"/>
    <n v="1401.5"/>
    <n v="4571.25"/>
    <n v="4469.1099999999997"/>
    <n v="2517"/>
    <s v="0.00"/>
    <s v="0.00"/>
    <n v="12958.86"/>
    <x v="0"/>
    <n v="0"/>
  </r>
  <r>
    <x v="1"/>
    <x v="2"/>
    <x v="0"/>
    <x v="1"/>
    <x v="2"/>
    <n v="382000001"/>
    <s v="38201"/>
    <x v="1"/>
    <x v="0"/>
    <x v="0"/>
    <s v="38"/>
    <x v="0"/>
    <x v="0"/>
    <s v="P50013825E4"/>
    <n v="3800"/>
    <x v="20"/>
    <s v="382"/>
    <x v="2"/>
    <n v="51380"/>
    <n v="5382011"/>
    <s v="PROPIOS5382011"/>
    <s v="5382011 Gastos de orden social y cultural"/>
    <n v="918714.3674309998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2"/>
    <n v="450604.39"/>
    <n v="652140.24"/>
    <x v="0"/>
    <x v="0"/>
    <n v="652140.24"/>
    <x v="0"/>
    <x v="0"/>
    <x v="0"/>
    <x v="0"/>
    <x v="0"/>
    <x v="15"/>
    <m/>
    <m/>
    <m/>
    <m/>
    <n v="-10000"/>
    <n v="-164937.15"/>
    <n v="-68988.25"/>
    <n v="28475.59"/>
    <m/>
    <n v="-191.4"/>
    <n v="-10000"/>
    <n v="-205449.81"/>
    <n v="-215641.21"/>
    <n v="652140.24"/>
    <n v="436499.02999999997"/>
    <n v="1355213.3974309999"/>
    <m/>
    <n v="1355213.4000000004"/>
    <n v="1355213.4000000004"/>
    <n v="1355213.4000000004"/>
    <n v="320"/>
    <n v="48352.049999999996"/>
    <n v="4601.37"/>
    <n v="35933"/>
    <n v="155749.74"/>
    <n v="130086.69"/>
    <n v="32844.04"/>
    <n v="35384.15"/>
    <n v="113642.92"/>
    <n v="62133.219999999994"/>
    <n v="285561.83000000007"/>
    <n v="450604.39"/>
    <n v="450604.39"/>
    <n v="904609.01000000013"/>
    <x v="0"/>
    <n v="-2.5690004695206881E-3"/>
  </r>
  <r>
    <x v="1"/>
    <x v="2"/>
    <x v="0"/>
    <x v="1"/>
    <x v="4"/>
    <n v="442000001"/>
    <s v="44203"/>
    <x v="1"/>
    <x v="0"/>
    <x v="0"/>
    <s v="44"/>
    <x v="0"/>
    <x v="0"/>
    <s v="P50014425E4"/>
    <n v="4400"/>
    <x v="24"/>
    <s v="442"/>
    <x v="4"/>
    <n v="52420"/>
    <n v="5442031"/>
    <s v="PROPIOS5442031"/>
    <s v="5442031 BECAS Académicas"/>
    <n v="356285.6115000000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-87479.42"/>
    <n v="-145617.19"/>
    <n v="75000"/>
    <n v="-842"/>
    <m/>
    <n v="0"/>
    <n v="-87479.42"/>
    <n v="-71459.19"/>
    <n v="-158938.60999999999"/>
    <n v="0"/>
    <n v="-158938.60999999999"/>
    <n v="197347.00150000007"/>
    <n v="0"/>
    <n v="197347"/>
    <n v="197347"/>
    <n v="197347"/>
    <s v="0.00"/>
    <n v="123189"/>
    <s v="0.00"/>
    <s v="0.00"/>
    <s v="0.00"/>
    <s v="0.00"/>
    <s v="0.00"/>
    <s v="0.00"/>
    <s v="0.00"/>
    <n v="74158"/>
    <s v="0.00"/>
    <s v="0.00"/>
    <s v="0.00"/>
    <n v="197347"/>
    <x v="0"/>
    <n v="1.500000071246177E-3"/>
  </r>
  <r>
    <x v="1"/>
    <x v="2"/>
    <x v="0"/>
    <x v="1"/>
    <x v="4"/>
    <n v="442000001"/>
    <s v="44206"/>
    <x v="1"/>
    <x v="0"/>
    <x v="0"/>
    <s v="44"/>
    <x v="0"/>
    <x v="0"/>
    <s v="P50014425E4"/>
    <n v="4400"/>
    <x v="24"/>
    <s v="442"/>
    <x v="4"/>
    <n v="52420"/>
    <n v="5442061"/>
    <s v="PROPIOS5442061"/>
    <s v="5442061 BECAS Especiales"/>
    <n v="65879.81439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5911.36"/>
    <n v="5911.36"/>
    <x v="0"/>
    <x v="0"/>
    <n v="5911.36"/>
    <x v="0"/>
    <x v="0"/>
    <x v="0"/>
    <x v="0"/>
    <x v="0"/>
    <x v="0"/>
    <m/>
    <m/>
    <m/>
    <m/>
    <m/>
    <m/>
    <m/>
    <n v="-21946.13"/>
    <m/>
    <n v="0"/>
    <n v="0"/>
    <n v="-21946.13"/>
    <n v="-21946.13"/>
    <n v="5911.36"/>
    <n v="-16034.77"/>
    <n v="49845.044391999996"/>
    <n v="0"/>
    <n v="49845.04"/>
    <n v="49845.04"/>
    <n v="49845.04"/>
    <n v="3400"/>
    <n v="1700"/>
    <n v="1700"/>
    <n v="11666.8"/>
    <n v="14836.56"/>
    <n v="1508"/>
    <n v="4214.32"/>
    <n v="2001.6"/>
    <n v="2152.4"/>
    <n v="754"/>
    <s v="0.00"/>
    <n v="5911.36"/>
    <n v="5911.36"/>
    <n v="43933.680000000008"/>
    <x v="0"/>
    <n v="4.3919999952777289E-3"/>
  </r>
  <r>
    <x v="1"/>
    <x v="2"/>
    <x v="0"/>
    <x v="1"/>
    <x v="4"/>
    <n v="442100001"/>
    <s v="44211"/>
    <x v="1"/>
    <x v="0"/>
    <x v="0"/>
    <s v="44"/>
    <x v="0"/>
    <x v="0"/>
    <s v="P50014425E4"/>
    <n v="4400"/>
    <x v="24"/>
    <s v="442"/>
    <x v="4"/>
    <n v="52420"/>
    <n v="5442111"/>
    <s v="PROPIOS5442111"/>
    <s v="5442111 BECAS Convenio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4"/>
    <n v="442100001"/>
    <s v="44213"/>
    <x v="1"/>
    <x v="0"/>
    <x v="0"/>
    <s v="44"/>
    <x v="0"/>
    <x v="0"/>
    <s v="P50014425E4"/>
    <n v="4400"/>
    <x v="24"/>
    <s v="442"/>
    <x v="4"/>
    <n v="52420"/>
    <n v="5442131"/>
    <s v="PROPIOS5442131"/>
    <s v="5442131 Otras becas y ayudas para programas de capacitación"/>
    <n v="578068.3824160000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3050"/>
    <n v="113050"/>
    <x v="0"/>
    <x v="0"/>
    <n v="113050"/>
    <x v="0"/>
    <x v="0"/>
    <x v="0"/>
    <x v="0"/>
    <x v="0"/>
    <x v="0"/>
    <m/>
    <m/>
    <m/>
    <m/>
    <n v="87479.42"/>
    <n v="324300"/>
    <n v="-75000"/>
    <n v="3070"/>
    <m/>
    <n v="0"/>
    <n v="87479.42"/>
    <n v="252370"/>
    <n v="339849.42"/>
    <n v="113050"/>
    <n v="452899.42"/>
    <n v="1030967.802416"/>
    <n v="0"/>
    <n v="1030967.8"/>
    <n v="1030967.8"/>
    <n v="1030967.8"/>
    <n v="2000"/>
    <n v="89700"/>
    <n v="37920"/>
    <n v="98360"/>
    <n v="133510"/>
    <n v="133230"/>
    <n v="56700"/>
    <n v="114127.8"/>
    <n v="174300"/>
    <n v="63670"/>
    <n v="14400"/>
    <n v="113050"/>
    <n v="113050"/>
    <n v="917917.8"/>
    <x v="0"/>
    <n v="2.4160000029951334E-3"/>
  </r>
  <r>
    <x v="1"/>
    <x v="2"/>
    <x v="0"/>
    <x v="1"/>
    <x v="4"/>
    <n v="464000001"/>
    <s v="46401"/>
    <x v="1"/>
    <x v="0"/>
    <x v="0"/>
    <s v="46"/>
    <x v="0"/>
    <x v="0"/>
    <s v="P50014625E4"/>
    <n v="4600"/>
    <x v="25"/>
    <s v="464"/>
    <x v="5"/>
    <n v="52620"/>
    <n v="5464011"/>
    <s v="PROPIOS5464011"/>
    <s v="5464011 Transferencias a fideicomisos public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3"/>
    <n v="511000001"/>
    <s v="51101"/>
    <x v="1"/>
    <x v="0"/>
    <x v="0"/>
    <s v="51"/>
    <x v="0"/>
    <x v="1"/>
    <s v="P50025125E4"/>
    <n v="5100"/>
    <x v="22"/>
    <s v="511"/>
    <x v="3"/>
    <n v="12411"/>
    <n v="5511011"/>
    <s v="PROPIOS5511011"/>
    <s v="5511011 Muebles de oficina y estantería"/>
    <n v="16109.65938400000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969115.28"/>
    <n v="969115.28"/>
    <x v="0"/>
    <x v="0"/>
    <n v="969115.28"/>
    <x v="0"/>
    <x v="0"/>
    <x v="0"/>
    <x v="0"/>
    <x v="0"/>
    <x v="0"/>
    <m/>
    <m/>
    <n v="14523.62"/>
    <n v="2182.16"/>
    <n v="10000"/>
    <n v="8753.91"/>
    <n v="25520"/>
    <m/>
    <n v="-921031.95"/>
    <n v="0"/>
    <n v="26705.78"/>
    <n v="-886758.03999999992"/>
    <n v="-860052.26"/>
    <n v="969115.28"/>
    <n v="109063.02000000014"/>
    <n v="125172.67938400013"/>
    <n v="9479.32"/>
    <n v="115693.36000000002"/>
    <n v="125172.68000000002"/>
    <n v="78110.149999999994"/>
    <s v="0.00"/>
    <s v="0.00"/>
    <s v="0.00"/>
    <s v="0.00"/>
    <n v="8690.7199999999993"/>
    <n v="21942.560000000001"/>
    <n v="2182.16"/>
    <n v="4499.83"/>
    <n v="14254.08"/>
    <n v="25520"/>
    <s v="0.00"/>
    <n v="1020.8"/>
    <n v="1020.8"/>
    <n v="77089.350000000006"/>
    <x v="8"/>
    <n v="47062.52938400014"/>
  </r>
  <r>
    <x v="1"/>
    <x v="2"/>
    <x v="0"/>
    <x v="1"/>
    <x v="3"/>
    <n v="591000001"/>
    <s v="59101"/>
    <x v="1"/>
    <x v="0"/>
    <x v="0"/>
    <s v="59"/>
    <x v="0"/>
    <x v="1"/>
    <s v="P50025925E4"/>
    <n v="5900"/>
    <x v="26"/>
    <s v="591"/>
    <x v="6"/>
    <n v="12510"/>
    <n v="5591011"/>
    <s v="PROPIOS5591011"/>
    <s v="5591011 software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3"/>
    <n v="541000001"/>
    <s v="54101"/>
    <x v="1"/>
    <x v="0"/>
    <x v="0"/>
    <s v="54"/>
    <x v="0"/>
    <x v="1"/>
    <s v="P50025425E4"/>
    <n v="5400"/>
    <x v="27"/>
    <s v="541"/>
    <x v="3"/>
    <n v="12441"/>
    <n v="5541011"/>
    <s v="PROPIOS5541011"/>
    <s v="5541011 Vehiculos y equipo terrestre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3"/>
    <n v="515000001"/>
    <s v="51501"/>
    <x v="1"/>
    <x v="0"/>
    <x v="0"/>
    <s v="51"/>
    <x v="0"/>
    <x v="1"/>
    <s v="P50025125E4"/>
    <n v="5100"/>
    <x v="22"/>
    <s v="515"/>
    <x v="3"/>
    <n v="12413"/>
    <n v="5515011"/>
    <s v="PROPIOS5515011"/>
    <s v="5515011 Equipo de cómputo y de tecnologías de la información"/>
    <n v="80425.256516000009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14036.2"/>
    <n v="114036.2"/>
    <x v="0"/>
    <x v="0"/>
    <n v="114036.2"/>
    <x v="0"/>
    <x v="0"/>
    <x v="0"/>
    <x v="0"/>
    <x v="0"/>
    <x v="0"/>
    <m/>
    <n v="-7950.16"/>
    <m/>
    <n v="-2182.16"/>
    <n v="100000"/>
    <n v="19568.48"/>
    <n v="35840.75"/>
    <m/>
    <n v="-1299"/>
    <n v="0"/>
    <n v="89867.68"/>
    <n v="54110.229999999996"/>
    <n v="143977.90999999997"/>
    <n v="114036.2"/>
    <n v="258014.11"/>
    <n v="338439.36651600001"/>
    <n v="0"/>
    <n v="338439.37"/>
    <n v="338439.37"/>
    <n v="336388.21"/>
    <s v="0.00"/>
    <n v="4984.18"/>
    <s v="0.00"/>
    <s v="0.00"/>
    <n v="9291.5999999999985"/>
    <n v="8881.7099999999991"/>
    <n v="-8881.7099999999991"/>
    <n v="152060.81"/>
    <n v="8174.83"/>
    <n v="51190.75"/>
    <s v="0.00"/>
    <n v="110686.04"/>
    <n v="110686.04"/>
    <n v="225702.16999999998"/>
    <x v="9"/>
    <n v="2051.1565159999882"/>
  </r>
  <r>
    <x v="1"/>
    <x v="2"/>
    <x v="0"/>
    <x v="1"/>
    <x v="3"/>
    <n v="519000001"/>
    <s v="51901"/>
    <x v="1"/>
    <x v="0"/>
    <x v="0"/>
    <s v="51"/>
    <x v="0"/>
    <x v="1"/>
    <s v="P50025125E4"/>
    <n v="5100"/>
    <x v="22"/>
    <s v="519"/>
    <x v="3"/>
    <n v="12419"/>
    <n v="5519011"/>
    <s v="PROPIOS5519011"/>
    <s v="5519011 Otros mobiliario y equipós de administración "/>
    <n v="5449.656800000000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-5449.66"/>
    <m/>
    <n v="1299"/>
    <n v="0"/>
    <n v="0"/>
    <n v="-4150.66"/>
    <n v="-4150.66"/>
    <n v="0"/>
    <n v="-4150.66"/>
    <n v="1298.9968000000008"/>
    <n v="0"/>
    <n v="1299"/>
    <n v="1299"/>
    <n v="1299"/>
    <s v="0.00"/>
    <s v="0.00"/>
    <s v="0.00"/>
    <s v="0.00"/>
    <s v="0.00"/>
    <s v="0.00"/>
    <s v="0.00"/>
    <s v="0.00"/>
    <s v="0.00"/>
    <s v="0.00"/>
    <s v="0.00"/>
    <n v="1299"/>
    <n v="1299"/>
    <s v="0.00"/>
    <x v="0"/>
    <n v="-3.1999999991967343E-3"/>
  </r>
  <r>
    <x v="1"/>
    <x v="2"/>
    <x v="0"/>
    <x v="1"/>
    <x v="3"/>
    <n v="521000001"/>
    <s v="52101"/>
    <x v="1"/>
    <x v="0"/>
    <x v="0"/>
    <s v="52"/>
    <x v="0"/>
    <x v="1"/>
    <s v="P50025225E4"/>
    <n v="5200"/>
    <x v="28"/>
    <s v="521"/>
    <x v="3"/>
    <n v="12421"/>
    <n v="5521011"/>
    <s v="PROPIOS5521011"/>
    <s v="5521011 Equipo y aparatos audiovisuales "/>
    <s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n v="567579"/>
    <m/>
    <m/>
    <m/>
    <m/>
    <m/>
    <m/>
    <m/>
    <n v="0"/>
    <n v="567579"/>
    <n v="0"/>
    <n v="567579"/>
    <n v="0"/>
    <n v="567579"/>
    <n v="567579"/>
    <n v="0"/>
    <n v="567579"/>
    <n v="567579"/>
    <n v="567579"/>
    <s v="0.00"/>
    <s v="0.00"/>
    <s v="0.00"/>
    <s v="0.00"/>
    <n v="567579"/>
    <s v="0.00"/>
    <s v="0.00"/>
    <s v="0.00"/>
    <s v="0.00"/>
    <s v="0.00"/>
    <s v="0.00"/>
    <s v="0.00"/>
    <s v="0.00"/>
    <n v="567579"/>
    <x v="0"/>
    <n v="0"/>
  </r>
  <r>
    <x v="1"/>
    <x v="2"/>
    <x v="0"/>
    <x v="1"/>
    <x v="3"/>
    <n v="523000001"/>
    <s v="52301"/>
    <x v="1"/>
    <x v="0"/>
    <x v="0"/>
    <s v="52"/>
    <x v="0"/>
    <x v="1"/>
    <s v="P50025225E4"/>
    <n v="5200"/>
    <x v="28"/>
    <s v="523"/>
    <x v="3"/>
    <n v="12423"/>
    <n v="5523011"/>
    <s v="PROPIOS5523011"/>
    <s v="5523011 Camara fotogràfica y de video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9536.7800000000007"/>
    <n v="7950.16"/>
    <m/>
    <m/>
    <m/>
    <m/>
    <m/>
    <m/>
    <m/>
    <n v="9536.7800000000007"/>
    <n v="7950.16"/>
    <n v="0"/>
    <n v="17486.940000000002"/>
    <n v="0"/>
    <n v="17486.940000000002"/>
    <n v="17486.940000000002"/>
    <n v="0"/>
    <n v="17486.940000000002"/>
    <n v="17486.940000000002"/>
    <n v="17486.940000000002"/>
    <s v="0.00"/>
    <s v="0.00"/>
    <s v="0.00"/>
    <n v="9536.7800000000007"/>
    <n v="7950.16"/>
    <s v="0.00"/>
    <s v="0.00"/>
    <s v="0.00"/>
    <s v="0.00"/>
    <s v="0.00"/>
    <s v="0.00"/>
    <s v="0.00"/>
    <s v="0.00"/>
    <n v="17486.940000000002"/>
    <x v="0"/>
    <n v="0"/>
  </r>
  <r>
    <x v="1"/>
    <x v="2"/>
    <x v="0"/>
    <x v="1"/>
    <x v="3"/>
    <n v="562000001"/>
    <s v="56201"/>
    <x v="1"/>
    <x v="0"/>
    <x v="0"/>
    <s v="56"/>
    <x v="0"/>
    <x v="1"/>
    <s v="P50025625E4"/>
    <n v="5600"/>
    <x v="29"/>
    <s v="562"/>
    <x v="3"/>
    <n v="12462"/>
    <n v="5562011"/>
    <s v="PROPIOS5562011"/>
    <s v="5562011 Maquinaria y equipo industrial 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07031.35"/>
    <m/>
    <m/>
    <m/>
    <n v="-10000"/>
    <n v="-48251.29"/>
    <n v="-48780.06"/>
    <m/>
    <m/>
    <n v="107031.35"/>
    <n v="-10000"/>
    <n v="-97031.35"/>
    <n v="7.2759576141834259E-12"/>
    <n v="0"/>
    <n v="0"/>
    <n v="0"/>
    <n v="0"/>
    <n v="0"/>
    <n v="0"/>
    <n v="0"/>
    <s v="0.00"/>
    <s v="0.00"/>
    <s v="0.00"/>
    <n v="214062.7"/>
    <s v="0.00"/>
    <s v="0.00"/>
    <n v="-107031.35"/>
    <s v="0.00"/>
    <s v="0.00"/>
    <s v="0.00"/>
    <s v="0.00"/>
    <s v="0.00"/>
    <s v="0.00"/>
    <n v="0"/>
    <x v="0"/>
    <n v="0"/>
  </r>
  <r>
    <x v="1"/>
    <x v="2"/>
    <x v="0"/>
    <x v="1"/>
    <x v="3"/>
    <n v="564000001"/>
    <s v="56401"/>
    <x v="1"/>
    <x v="0"/>
    <x v="0"/>
    <s v="56"/>
    <x v="0"/>
    <x v="1"/>
    <s v="P50025625E4"/>
    <n v="5600"/>
    <x v="29"/>
    <s v="564"/>
    <x v="3"/>
    <n v="12464"/>
    <n v="5564011"/>
    <s v="PROPIOS5564011"/>
    <s v="5564011 Sistemas de aire acondicionado, calefacción y de refrigeración industrial y comercial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56109.2"/>
    <m/>
    <m/>
    <m/>
    <m/>
    <m/>
    <m/>
    <n v="0"/>
    <n v="56109.2"/>
    <n v="0"/>
    <n v="56109.2"/>
    <n v="0"/>
    <n v="56109.2"/>
    <n v="56109.2"/>
    <n v="0"/>
    <n v="56109.2"/>
    <n v="56109.2"/>
    <n v="56109.2"/>
    <s v="0.00"/>
    <s v="0.00"/>
    <s v="0.00"/>
    <s v="0.00"/>
    <s v="0.00"/>
    <n v="56109.2"/>
    <s v="0.00"/>
    <s v="0.00"/>
    <s v="0.00"/>
    <s v="0.00"/>
    <s v="0.00"/>
    <s v="0.00"/>
    <s v="0.00"/>
    <n v="56109.2"/>
    <x v="0"/>
    <n v="0"/>
  </r>
  <r>
    <x v="1"/>
    <x v="2"/>
    <x v="0"/>
    <x v="1"/>
    <x v="3"/>
    <n v="567000001"/>
    <s v="56701"/>
    <x v="1"/>
    <x v="0"/>
    <x v="0"/>
    <s v="56"/>
    <x v="0"/>
    <x v="1"/>
    <s v="P50025625E4"/>
    <n v="5600"/>
    <x v="29"/>
    <s v="567"/>
    <x v="3"/>
    <n v="12467"/>
    <n v="5567011"/>
    <s v="PROPIOS5567011"/>
    <s v="5567011 Herramientas Maquinas y Herramientas"/>
    <n v="92520"/>
    <x v="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116568.13"/>
    <m/>
    <n v="-70632.819999999992"/>
    <m/>
    <n v="-100000"/>
    <n v="13437.15"/>
    <n v="-150000"/>
    <n v="26564"/>
    <m/>
    <n v="-116568.13"/>
    <n v="-170632.82"/>
    <n v="-109998.85"/>
    <n v="-397199.8"/>
    <n v="382674.43"/>
    <n v="-14525.370000000024"/>
    <n v="77994.629999999976"/>
    <m/>
    <n v="77994.63"/>
    <n v="77994.63"/>
    <n v="77994.63"/>
    <s v="0.00"/>
    <s v="0.00"/>
    <n v="4970.6000000000004"/>
    <n v="16656.150000000001"/>
    <s v="0.00"/>
    <n v="29803.88"/>
    <s v="0.00"/>
    <s v="0.00"/>
    <s v="0.00"/>
    <s v="0.00"/>
    <n v="26564"/>
    <s v="0.00"/>
    <s v="0.00"/>
    <n v="77994.63"/>
    <x v="0"/>
    <n v="0"/>
  </r>
  <r>
    <x v="1"/>
    <x v="2"/>
    <x v="0"/>
    <x v="1"/>
    <x v="3"/>
    <n v="583000001"/>
    <s v="58301"/>
    <x v="1"/>
    <x v="0"/>
    <x v="0"/>
    <s v="58"/>
    <x v="0"/>
    <x v="1"/>
    <s v="P50025825E4"/>
    <n v="1500"/>
    <x v="30"/>
    <s v="583"/>
    <x v="7"/>
    <n v="12330"/>
    <n v="5583011"/>
    <s v="PROPIOS5583011"/>
    <s v="5583011 Edificios y Loc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1"/>
    <x v="2"/>
    <x v="0"/>
    <x v="1"/>
    <x v="5"/>
    <n v="612000001"/>
    <s v="61201"/>
    <x v="1"/>
    <x v="0"/>
    <x v="0"/>
    <s v="61"/>
    <x v="0"/>
    <x v="1"/>
    <s v="P50026125E4"/>
    <n v="6100"/>
    <x v="31"/>
    <s v="612"/>
    <x v="7"/>
    <n v="12352"/>
    <n v="5612011"/>
    <s v="PROPIOS5612011"/>
    <s v="5612011 Edificación no habitacional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33000001"/>
    <s v="33301"/>
    <x v="0"/>
    <x v="0"/>
    <x v="0"/>
    <s v="33"/>
    <x v="0"/>
    <x v="0"/>
    <s v="P50013325E5"/>
    <n v="3300"/>
    <x v="15"/>
    <s v="333"/>
    <x v="2"/>
    <n v="51330"/>
    <n v="5333011"/>
    <s v="PROMEP5333011"/>
    <s v="5333011 Servicios de consultoría administrativa y proces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34000001"/>
    <s v="33401"/>
    <x v="0"/>
    <x v="0"/>
    <x v="0"/>
    <s v="33"/>
    <x v="0"/>
    <x v="0"/>
    <s v="P50013325E5"/>
    <n v="3300"/>
    <x v="15"/>
    <s v="334"/>
    <x v="2"/>
    <n v="51330"/>
    <n v="5334011"/>
    <s v="PROMEP5334011"/>
    <s v="5334011 Servicios de capacitación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3"/>
    <x v="0"/>
    <m/>
    <m/>
    <m/>
    <m/>
    <m/>
    <m/>
    <n v="-30776.260000000002"/>
    <m/>
    <m/>
    <n v="40490.199999999997"/>
    <n v="0"/>
    <n v="-30776.260000000002"/>
    <n v="9713.9399999999951"/>
    <n v="0"/>
    <n v="9713.9399999999951"/>
    <n v="9713.9399999999951"/>
    <n v="9713.9399999999987"/>
    <m/>
    <n v="9713.9399999999987"/>
    <n v="2169.6999999999971"/>
    <s v="0.00"/>
    <n v="40490.199999999997"/>
    <s v="0.00"/>
    <s v="0.00"/>
    <s v="0.00"/>
    <s v="0.00"/>
    <s v="0.00"/>
    <s v="0.00"/>
    <n v="-38320.5"/>
    <s v="0.00"/>
    <s v="0.00"/>
    <s v="0.00"/>
    <s v="0.00"/>
    <n v="2169.6999999999971"/>
    <x v="10"/>
    <n v="7544.239999999998"/>
  </r>
  <r>
    <x v="0"/>
    <x v="0"/>
    <x v="1"/>
    <x v="3"/>
    <x v="2"/>
    <n v="336000001"/>
    <s v="33604"/>
    <x v="0"/>
    <x v="0"/>
    <x v="0"/>
    <s v="33"/>
    <x v="0"/>
    <x v="0"/>
    <s v="P50013325E5"/>
    <n v="3300"/>
    <x v="15"/>
    <s v="336"/>
    <x v="2"/>
    <n v="51330"/>
    <n v="5336041"/>
    <s v="PROMEP5336041"/>
    <s v="5336041 Servicio de fotocopiado, digitalización e impresión"/>
    <n v="0"/>
    <x v="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1002.32"/>
    <m/>
    <m/>
    <m/>
    <n v="0"/>
    <n v="0"/>
    <n v="1002.32"/>
    <n v="1002.32"/>
    <n v="180.01"/>
    <n v="1182.33"/>
    <n v="1182.33"/>
    <n v="1182.33"/>
    <m/>
    <n v="1182.33"/>
    <n v="1182.33"/>
    <s v="0.00"/>
    <s v="0.00"/>
    <s v="0.00"/>
    <s v="0.00"/>
    <s v="0.00"/>
    <s v="0.00"/>
    <s v="0.00"/>
    <s v="0.00"/>
    <n v="1182.33"/>
    <s v="0.00"/>
    <s v="0.00"/>
    <s v="0.00"/>
    <s v="0.00"/>
    <n v="1182.33"/>
    <x v="0"/>
    <n v="0"/>
  </r>
  <r>
    <x v="0"/>
    <x v="0"/>
    <x v="1"/>
    <x v="3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PROMEP5341011"/>
    <s v="5341011 Servicios financieros y bancarios"/>
    <n v="0"/>
    <x v="0"/>
    <x v="3"/>
    <x v="3"/>
    <x v="3"/>
    <x v="3"/>
    <x v="3"/>
    <x v="3"/>
    <x v="3"/>
    <x v="3"/>
    <x v="3"/>
    <x v="3"/>
    <x v="3"/>
    <x v="3"/>
    <x v="3"/>
    <x v="0"/>
    <x v="0"/>
    <x v="0"/>
    <x v="0"/>
    <x v="0"/>
    <x v="0"/>
    <x v="0"/>
    <x v="0"/>
    <x v="0"/>
    <m/>
    <n v="0"/>
    <x v="3"/>
    <x v="3"/>
    <n v="692.28"/>
    <x v="0"/>
    <x v="0"/>
    <x v="0"/>
    <x v="0"/>
    <x v="0"/>
    <x v="0"/>
    <m/>
    <m/>
    <m/>
    <m/>
    <m/>
    <m/>
    <m/>
    <m/>
    <m/>
    <n v="0"/>
    <n v="0"/>
    <n v="0"/>
    <n v="0"/>
    <n v="2174.77"/>
    <n v="2174.77"/>
    <n v="2174.77"/>
    <m/>
    <n v="2174.77"/>
    <n v="2174.77"/>
    <n v="1202.72"/>
    <n v="20.64"/>
    <n v="61.92"/>
    <n v="10.32"/>
    <n v="41.28"/>
    <n v="20.64"/>
    <n v="366.2"/>
    <n v="345.56"/>
    <n v="30.96"/>
    <n v="41.28"/>
    <n v="88.48"/>
    <n v="103.2"/>
    <n v="72.239999999999995"/>
    <n v="72.239999999999995"/>
    <n v="1130.48"/>
    <x v="11"/>
    <n v="972.05"/>
  </r>
  <r>
    <x v="0"/>
    <x v="0"/>
    <x v="1"/>
    <x v="3"/>
    <x v="2"/>
    <n v="347000001"/>
    <s v="34701"/>
    <x v="0"/>
    <x v="0"/>
    <x v="0"/>
    <s v="34"/>
    <x v="0"/>
    <x v="0"/>
    <s v="P50013425E5"/>
    <n v="3400"/>
    <x v="16"/>
    <s v="347"/>
    <x v="2"/>
    <n v="51340"/>
    <n v="5347011"/>
    <s v="PROMEP5347011"/>
    <s v="5347011 Fletes y maniobr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00"/>
    <m/>
    <m/>
    <m/>
    <m/>
    <m/>
    <n v="13149.06"/>
    <m/>
    <m/>
    <n v="100"/>
    <n v="0"/>
    <n v="13149.06"/>
    <n v="13249.06"/>
    <n v="0"/>
    <n v="13249.06"/>
    <n v="13249.06"/>
    <n v="100"/>
    <n v="13149.06"/>
    <n v="13249.06"/>
    <n v="13249.06"/>
    <s v="0.00"/>
    <s v="0.00"/>
    <s v="0.00"/>
    <n v="100"/>
    <s v="0.00"/>
    <s v="0.00"/>
    <s v="0.00"/>
    <s v="0.00"/>
    <s v="0.00"/>
    <n v="13149.06"/>
    <s v="0.00"/>
    <s v="0.00"/>
    <s v="0.00"/>
    <n v="13249.06"/>
    <x v="0"/>
    <n v="0"/>
  </r>
  <r>
    <x v="0"/>
    <x v="0"/>
    <x v="1"/>
    <x v="3"/>
    <x v="2"/>
    <n v="361000001"/>
    <s v="36101"/>
    <x v="0"/>
    <x v="0"/>
    <x v="0"/>
    <s v="36"/>
    <x v="0"/>
    <x v="0"/>
    <s v="P50013625E5"/>
    <n v="3600"/>
    <x v="18"/>
    <s v="361"/>
    <x v="2"/>
    <n v="51360"/>
    <n v="5361011"/>
    <s v="PROMEP5361011"/>
    <s v="5361011 Difusión por radio, televisión y otros medios de mensajes sobre programas y actividades gubernament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1000001"/>
    <s v="37102"/>
    <x v="0"/>
    <x v="0"/>
    <x v="0"/>
    <s v="37"/>
    <x v="0"/>
    <x v="0"/>
    <s v="P50013725E5"/>
    <n v="3700"/>
    <x v="19"/>
    <s v="371"/>
    <x v="2"/>
    <n v="51370"/>
    <n v="5371021"/>
    <s v="PROMEP5371021"/>
    <s v="5371021 Pasajes aére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2000001"/>
    <s v="37202"/>
    <x v="0"/>
    <x v="0"/>
    <x v="0"/>
    <s v="37"/>
    <x v="0"/>
    <x v="0"/>
    <s v="P50013725E5"/>
    <n v="3700"/>
    <x v="19"/>
    <s v="372"/>
    <x v="2"/>
    <n v="51370"/>
    <n v="5372021"/>
    <s v="PROMEP5372021"/>
    <s v="5372021 Pasajes terrrestre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2000001"/>
    <s v="37203"/>
    <x v="0"/>
    <x v="0"/>
    <x v="0"/>
    <s v="37"/>
    <x v="0"/>
    <x v="0"/>
    <s v="P50013725E5"/>
    <n v="3700"/>
    <x v="19"/>
    <s v="371"/>
    <x v="2"/>
    <n v="51370"/>
    <n v="5372031"/>
    <s v="PROMEP5372031"/>
    <s v="5371031 Pasajes aéreos inter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5000001"/>
    <s v="37502"/>
    <x v="0"/>
    <x v="0"/>
    <x v="0"/>
    <s v="37"/>
    <x v="0"/>
    <x v="0"/>
    <s v="P50013725E5"/>
    <n v="3700"/>
    <x v="19"/>
    <s v="375"/>
    <x v="2"/>
    <n v="51370"/>
    <n v="5375021"/>
    <s v="PROMEP5375021"/>
    <s v="5375021 Viáticos 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0"/>
    <x v="0"/>
    <x v="0"/>
    <m/>
    <n v="1100"/>
    <m/>
    <m/>
    <n v="6585.94"/>
    <n v="1868.1"/>
    <n v="1814.5"/>
    <m/>
    <m/>
    <n v="3013.28"/>
    <n v="7685.94"/>
    <n v="3682.6"/>
    <n v="14381.820000000002"/>
    <n v="0"/>
    <n v="14381.82"/>
    <n v="14381.82"/>
    <n v="14381.820000000002"/>
    <m/>
    <n v="14381.820000000002"/>
    <n v="14381.820000000002"/>
    <n v="3013.28"/>
    <s v="0.00"/>
    <s v="0.00"/>
    <s v="0.00"/>
    <n v="1100"/>
    <s v="0.00"/>
    <s v="0.00"/>
    <n v="6585.94"/>
    <n v="1868.1"/>
    <n v="1814.5"/>
    <s v="0.00"/>
    <s v="0.00"/>
    <s v="0.00"/>
    <n v="14381.820000000002"/>
    <x v="0"/>
    <n v="0"/>
  </r>
  <r>
    <x v="0"/>
    <x v="0"/>
    <x v="1"/>
    <x v="3"/>
    <x v="2"/>
    <n v="376000001"/>
    <s v="37601"/>
    <x v="0"/>
    <x v="0"/>
    <x v="0"/>
    <s v="37"/>
    <x v="0"/>
    <x v="0"/>
    <s v="P50013725E5"/>
    <n v="3700"/>
    <x v="19"/>
    <s v="376"/>
    <x v="2"/>
    <n v="51370"/>
    <n v="5376011"/>
    <s v="PROMEP5376011"/>
    <s v="5376011 Viáticos en el extranjer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92000001"/>
    <s v="39201"/>
    <x v="0"/>
    <x v="0"/>
    <x v="0"/>
    <s v="39"/>
    <x v="0"/>
    <x v="0"/>
    <s v="P50013925E5"/>
    <n v="3900"/>
    <x v="21"/>
    <s v="392"/>
    <x v="2"/>
    <n v="51390"/>
    <n v="5392011"/>
    <s v="PROMEP5392011"/>
    <s v="5392011 Impuestos y derech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12000001"/>
    <s v="21201"/>
    <x v="0"/>
    <x v="0"/>
    <x v="0"/>
    <s v="21"/>
    <x v="0"/>
    <x v="0"/>
    <s v="P50012125E5"/>
    <n v="2100"/>
    <x v="5"/>
    <s v="212"/>
    <x v="1"/>
    <n v="51210"/>
    <n v="5212011"/>
    <s v="PROMEP5212011"/>
    <s v="5212011 Materiales y útiles de impresión y reproduc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11000001"/>
    <s v="21101"/>
    <x v="0"/>
    <x v="0"/>
    <x v="0"/>
    <s v="21"/>
    <x v="0"/>
    <x v="0"/>
    <s v="P50012125E5"/>
    <n v="2100"/>
    <x v="5"/>
    <s v="211"/>
    <x v="1"/>
    <n v="51210"/>
    <n v="5211011"/>
    <s v="PROMEP5211011"/>
    <s v="5211011 Materiales, útiles y equipos menores de oficin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496.2"/>
    <m/>
    <m/>
    <m/>
    <m/>
    <m/>
    <m/>
    <n v="0"/>
    <n v="496.2"/>
    <n v="0"/>
    <n v="496.2"/>
    <n v="0"/>
    <n v="496.2"/>
    <n v="496.2"/>
    <n v="496.2"/>
    <m/>
    <n v="496.2"/>
    <n v="496.2"/>
    <s v="0.00"/>
    <s v="0.00"/>
    <s v="0.00"/>
    <s v="0.00"/>
    <s v="0.00"/>
    <n v="496.2"/>
    <s v="0.00"/>
    <s v="0.00"/>
    <s v="0.00"/>
    <s v="0.00"/>
    <s v="0.00"/>
    <s v="0.00"/>
    <s v="0.00"/>
    <n v="496.2"/>
    <x v="0"/>
    <n v="0"/>
  </r>
  <r>
    <x v="0"/>
    <x v="0"/>
    <x v="1"/>
    <x v="3"/>
    <x v="1"/>
    <n v="214000001"/>
    <s v="21401"/>
    <x v="0"/>
    <x v="0"/>
    <x v="0"/>
    <s v="21"/>
    <x v="0"/>
    <x v="0"/>
    <s v="P50012125E5"/>
    <n v="2100"/>
    <x v="5"/>
    <s v="214"/>
    <x v="1"/>
    <n v="51210"/>
    <n v="5214011"/>
    <s v="PROMEP5214011"/>
    <s v="5214011 Materiales, útiles y equipos menores de tecnologías de la información y comunicacion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2684.55"/>
    <m/>
    <m/>
    <m/>
    <n v="-2023.3"/>
    <m/>
    <m/>
    <n v="0"/>
    <n v="2684.55"/>
    <n v="-2023.3"/>
    <n v="661.25000000000023"/>
    <n v="0"/>
    <n v="661.25000000000023"/>
    <n v="661.25000000000023"/>
    <n v="661.25000000000034"/>
    <m/>
    <n v="661.25000000000034"/>
    <n v="428.01"/>
    <s v="0.00"/>
    <s v="0.00"/>
    <s v="0.00"/>
    <s v="0.00"/>
    <s v="0.00"/>
    <n v="2684.55"/>
    <s v="0.00"/>
    <n v="-2256.54"/>
    <s v="0.00"/>
    <s v="0.00"/>
    <s v="0.00"/>
    <s v="0.00"/>
    <s v="0.00"/>
    <n v="428.01"/>
    <x v="12"/>
    <n v="233.24000000000024"/>
  </r>
  <r>
    <x v="0"/>
    <x v="0"/>
    <x v="1"/>
    <x v="3"/>
    <x v="1"/>
    <n v="215000001"/>
    <s v="21501"/>
    <x v="0"/>
    <x v="0"/>
    <x v="0"/>
    <s v="21"/>
    <x v="0"/>
    <x v="0"/>
    <s v="P50012125E5"/>
    <n v="2100"/>
    <x v="5"/>
    <s v="215"/>
    <x v="1"/>
    <n v="51210"/>
    <n v="5215011"/>
    <s v="PROMEP5215011"/>
    <s v="5215011 Material impreso e información digital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9910.2099999999991"/>
    <m/>
    <m/>
    <m/>
    <m/>
    <m/>
    <n v="0"/>
    <n v="9910.2099999999991"/>
    <n v="0"/>
    <n v="9910.2099999999991"/>
    <n v="0"/>
    <n v="9910.2099999999991"/>
    <n v="9910.2099999999991"/>
    <n v="9910.2099999999991"/>
    <m/>
    <n v="9910.2099999999991"/>
    <n v="9000.2099999999991"/>
    <s v="0.00"/>
    <s v="0.00"/>
    <s v="0.00"/>
    <s v="0.00"/>
    <s v="0.00"/>
    <s v="0.00"/>
    <n v="9910.2099999999991"/>
    <s v="0.00"/>
    <s v="0.00"/>
    <s v="0.00"/>
    <n v="-910"/>
    <s v="0.00"/>
    <s v="0.00"/>
    <n v="9000.2099999999991"/>
    <x v="13"/>
    <n v="910"/>
  </r>
  <r>
    <x v="0"/>
    <x v="0"/>
    <x v="1"/>
    <x v="3"/>
    <x v="1"/>
    <n v="223000001"/>
    <s v="22301"/>
    <x v="0"/>
    <x v="0"/>
    <x v="0"/>
    <s v="22"/>
    <x v="0"/>
    <x v="0"/>
    <s v="P50012225E5"/>
    <n v="2200"/>
    <x v="6"/>
    <s v="223"/>
    <x v="1"/>
    <n v="51220"/>
    <n v="5223011"/>
    <s v="PROMEP5223011"/>
    <s v="5223011 Utensilios para el servicio de alimen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46000001"/>
    <s v="24601"/>
    <x v="0"/>
    <x v="0"/>
    <x v="0"/>
    <s v="24"/>
    <x v="0"/>
    <x v="0"/>
    <s v="P50012425E5"/>
    <n v="2400"/>
    <x v="8"/>
    <s v="246"/>
    <x v="1"/>
    <n v="51240"/>
    <n v="5246011"/>
    <s v="PROMEP5246011"/>
    <s v="5246011 Material eléctrico y electrón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51000001"/>
    <s v="25101"/>
    <x v="0"/>
    <x v="0"/>
    <x v="0"/>
    <s v="25"/>
    <x v="0"/>
    <x v="0"/>
    <s v="P50012525E5"/>
    <n v="2500"/>
    <x v="9"/>
    <s v="251"/>
    <x v="1"/>
    <n v="51250"/>
    <n v="5251011"/>
    <s v="PROMEP5251011"/>
    <s v="5251011 Productos químicos bás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1491.76"/>
    <m/>
    <m/>
    <n v="0"/>
    <n v="0"/>
    <n v="1491.76"/>
    <n v="1491.76"/>
    <n v="0"/>
    <n v="1491.76"/>
    <n v="1491.76"/>
    <m/>
    <n v="1491.76"/>
    <n v="1491.76"/>
    <n v="1491.76"/>
    <s v="0.00"/>
    <s v="0.00"/>
    <s v="0.00"/>
    <s v="0.00"/>
    <s v="0.00"/>
    <s v="0.00"/>
    <s v="0.00"/>
    <s v="0.00"/>
    <s v="0.00"/>
    <n v="1491.76"/>
    <s v="0.00"/>
    <s v="0.00"/>
    <s v="0.00"/>
    <n v="1491.76"/>
    <x v="0"/>
    <n v="0"/>
  </r>
  <r>
    <x v="0"/>
    <x v="0"/>
    <x v="1"/>
    <x v="3"/>
    <x v="1"/>
    <n v="255000001"/>
    <s v="25503"/>
    <x v="0"/>
    <x v="0"/>
    <x v="0"/>
    <s v="25"/>
    <x v="0"/>
    <x v="0"/>
    <s v="P50012525E5"/>
    <n v="2500"/>
    <x v="9"/>
    <s v="255"/>
    <x v="1"/>
    <n v="51250"/>
    <n v="5255031"/>
    <s v="PROMEP5255031"/>
    <s v="5255031 Materiales, accesorios y suministros de laboratorio médic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4"/>
    <x v="0"/>
    <n v="2715"/>
    <m/>
    <m/>
    <m/>
    <m/>
    <m/>
    <n v="16344.24"/>
    <n v="9999.99"/>
    <m/>
    <n v="28892.2"/>
    <n v="0"/>
    <n v="26344.23"/>
    <n v="55236.43"/>
    <n v="0"/>
    <n v="55236.43"/>
    <n v="55236.43"/>
    <n v="38892.19"/>
    <n v="16344.239999999991"/>
    <n v="55236.429999999993"/>
    <n v="55236.429999999993"/>
    <s v="0.00"/>
    <n v="26177.200000000001"/>
    <s v="0.00"/>
    <n v="2715"/>
    <s v="0.00"/>
    <s v="0.00"/>
    <s v="0.00"/>
    <s v="0.00"/>
    <n v="-24791.5"/>
    <n v="41135.74"/>
    <n v="9999.99"/>
    <s v="0.00"/>
    <s v="0.00"/>
    <n v="55236.429999999993"/>
    <x v="0"/>
    <n v="0"/>
  </r>
  <r>
    <x v="0"/>
    <x v="0"/>
    <x v="1"/>
    <x v="3"/>
    <x v="1"/>
    <n v="259000001"/>
    <s v="25902"/>
    <x v="0"/>
    <x v="0"/>
    <x v="0"/>
    <s v="25"/>
    <x v="0"/>
    <x v="0"/>
    <s v="P50012525E5"/>
    <n v="2500"/>
    <x v="9"/>
    <s v="259"/>
    <x v="1"/>
    <n v="51250"/>
    <n v="5259021"/>
    <s v="PROMEP5259021"/>
    <s v="5259021 Otros productos químico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8003.42"/>
    <m/>
    <m/>
    <n v="0"/>
    <n v="0"/>
    <n v="8003.42"/>
    <n v="8003.42"/>
    <n v="0"/>
    <n v="8003.42"/>
    <n v="8003.42"/>
    <m/>
    <n v="8003.42"/>
    <n v="8003.42"/>
    <n v="8003.42"/>
    <s v="0.00"/>
    <s v="0.00"/>
    <s v="0.00"/>
    <s v="0.00"/>
    <s v="0.00"/>
    <s v="0.00"/>
    <s v="0.00"/>
    <s v="0.00"/>
    <s v="0.00"/>
    <n v="8003.42"/>
    <s v="0.00"/>
    <s v="0.00"/>
    <s v="0.00"/>
    <n v="8003.42"/>
    <x v="0"/>
    <n v="0"/>
  </r>
  <r>
    <x v="0"/>
    <x v="0"/>
    <x v="1"/>
    <x v="3"/>
    <x v="1"/>
    <n v="261000001"/>
    <s v="26101"/>
    <x v="0"/>
    <x v="0"/>
    <x v="0"/>
    <s v="26"/>
    <x v="0"/>
    <x v="0"/>
    <s v="P50012625E5"/>
    <n v="2600"/>
    <x v="10"/>
    <s v="261"/>
    <x v="1"/>
    <n v="51260"/>
    <n v="5261011"/>
    <s v="PROMEP5261011"/>
    <s v="5261011 Combustibles, lubricantes y aditivos para vehícul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1"/>
    <x v="0"/>
    <x v="0"/>
    <m/>
    <m/>
    <m/>
    <n v="5000"/>
    <n v="4886.76"/>
    <m/>
    <m/>
    <m/>
    <m/>
    <n v="3528.99"/>
    <n v="9886.76"/>
    <n v="0"/>
    <n v="13415.75"/>
    <n v="0"/>
    <n v="13415.75"/>
    <n v="13415.75"/>
    <n v="13415.749999999998"/>
    <m/>
    <n v="13415.749999999998"/>
    <n v="13415.75"/>
    <n v="3528.99"/>
    <s v="0.00"/>
    <s v="0.00"/>
    <s v="0.00"/>
    <s v="0.00"/>
    <s v="0.00"/>
    <n v="5000"/>
    <n v="4886.76"/>
    <s v="0.00"/>
    <s v="0.00"/>
    <s v="0.00"/>
    <s v="0.00"/>
    <s v="0.00"/>
    <n v="13415.75"/>
    <x v="0"/>
    <n v="0"/>
  </r>
  <r>
    <x v="0"/>
    <x v="0"/>
    <x v="1"/>
    <x v="3"/>
    <x v="1"/>
    <n v="291000001"/>
    <s v="29101"/>
    <x v="0"/>
    <x v="0"/>
    <x v="0"/>
    <s v="29"/>
    <x v="0"/>
    <x v="0"/>
    <s v="P50012925E5"/>
    <n v="2900"/>
    <x v="12"/>
    <s v="291"/>
    <x v="1"/>
    <n v="51290"/>
    <n v="5291011"/>
    <s v="PROMEP5291011"/>
    <s v="5291011 Herramientas menor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1"/>
    <n v="294000001"/>
    <s v="29401"/>
    <x v="0"/>
    <x v="0"/>
    <x v="0"/>
    <s v="29"/>
    <x v="0"/>
    <x v="0"/>
    <s v="P50012925E5"/>
    <n v="2900"/>
    <x v="12"/>
    <s v="294"/>
    <x v="1"/>
    <n v="51290"/>
    <n v="5294011"/>
    <s v="PROMEP5294011"/>
    <s v="5294011 Refacciones y accesorios menores de equipo de cómputo y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5"/>
    <x v="0"/>
    <n v="3241.13"/>
    <m/>
    <n v="3633"/>
    <m/>
    <m/>
    <m/>
    <m/>
    <m/>
    <n v="2951.62"/>
    <n v="9981.2799999999988"/>
    <n v="3633"/>
    <n v="2951.62"/>
    <n v="16565.899999999998"/>
    <n v="0"/>
    <n v="16565.899999999998"/>
    <n v="16565.899999999998"/>
    <n v="13614.279999999999"/>
    <n v="2951.62"/>
    <n v="16565.899999999998"/>
    <n v="16565.900000000001"/>
    <s v="0.00"/>
    <n v="6740.15"/>
    <s v="0.00"/>
    <n v="3241.13"/>
    <s v="0.00"/>
    <n v="3633"/>
    <s v="0.00"/>
    <s v="0.00"/>
    <s v="0.00"/>
    <s v="0.00"/>
    <s v="0.00"/>
    <n v="2951.62"/>
    <n v="2951.62"/>
    <n v="13614.279999999999"/>
    <x v="0"/>
    <n v="0"/>
  </r>
  <r>
    <x v="0"/>
    <x v="0"/>
    <x v="1"/>
    <x v="3"/>
    <x v="1"/>
    <n v="295000001"/>
    <s v="29501"/>
    <x v="0"/>
    <x v="0"/>
    <x v="0"/>
    <s v="29"/>
    <x v="0"/>
    <x v="0"/>
    <s v="P50012925E5"/>
    <n v="2900"/>
    <x v="12"/>
    <s v="295"/>
    <x v="1"/>
    <n v="51290"/>
    <n v="5295011"/>
    <s v="PROMEP5295011"/>
    <s v="5295011 Refacciones y accesorios menores de equipo e instrumental médico y de laboratori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2"/>
    <n v="371000001"/>
    <s v="37103"/>
    <x v="0"/>
    <x v="0"/>
    <x v="0"/>
    <s v="37"/>
    <x v="0"/>
    <x v="0"/>
    <s v="P50013725E5"/>
    <n v="3700"/>
    <x v="19"/>
    <s v="371"/>
    <x v="2"/>
    <n v="51370"/>
    <n v="5371031"/>
    <s v="PROMEP5371031"/>
    <s v="5371031 Pasajes aéreos internacionale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13000"/>
    <m/>
    <m/>
    <m/>
    <m/>
    <m/>
    <m/>
    <m/>
    <m/>
    <n v="13000"/>
    <n v="0"/>
    <n v="0"/>
    <n v="13000"/>
    <n v="0"/>
    <n v="13000"/>
    <n v="13000"/>
    <n v="13000"/>
    <m/>
    <n v="13000"/>
    <n v="13000"/>
    <s v="0.00"/>
    <s v="0.00"/>
    <s v="0.00"/>
    <n v="13000"/>
    <s v="0.00"/>
    <s v="0.00"/>
    <s v="0.00"/>
    <s v="0.00"/>
    <s v="0.00"/>
    <s v="0.00"/>
    <s v="0.00"/>
    <s v="0.00"/>
    <s v="0.00"/>
    <n v="13000"/>
    <x v="0"/>
    <n v="0"/>
  </r>
  <r>
    <x v="0"/>
    <x v="0"/>
    <x v="1"/>
    <x v="3"/>
    <x v="4"/>
    <n v="442000001"/>
    <s v="44203"/>
    <x v="0"/>
    <x v="0"/>
    <x v="0"/>
    <s v="44"/>
    <x v="0"/>
    <x v="0"/>
    <s v="P50014425E5"/>
    <n v="4400"/>
    <x v="24"/>
    <s v="442"/>
    <x v="4"/>
    <n v="52420"/>
    <n v="5442031"/>
    <s v="PROMEP5442031"/>
    <s v="5442031 BECAS Académica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4"/>
    <n v="442100001"/>
    <s v="44211"/>
    <x v="0"/>
    <x v="0"/>
    <x v="0"/>
    <s v="44"/>
    <x v="0"/>
    <x v="0"/>
    <s v="P50014425E5"/>
    <n v="4400"/>
    <x v="24"/>
    <s v="442"/>
    <x v="4"/>
    <n v="52420"/>
    <n v="5442111"/>
    <s v="PROMEP5442111"/>
    <s v="5442111 BECAS Convenios"/>
    <m/>
    <x v="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6"/>
    <x v="16"/>
    <n v="-35397.65"/>
    <n v="-1100"/>
    <n v="-19812.760000000002"/>
    <n v="-14910.21"/>
    <n v="-11472.7"/>
    <n v="-11798.22"/>
    <m/>
    <n v="-9999.99"/>
    <m/>
    <n v="-283981.07"/>
    <n v="-47295.67"/>
    <n v="-21798.21"/>
    <n v="-353074.95"/>
    <n v="995815.5"/>
    <n v="642740.54999999993"/>
    <n v="642740.54999999993"/>
    <n v="642740.55000000005"/>
    <m/>
    <n v="642740.55000000005"/>
    <n v="402000"/>
    <s v="0.00"/>
    <n v="75000"/>
    <n v="12000"/>
    <n v="13000"/>
    <n v="12000"/>
    <n v="12000"/>
    <n v="12000"/>
    <n v="12000"/>
    <n v="10000"/>
    <n v="14000"/>
    <n v="183000"/>
    <n v="47000"/>
    <n v="47000"/>
    <n v="355000"/>
    <x v="14"/>
    <n v="240740.54999999993"/>
  </r>
  <r>
    <x v="0"/>
    <x v="0"/>
    <x v="1"/>
    <x v="3"/>
    <x v="3"/>
    <n v="511000001"/>
    <s v="51101"/>
    <x v="0"/>
    <x v="0"/>
    <x v="0"/>
    <s v="51"/>
    <x v="0"/>
    <x v="1"/>
    <s v="P50025125E5"/>
    <n v="5100"/>
    <x v="22"/>
    <s v="511"/>
    <x v="3"/>
    <n v="12411"/>
    <n v="5511011"/>
    <s v="PROMEP5511011"/>
    <s v="5511011 Muebles de oficina y estanterí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m/>
    <n v="726658"/>
    <x v="0"/>
    <x v="0"/>
    <n v="726658"/>
    <x v="0"/>
    <x v="0"/>
    <x v="0"/>
    <x v="0"/>
    <x v="0"/>
    <x v="0"/>
    <m/>
    <m/>
    <m/>
    <m/>
    <m/>
    <m/>
    <n v="-8003.42"/>
    <m/>
    <n v="-2951.62"/>
    <n v="0"/>
    <n v="0"/>
    <n v="-10955.04"/>
    <n v="-10955.04"/>
    <n v="726658"/>
    <n v="715702.96"/>
    <n v="715702.96"/>
    <n v="30985.059999999998"/>
    <n v="684717.89"/>
    <n v="715702.95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15"/>
    <n v="715702.96"/>
  </r>
  <r>
    <x v="0"/>
    <x v="0"/>
    <x v="1"/>
    <x v="3"/>
    <x v="3"/>
    <n v="515000001"/>
    <s v="51501"/>
    <x v="0"/>
    <x v="0"/>
    <x v="0"/>
    <s v="51"/>
    <x v="0"/>
    <x v="1"/>
    <s v="P50025125E5"/>
    <n v="5100"/>
    <x v="22"/>
    <s v="515"/>
    <x v="3"/>
    <n v="12413"/>
    <n v="5515011"/>
    <s v="PROMEP5515011"/>
    <s v="5515011 Equipo de cómputo y de tecnologías de la información"/>
    <n v="0"/>
    <x v="5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2"/>
    <x v="0"/>
    <x v="17"/>
    <n v="16341.52"/>
    <m/>
    <n v="12999.01"/>
    <m/>
    <m/>
    <m/>
    <m/>
    <m/>
    <m/>
    <n v="184975.12"/>
    <n v="12999.01"/>
    <n v="0"/>
    <n v="197974.13"/>
    <n v="27869.119999999999"/>
    <n v="225843.25"/>
    <n v="225843.25"/>
    <n v="225843.24999999997"/>
    <m/>
    <n v="225843.24999999997"/>
    <n v="225843.25"/>
    <n v="9300.2099999999991"/>
    <n v="10399.200000000001"/>
    <n v="176803.31"/>
    <n v="16341.52"/>
    <s v="0.00"/>
    <n v="12999.01"/>
    <s v="0.00"/>
    <s v="0.00"/>
    <s v="0.00"/>
    <s v="0.00"/>
    <s v="0.00"/>
    <s v="0.00"/>
    <s v="0.00"/>
    <n v="225843.25"/>
    <x v="0"/>
    <n v="0"/>
  </r>
  <r>
    <x v="0"/>
    <x v="0"/>
    <x v="1"/>
    <x v="3"/>
    <x v="3"/>
    <n v="521000001"/>
    <s v="52101"/>
    <x v="0"/>
    <x v="0"/>
    <x v="0"/>
    <s v="52"/>
    <x v="0"/>
    <x v="1"/>
    <s v="P50025225E5"/>
    <n v="5200"/>
    <x v="28"/>
    <s v="521"/>
    <x v="3"/>
    <n v="12421"/>
    <n v="5521011"/>
    <s v="PROMEP5521011"/>
    <s v="5521011 Equipo y aparatos audiovisuales "/>
    <n v="0"/>
    <x v="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8927.7999999999993"/>
    <m/>
    <m/>
    <m/>
    <n v="0"/>
    <n v="0"/>
    <n v="8927.7999999999993"/>
    <n v="8927.7999999999993"/>
    <n v="967"/>
    <n v="9894.7999999999993"/>
    <n v="9894.7999999999993"/>
    <n v="9894.7999999999993"/>
    <m/>
    <n v="9894.7999999999993"/>
    <n v="9894.7999999999993"/>
    <s v="0.00"/>
    <s v="0.00"/>
    <s v="0.00"/>
    <s v="0.00"/>
    <s v="0.00"/>
    <s v="0.00"/>
    <s v="0.00"/>
    <s v="0.00"/>
    <n v="9894.7999999999993"/>
    <s v="0.00"/>
    <s v="0.00"/>
    <s v="0.00"/>
    <s v="0.00"/>
    <n v="9894.7999999999993"/>
    <x v="0"/>
    <n v="0"/>
  </r>
  <r>
    <x v="0"/>
    <x v="0"/>
    <x v="1"/>
    <x v="3"/>
    <x v="3"/>
    <n v="523000001"/>
    <s v="52301"/>
    <x v="0"/>
    <x v="0"/>
    <x v="0"/>
    <s v="52"/>
    <x v="0"/>
    <x v="1"/>
    <s v="P50025225E5"/>
    <n v="5200"/>
    <x v="28"/>
    <s v="523"/>
    <x v="3"/>
    <n v="12423"/>
    <n v="5523011"/>
    <s v="PROMEP5523011"/>
    <s v="5523011 Camara fotogràfica y de vide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3"/>
    <x v="3"/>
    <n v="562000001"/>
    <s v="56201"/>
    <x v="0"/>
    <x v="0"/>
    <x v="0"/>
    <s v="56"/>
    <x v="0"/>
    <x v="1"/>
    <s v="P50025625E5"/>
    <n v="5600"/>
    <x v="29"/>
    <s v="562"/>
    <x v="3"/>
    <n v="12462"/>
    <n v="5562011"/>
    <s v="PROMEP5562011"/>
    <s v="5562011 Maquinaria y equipo industrial 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0"/>
    <n v="131000001"/>
    <s v="13101"/>
    <x v="1"/>
    <x v="0"/>
    <x v="0"/>
    <s v="13"/>
    <x v="0"/>
    <x v="0"/>
    <s v="P50011325E4"/>
    <n v="1300"/>
    <x v="2"/>
    <s v="131"/>
    <x v="0"/>
    <n v="51130"/>
    <n v="5131011"/>
    <s v="FONDO DE CONTINGENCIAS 5131011"/>
    <s v="5131011 Prima quinquenal por años de servicios efectivos prestad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0"/>
    <n v="132000001"/>
    <s v="13201"/>
    <x v="1"/>
    <x v="0"/>
    <x v="0"/>
    <s v="13"/>
    <x v="0"/>
    <x v="0"/>
    <s v="P50011325E4"/>
    <n v="1300"/>
    <x v="2"/>
    <s v="132"/>
    <x v="0"/>
    <n v="51130"/>
    <n v="5132011"/>
    <s v="FONDO DE CONTINGENCIAS 5132011"/>
    <s v="5132011 Prima vacacional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0"/>
    <n v="152000001"/>
    <s v="15201"/>
    <x v="1"/>
    <x v="0"/>
    <x v="0"/>
    <s v="15"/>
    <x v="0"/>
    <x v="0"/>
    <s v="P50011525E4"/>
    <n v="1500"/>
    <x v="4"/>
    <s v="152"/>
    <x v="0"/>
    <n v="51150"/>
    <n v="5152011"/>
    <s v="FONDO DE CONTINGENCIAS 5152011"/>
    <s v="5152011Liquidaciones por indemnizaciones y por sueld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2"/>
    <n v="334000001"/>
    <s v="33401"/>
    <x v="1"/>
    <x v="0"/>
    <x v="0"/>
    <s v="33"/>
    <x v="0"/>
    <x v="0"/>
    <s v="P50013325E4"/>
    <n v="3300"/>
    <x v="15"/>
    <s v="334"/>
    <x v="2"/>
    <n v="51330"/>
    <n v="5334011"/>
    <s v="FONDO DE CONTINGENCIAS 5334011"/>
    <s v="5334011 Servicios de capacitación 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4"/>
    <x v="2"/>
    <n v="341000001"/>
    <s v="34101"/>
    <x v="1"/>
    <x v="0"/>
    <x v="0"/>
    <s v="34"/>
    <x v="0"/>
    <x v="0"/>
    <s v="P50013425E4"/>
    <n v="3400"/>
    <x v="16"/>
    <s v="341"/>
    <x v="2"/>
    <n v="51340"/>
    <n v="5341011"/>
    <s v="FONDO DE CONTINGENCIAS 5341011"/>
    <s v="5341011 Servicios financieros y bancari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5"/>
    <x v="0"/>
    <n v="152000001"/>
    <s v="15203"/>
    <x v="1"/>
    <x v="0"/>
    <x v="0"/>
    <s v="15"/>
    <x v="0"/>
    <x v="0"/>
    <s v="P50011525E4"/>
    <n v="1500"/>
    <x v="4"/>
    <s v="152"/>
    <x v="0"/>
    <n v="51150"/>
    <n v="5152031"/>
    <s v="FONDO DE OBLIGACIONES LABORALES 5152031"/>
    <s v="5152031 Antigüedad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5"/>
    <x v="0"/>
    <n v="152000001"/>
    <s v="15201"/>
    <x v="1"/>
    <x v="0"/>
    <x v="0"/>
    <s v="15"/>
    <x v="0"/>
    <x v="0"/>
    <s v="P50011525E4"/>
    <n v="1500"/>
    <x v="4"/>
    <s v="152"/>
    <x v="0"/>
    <n v="51150"/>
    <n v="5152011"/>
    <s v="FONDO DE OBLIGACIONES LABORALES 5152011"/>
    <s v="5152011Liquidaciones por indemnizaciones y por sueld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13"/>
    <x v="0"/>
    <x v="0"/>
    <m/>
    <m/>
    <m/>
    <m/>
    <m/>
    <m/>
    <m/>
    <m/>
    <m/>
    <n v="0"/>
    <n v="0"/>
    <n v="0"/>
    <n v="0"/>
    <n v="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5"/>
    <x v="2"/>
    <n v="341000001"/>
    <s v="34101"/>
    <x v="1"/>
    <x v="0"/>
    <x v="0"/>
    <s v="34"/>
    <x v="0"/>
    <x v="0"/>
    <s v="P50013425E4"/>
    <n v="3400"/>
    <x v="16"/>
    <s v="341"/>
    <x v="2"/>
    <n v="51340"/>
    <n v="5341011"/>
    <s v="FONDO DE OBLIGACIONES LABORALES 5341011"/>
    <s v="5341011 Servicios financieros y bancarios"/>
    <m/>
    <x v="0"/>
    <x v="4"/>
    <x v="4"/>
    <x v="4"/>
    <x v="4"/>
    <x v="4"/>
    <x v="4"/>
    <x v="4"/>
    <x v="4"/>
    <x v="4"/>
    <x v="4"/>
    <x v="4"/>
    <x v="4"/>
    <x v="4"/>
    <x v="0"/>
    <x v="0"/>
    <x v="0"/>
    <x v="0"/>
    <x v="0"/>
    <x v="0"/>
    <x v="0"/>
    <x v="0"/>
    <x v="0"/>
    <m/>
    <n v="0"/>
    <x v="4"/>
    <x v="4"/>
    <n v="8553.83"/>
    <x v="0"/>
    <x v="0"/>
    <x v="0"/>
    <x v="13"/>
    <x v="0"/>
    <x v="0"/>
    <m/>
    <m/>
    <m/>
    <m/>
    <m/>
    <m/>
    <m/>
    <m/>
    <m/>
    <n v="0"/>
    <n v="0"/>
    <n v="0"/>
    <n v="0"/>
    <n v="15271.720000000001"/>
    <n v="15271.720000000001"/>
    <n v="15271.720000000001"/>
    <n v="0"/>
    <n v="15271.72"/>
    <n v="15271.72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16"/>
    <n v="15271.720000000001"/>
  </r>
  <r>
    <x v="0"/>
    <x v="0"/>
    <x v="1"/>
    <x v="6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FAM5341011"/>
    <s v="5341011 Servicios financieros y bancarios"/>
    <n v="0"/>
    <x v="7"/>
    <x v="5"/>
    <x v="5"/>
    <x v="5"/>
    <x v="5"/>
    <x v="5"/>
    <x v="5"/>
    <x v="5"/>
    <x v="5"/>
    <x v="5"/>
    <x v="5"/>
    <x v="5"/>
    <x v="5"/>
    <x v="5"/>
    <x v="0"/>
    <x v="0"/>
    <x v="0"/>
    <x v="0"/>
    <x v="0"/>
    <x v="0"/>
    <x v="0"/>
    <x v="0"/>
    <x v="0"/>
    <m/>
    <n v="0"/>
    <x v="5"/>
    <x v="5"/>
    <n v="192.18"/>
    <x v="0"/>
    <x v="0"/>
    <x v="0"/>
    <x v="0"/>
    <x v="0"/>
    <x v="0"/>
    <m/>
    <m/>
    <m/>
    <m/>
    <m/>
    <m/>
    <m/>
    <m/>
    <n v="-2610.4"/>
    <n v="0"/>
    <n v="0"/>
    <n v="-2610.4"/>
    <n v="-2610.4"/>
    <n v="2619.6799999999998"/>
    <n v="9.2799999999992906"/>
    <n v="9.2799999999992906"/>
    <n v="0"/>
    <n v="9.2799999999999994"/>
    <n v="9.2799999999999994"/>
    <n v="9.2799999999999994"/>
    <s v="0.00"/>
    <s v="0.00"/>
    <s v="0.00"/>
    <s v="0.00"/>
    <s v="0.00"/>
    <s v="0.00"/>
    <s v="0.00"/>
    <s v="0.00"/>
    <s v="0.00"/>
    <s v="0.00"/>
    <n v="9.2799999999999994"/>
    <s v="0.00"/>
    <s v="0.00"/>
    <n v="9.2799999999999994"/>
    <x v="0"/>
    <n v="-7.0876637892069994E-13"/>
  </r>
  <r>
    <x v="0"/>
    <x v="0"/>
    <x v="1"/>
    <x v="6"/>
    <x v="1"/>
    <n v="211000001"/>
    <s v="21101"/>
    <x v="0"/>
    <x v="0"/>
    <x v="0"/>
    <s v="21"/>
    <x v="0"/>
    <x v="0"/>
    <s v="P50012125E5"/>
    <n v="2100"/>
    <x v="5"/>
    <s v="211"/>
    <x v="1"/>
    <n v="51210"/>
    <n v="5211011"/>
    <s v="FAM5211011"/>
    <s v="5211011 Materiales, útiles y equipos menores de oficina"/>
    <n v="0"/>
    <x v="8"/>
    <x v="6"/>
    <x v="6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6359.84"/>
    <m/>
    <m/>
    <n v="21018.75"/>
    <n v="0"/>
    <n v="0"/>
    <n v="47378.59"/>
    <n v="47378.59"/>
    <n v="0"/>
    <n v="47378.59"/>
    <n v="47378.59"/>
    <m/>
    <n v="47378.59"/>
    <n v="47378.59"/>
    <n v="47378.59"/>
    <s v="0.00"/>
    <s v="0.00"/>
    <s v="0.00"/>
    <s v="0.00"/>
    <s v="0.00"/>
    <s v="0.00"/>
    <s v="0.00"/>
    <s v="0.00"/>
    <n v="26359.84"/>
    <s v="0.00"/>
    <s v="0.00"/>
    <n v="21018.75"/>
    <n v="21018.75"/>
    <n v="26359.84"/>
    <x v="0"/>
    <n v="0"/>
  </r>
  <r>
    <x v="0"/>
    <x v="0"/>
    <x v="1"/>
    <x v="6"/>
    <x v="2"/>
    <n v="352000001"/>
    <s v="35201"/>
    <x v="0"/>
    <x v="0"/>
    <x v="0"/>
    <s v="35"/>
    <x v="0"/>
    <x v="1"/>
    <s v="P50023525E5"/>
    <n v="3500"/>
    <x v="17"/>
    <s v="352"/>
    <x v="2"/>
    <n v="51350"/>
    <n v="5352011"/>
    <s v="FAM5352011"/>
    <s v="5352011 Mantenimiento y conservación de mobiliario y equipo de administración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m/>
    <n v="0"/>
    <x v="0"/>
    <x v="0"/>
    <n v="0"/>
    <x v="0"/>
    <x v="2"/>
    <x v="0"/>
    <x v="0"/>
    <x v="0"/>
    <x v="0"/>
    <m/>
    <m/>
    <m/>
    <m/>
    <m/>
    <n v="10556"/>
    <m/>
    <m/>
    <n v="10556"/>
    <n v="0"/>
    <n v="0"/>
    <n v="21112"/>
    <n v="21112"/>
    <n v="0"/>
    <n v="21112"/>
    <n v="21112"/>
    <m/>
    <n v="21112"/>
    <n v="21112"/>
    <n v="21112"/>
    <s v="0.00"/>
    <s v="0.00"/>
    <s v="0.00"/>
    <s v="0.00"/>
    <s v="0.00"/>
    <s v="0.00"/>
    <s v="0.00"/>
    <s v="0.00"/>
    <n v="10556"/>
    <s v="0.00"/>
    <s v="0.00"/>
    <n v="10556"/>
    <n v="10556"/>
    <n v="10556"/>
    <x v="0"/>
    <n v="0"/>
  </r>
  <r>
    <x v="0"/>
    <x v="0"/>
    <x v="1"/>
    <x v="6"/>
    <x v="3"/>
    <n v="511000001"/>
    <s v="51501"/>
    <x v="0"/>
    <x v="0"/>
    <x v="0"/>
    <s v="51"/>
    <x v="0"/>
    <x v="1"/>
    <s v="P50025125E5"/>
    <n v="5100"/>
    <x v="22"/>
    <s v="515"/>
    <x v="3"/>
    <n v="12413"/>
    <n v="5515011"/>
    <s v="FAM5515011"/>
    <s v="5515011 Equipo de cómputo y de tecnologías de la información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n v="8973.8000000002794"/>
    <n v="8973.8000000002794"/>
    <x v="0"/>
    <x v="0"/>
    <n v="8973.8000000002794"/>
    <x v="0"/>
    <x v="2"/>
    <x v="0"/>
    <x v="0"/>
    <x v="0"/>
    <x v="0"/>
    <m/>
    <m/>
    <m/>
    <m/>
    <m/>
    <n v="35604.46"/>
    <m/>
    <m/>
    <n v="26630.66"/>
    <n v="0"/>
    <n v="0"/>
    <n v="62235.119999999995"/>
    <n v="62235.119999999995"/>
    <n v="8973.8000000002794"/>
    <n v="71208.920000000275"/>
    <n v="71208.920000000275"/>
    <m/>
    <n v="71208.92"/>
    <n v="71208.92"/>
    <n v="71208.92"/>
    <s v="0.00"/>
    <s v="0.00"/>
    <s v="0.00"/>
    <s v="0.00"/>
    <s v="0.00"/>
    <s v="0.00"/>
    <s v="0.00"/>
    <s v="0.00"/>
    <n v="35604.46"/>
    <s v="0.00"/>
    <s v="0.00"/>
    <n v="35604.46"/>
    <n v="35604.46"/>
    <n v="35604.46"/>
    <x v="0"/>
    <n v="2.7648638933897018E-10"/>
  </r>
  <r>
    <x v="0"/>
    <x v="0"/>
    <x v="1"/>
    <x v="6"/>
    <x v="3"/>
    <n v="511000001"/>
    <s v="51101"/>
    <x v="0"/>
    <x v="0"/>
    <x v="0"/>
    <s v="51"/>
    <x v="0"/>
    <x v="1"/>
    <s v="P50025125E5"/>
    <n v="5100"/>
    <x v="22"/>
    <s v="511"/>
    <x v="3"/>
    <n v="12411"/>
    <n v="5511011"/>
    <s v="FAM5511011"/>
    <s v="5511011 Muebles de oficina y estantería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m/>
    <n v="0"/>
    <x v="0"/>
    <x v="0"/>
    <n v="0"/>
    <x v="0"/>
    <x v="2"/>
    <x v="0"/>
    <x v="0"/>
    <x v="0"/>
    <x v="0"/>
    <m/>
    <m/>
    <m/>
    <m/>
    <m/>
    <n v="722571.5"/>
    <m/>
    <n v="881971.29"/>
    <n v="-147815.59"/>
    <n v="0"/>
    <n v="0"/>
    <n v="1456727.2"/>
    <n v="1456727.2"/>
    <n v="0"/>
    <n v="1456727.2"/>
    <n v="1456727.2"/>
    <n v="2383.36"/>
    <n v="1454343.84"/>
    <n v="1456727.2000000002"/>
    <n v="1445143"/>
    <s v="0.00"/>
    <s v="0.00"/>
    <s v="0.00"/>
    <s v="0.00"/>
    <s v="0.00"/>
    <s v="0.00"/>
    <s v="0.00"/>
    <s v="0.00"/>
    <n v="722571.5"/>
    <s v="0.00"/>
    <n v="881971.29"/>
    <n v="-159399.79000000004"/>
    <n v="-159399.79000000004"/>
    <n v="1604542.79"/>
    <x v="17"/>
    <n v="11584.199999999953"/>
  </r>
  <r>
    <x v="0"/>
    <x v="0"/>
    <x v="1"/>
    <x v="6"/>
    <x v="3"/>
    <n v="521000001"/>
    <s v="52101"/>
    <x v="0"/>
    <x v="0"/>
    <x v="0"/>
    <s v="52"/>
    <x v="0"/>
    <x v="1"/>
    <s v="P50025225E5"/>
    <n v="5200"/>
    <x v="28"/>
    <s v="521"/>
    <x v="3"/>
    <n v="12421"/>
    <n v="5521011"/>
    <s v="FAM5521011"/>
    <s v="5521011 Equipo y aparatos audiovisuales 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m/>
    <n v="0"/>
    <x v="0"/>
    <x v="0"/>
    <n v="0"/>
    <x v="0"/>
    <x v="2"/>
    <x v="0"/>
    <x v="0"/>
    <x v="0"/>
    <x v="0"/>
    <m/>
    <m/>
    <m/>
    <m/>
    <m/>
    <n v="92220.58"/>
    <m/>
    <m/>
    <n v="92220.58"/>
    <n v="0"/>
    <n v="0"/>
    <n v="184441.16"/>
    <n v="184441.16"/>
    <n v="0"/>
    <n v="184441.16"/>
    <n v="184441.16"/>
    <m/>
    <n v="184441.16"/>
    <n v="184441.16"/>
    <n v="184441.16"/>
    <s v="0.00"/>
    <s v="0.00"/>
    <s v="0.00"/>
    <s v="0.00"/>
    <s v="0.00"/>
    <s v="0.00"/>
    <s v="0.00"/>
    <s v="0.00"/>
    <n v="92220.58"/>
    <s v="0.00"/>
    <s v="0.00"/>
    <n v="92220.58"/>
    <n v="92220.58"/>
    <n v="92220.58"/>
    <x v="0"/>
    <n v="0"/>
  </r>
  <r>
    <x v="0"/>
    <x v="0"/>
    <x v="1"/>
    <x v="6"/>
    <x v="3"/>
    <n v="583000001"/>
    <s v="58301"/>
    <x v="0"/>
    <x v="0"/>
    <x v="0"/>
    <s v="58"/>
    <x v="0"/>
    <x v="1"/>
    <s v="P50025825E5"/>
    <n v="5800"/>
    <x v="30"/>
    <s v="583"/>
    <x v="7"/>
    <n v="12330"/>
    <n v="5583011"/>
    <s v="FAM5583011"/>
    <s v="5583011 Edificios y Locales"/>
    <n v="0"/>
    <x v="9"/>
    <x v="0"/>
    <x v="0"/>
    <x v="0"/>
    <x v="0"/>
    <x v="0"/>
    <x v="0"/>
    <x v="0"/>
    <x v="0"/>
    <x v="0"/>
    <x v="0"/>
    <x v="0"/>
    <x v="0"/>
    <x v="0"/>
    <x v="0"/>
    <x v="0"/>
    <x v="0"/>
    <x v="0"/>
    <x v="2"/>
    <x v="0"/>
    <x v="0"/>
    <x v="4"/>
    <x v="0"/>
    <m/>
    <n v="1769283.6800000002"/>
    <x v="0"/>
    <x v="6"/>
    <n v="881971.29"/>
    <x v="0"/>
    <x v="3"/>
    <x v="0"/>
    <x v="0"/>
    <x v="0"/>
    <x v="0"/>
    <m/>
    <m/>
    <m/>
    <m/>
    <m/>
    <n v="-887312.39"/>
    <m/>
    <n v="-881971.29"/>
    <m/>
    <n v="0"/>
    <n v="0"/>
    <n v="-1769283.6800000002"/>
    <n v="-1769283.6800000002"/>
    <n v="1769283.6799999997"/>
    <n v="0"/>
    <n v="0"/>
    <m/>
    <m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1"/>
    <x v="1"/>
    <x v="7"/>
    <x v="4"/>
    <n v="442100001"/>
    <s v="44213"/>
    <x v="0"/>
    <x v="0"/>
    <x v="0"/>
    <s v="44"/>
    <x v="0"/>
    <x v="0"/>
    <s v="P50014425E5"/>
    <n v="4400"/>
    <x v="24"/>
    <s v="442"/>
    <x v="4"/>
    <n v="52420"/>
    <n v="5442131"/>
    <s v="CONCYTEQ BICULTURAL5442131"/>
    <s v="5442131 Otras becas y ayudas para programas de capacitación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m/>
    <n v="20000"/>
    <x v="0"/>
    <x v="7"/>
    <n v="0"/>
    <x v="0"/>
    <x v="0"/>
    <x v="0"/>
    <x v="0"/>
    <x v="0"/>
    <x v="0"/>
    <m/>
    <m/>
    <m/>
    <m/>
    <m/>
    <m/>
    <m/>
    <m/>
    <m/>
    <n v="0"/>
    <n v="0"/>
    <n v="0"/>
    <n v="0"/>
    <n v="20000"/>
    <n v="20000"/>
    <n v="20000"/>
    <n v="0"/>
    <n v="20000"/>
    <n v="20000"/>
    <n v="20000"/>
    <s v="0.00"/>
    <s v="0.00"/>
    <s v="0.00"/>
    <s v="0.00"/>
    <s v="0.00"/>
    <s v="0.00"/>
    <s v="0.00"/>
    <s v="0.00"/>
    <s v="0.00"/>
    <s v="0.00"/>
    <n v="20000"/>
    <s v="0.00"/>
    <s v="0.00"/>
    <n v="20000"/>
    <x v="0"/>
    <n v="0"/>
  </r>
  <r>
    <x v="0"/>
    <x v="0"/>
    <x v="1"/>
    <x v="8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CONACYT5341011"/>
    <s v="5341011 Servicios financieros y bancarios"/>
    <n v="0"/>
    <x v="10"/>
    <x v="0"/>
    <x v="0"/>
    <x v="0"/>
    <x v="0"/>
    <x v="0"/>
    <x v="0"/>
    <x v="0"/>
    <x v="0"/>
    <x v="0"/>
    <x v="0"/>
    <x v="0"/>
    <x v="6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365.56"/>
    <m/>
    <m/>
    <m/>
    <n v="0"/>
    <n v="0"/>
    <n v="365.56"/>
    <n v="365.56"/>
    <n v="1062.4000000000001"/>
    <n v="1427.96"/>
    <n v="1427.96"/>
    <n v="1427.96"/>
    <n v="0"/>
    <n v="1427.96"/>
    <n v="461.68000000000006"/>
    <n v="8.1199999999999992"/>
    <n v="48.72"/>
    <n v="32.479999999999997"/>
    <n v="24.36"/>
    <n v="24.36"/>
    <n v="48.72"/>
    <n v="40.6"/>
    <n v="620.6"/>
    <n v="-562.6"/>
    <n v="1134.96"/>
    <n v="-1052.6000000000001"/>
    <n v="93.96"/>
    <n v="93.96"/>
    <n v="367.71999999999991"/>
    <x v="18"/>
    <n v="966.28"/>
  </r>
  <r>
    <x v="0"/>
    <x v="0"/>
    <x v="1"/>
    <x v="8"/>
    <x v="4"/>
    <n v="442100001"/>
    <s v="44214"/>
    <x v="0"/>
    <x v="0"/>
    <x v="0"/>
    <s v="44"/>
    <x v="0"/>
    <x v="0"/>
    <s v="P50014425E5"/>
    <n v="4400"/>
    <x v="24"/>
    <s v="442"/>
    <x v="4"/>
    <n v="52420"/>
    <n v="5442141"/>
    <s v="CONACYT5442141"/>
    <s v="5442141 Becas madres solteras"/>
    <m/>
    <x v="11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2"/>
    <x v="0"/>
    <x v="0"/>
    <x v="0"/>
    <m/>
    <m/>
    <m/>
    <m/>
    <m/>
    <n v="-365.56"/>
    <m/>
    <m/>
    <m/>
    <n v="0"/>
    <n v="0"/>
    <n v="-365.56"/>
    <n v="-365.56"/>
    <n v="387758.52"/>
    <n v="387392.96"/>
    <n v="387392.96"/>
    <n v="387392.96"/>
    <m/>
    <n v="387392.96"/>
    <n v="214000"/>
    <n v="42000"/>
    <s v="0.00"/>
    <n v="42000"/>
    <n v="18000"/>
    <s v="0.00"/>
    <n v="24000"/>
    <n v="3000"/>
    <n v="25000"/>
    <n v="15000"/>
    <n v="15000"/>
    <s v="0.00"/>
    <n v="30000"/>
    <n v="30000"/>
    <n v="184000"/>
    <x v="19"/>
    <n v="173392.96000000002"/>
  </r>
  <r>
    <x v="0"/>
    <x v="1"/>
    <x v="1"/>
    <x v="9"/>
    <x v="1"/>
    <n v="259000001"/>
    <s v="25902"/>
    <x v="2"/>
    <x v="0"/>
    <x v="0"/>
    <s v="25"/>
    <x v="0"/>
    <x v="0"/>
    <s v="P50012525E6"/>
    <n v="2500"/>
    <x v="9"/>
    <s v="259"/>
    <x v="1"/>
    <n v="51250"/>
    <n v="5259021"/>
    <s v="CONCYTEQ PB5259021"/>
    <s v="5259021 Otros productos químico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1"/>
    <x v="0"/>
    <x v="0"/>
    <x v="0"/>
    <m/>
    <n v="176000"/>
    <x v="0"/>
    <x v="8"/>
    <n v="0"/>
    <x v="0"/>
    <x v="0"/>
    <x v="3"/>
    <x v="0"/>
    <x v="0"/>
    <x v="0"/>
    <m/>
    <m/>
    <m/>
    <m/>
    <m/>
    <m/>
    <m/>
    <m/>
    <m/>
    <n v="0"/>
    <n v="0"/>
    <n v="0"/>
    <n v="0"/>
    <n v="0"/>
    <n v="0"/>
    <n v="0"/>
    <n v="0"/>
    <n v="0"/>
    <n v="0"/>
    <m/>
    <s v="0.00"/>
    <s v="0.00"/>
    <s v="0.00"/>
    <s v="0.00"/>
    <s v="0.00"/>
    <s v="0.00"/>
    <s v="0.00"/>
    <m/>
    <s v="0.00"/>
    <s v="0.00"/>
    <s v="0.00"/>
    <s v="0.00"/>
    <m/>
    <s v="0.00"/>
    <x v="0"/>
    <n v="0"/>
  </r>
  <r>
    <x v="0"/>
    <x v="1"/>
    <x v="1"/>
    <x v="10"/>
    <x v="1"/>
    <n v="214000001"/>
    <s v="21401"/>
    <x v="2"/>
    <x v="0"/>
    <x v="0"/>
    <s v="21"/>
    <x v="0"/>
    <x v="0"/>
    <s v="P50012125E6"/>
    <n v="2100"/>
    <x v="5"/>
    <s v="214"/>
    <x v="1"/>
    <n v="51210"/>
    <n v="5214011"/>
    <s v="CONCYTEQ5214011"/>
    <s v="5214011 Materiales, útiles y equipos menores de tecnologías de la información y comunicacion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0"/>
    <n v="279.02999999999997"/>
    <m/>
    <n v="3340.8"/>
    <n v="0"/>
    <n v="0"/>
    <n v="3619.83"/>
    <n v="3619.83"/>
    <n v="0"/>
    <n v="3619.83"/>
    <n v="3619.83"/>
    <n v="0"/>
    <n v="3619.83"/>
    <n v="3619.83"/>
    <n v="3619.83"/>
    <s v="0.00"/>
    <s v="0.00"/>
    <s v="0.00"/>
    <s v="0.00"/>
    <s v="0.00"/>
    <s v="0.00"/>
    <s v="0.00"/>
    <s v="0.00"/>
    <s v="0.00"/>
    <n v="279.02999999999997"/>
    <s v="0.00"/>
    <n v="3340.8"/>
    <n v="3340.8"/>
    <n v="279.02999999999997"/>
    <x v="0"/>
    <n v="0"/>
  </r>
  <r>
    <x v="0"/>
    <x v="1"/>
    <x v="1"/>
    <x v="10"/>
    <x v="1"/>
    <n v="221000001"/>
    <s v="22101"/>
    <x v="2"/>
    <x v="0"/>
    <x v="0"/>
    <s v="22"/>
    <x v="0"/>
    <x v="0"/>
    <s v="P50012225E6"/>
    <n v="2200"/>
    <x v="6"/>
    <s v="221"/>
    <x v="1"/>
    <n v="51220"/>
    <n v="5221011"/>
    <s v="CONCYTEQ5221011"/>
    <s v="5221011 Productos alimenticios para el personal en las instalaciones de las Dependencias y entidad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0"/>
    <n v="8190.01"/>
    <m/>
    <m/>
    <n v="0"/>
    <n v="0"/>
    <n v="8190.01"/>
    <n v="8190.01"/>
    <n v="0"/>
    <n v="8190.01"/>
    <n v="8190.01"/>
    <n v="0"/>
    <n v="8190.01"/>
    <n v="8190.01"/>
    <n v="8190.01"/>
    <s v="0.00"/>
    <s v="0.00"/>
    <s v="0.00"/>
    <s v="0.00"/>
    <s v="0.00"/>
    <s v="0.00"/>
    <s v="0.00"/>
    <s v="0.00"/>
    <s v="0.00"/>
    <n v="8190.01"/>
    <s v="0.00"/>
    <s v="0.00"/>
    <s v="0.00"/>
    <n v="8190.01"/>
    <x v="0"/>
    <n v="0"/>
  </r>
  <r>
    <x v="0"/>
    <x v="1"/>
    <x v="1"/>
    <x v="10"/>
    <x v="1"/>
    <n v="259000001"/>
    <s v="25902"/>
    <x v="2"/>
    <x v="0"/>
    <x v="0"/>
    <s v="25"/>
    <x v="0"/>
    <x v="0"/>
    <s v="P50012525E6"/>
    <n v="2500"/>
    <x v="9"/>
    <s v="259"/>
    <x v="1"/>
    <n v="51250"/>
    <n v="5259021"/>
    <s v="CONCYTEQ5259021"/>
    <s v="5259021 Otros productos químico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711.28"/>
    <n v="1299.2"/>
    <m/>
    <m/>
    <m/>
    <n v="0"/>
    <n v="711.28"/>
    <n v="1299.2"/>
    <n v="2010.48"/>
    <n v="0"/>
    <n v="2010.48"/>
    <n v="2010.48"/>
    <n v="0"/>
    <n v="2010.48"/>
    <n v="2010.48"/>
    <n v="2010.48"/>
    <s v="0.00"/>
    <s v="0.00"/>
    <s v="0.00"/>
    <s v="0.00"/>
    <s v="0.00"/>
    <s v="0.00"/>
    <s v="0.00"/>
    <n v="711.28"/>
    <n v="1299.2"/>
    <s v="0.00"/>
    <s v="0.00"/>
    <s v="0.00"/>
    <s v="0.00"/>
    <n v="2010.48"/>
    <x v="0"/>
    <n v="0"/>
  </r>
  <r>
    <x v="0"/>
    <x v="1"/>
    <x v="1"/>
    <x v="10"/>
    <x v="1"/>
    <n v="259000001"/>
    <s v="25503"/>
    <x v="2"/>
    <x v="0"/>
    <x v="0"/>
    <s v="25"/>
    <x v="0"/>
    <x v="0"/>
    <s v="P50012525E6"/>
    <n v="2500"/>
    <x v="9"/>
    <s v="255"/>
    <x v="1"/>
    <n v="51250"/>
    <n v="5255031"/>
    <s v="CONCYTEQ5255031"/>
    <s v="5255031 Materiales, accesorios y suministros de laboratorio médico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20707.87"/>
    <n v="26742.84"/>
    <n v="17926.400000000001"/>
    <n v="26127.79"/>
    <n v="5561.61"/>
    <n v="0"/>
    <n v="20707.87"/>
    <n v="76358.64"/>
    <n v="97066.51"/>
    <n v="0"/>
    <n v="97066.51"/>
    <n v="97066.51"/>
    <n v="0"/>
    <n v="97066.510000000009"/>
    <n v="97066.510000000009"/>
    <n v="97066.510000000009"/>
    <s v="0.00"/>
    <s v="0.00"/>
    <s v="0.00"/>
    <s v="0.00"/>
    <s v="0.00"/>
    <s v="0.00"/>
    <s v="0.00"/>
    <n v="20707.870000000003"/>
    <n v="26742.84"/>
    <n v="17926.400000000001"/>
    <n v="26127.789999999997"/>
    <n v="5561.61"/>
    <n v="5561.61"/>
    <n v="91504.900000000009"/>
    <x v="0"/>
    <n v="0"/>
  </r>
  <r>
    <x v="0"/>
    <x v="1"/>
    <x v="1"/>
    <x v="10"/>
    <x v="1"/>
    <n v="246000001"/>
    <s v="24601"/>
    <x v="2"/>
    <x v="0"/>
    <x v="0"/>
    <s v="24"/>
    <x v="0"/>
    <x v="0"/>
    <s v="P50012425E6"/>
    <n v="2400"/>
    <x v="8"/>
    <s v="246"/>
    <x v="1"/>
    <n v="51240"/>
    <n v="5246011"/>
    <s v="CONCYTEQ5246011"/>
    <s v="5246011 Material eléctrico y electrónico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1080.01"/>
    <m/>
    <m/>
    <m/>
    <m/>
    <n v="0"/>
    <n v="1080.01"/>
    <n v="0"/>
    <n v="1080.01"/>
    <n v="0"/>
    <n v="1080.01"/>
    <n v="1080.01"/>
    <n v="0"/>
    <n v="1080.01"/>
    <n v="1080.01"/>
    <n v="1080.01"/>
    <s v="0.00"/>
    <s v="0.00"/>
    <s v="0.00"/>
    <s v="0.00"/>
    <s v="0.00"/>
    <s v="0.00"/>
    <s v="0.00"/>
    <n v="1080.01"/>
    <s v="0.00"/>
    <s v="0.00"/>
    <s v="0.00"/>
    <s v="0.00"/>
    <s v="0.00"/>
    <n v="1080.01"/>
    <x v="0"/>
    <n v="0"/>
  </r>
  <r>
    <x v="0"/>
    <x v="1"/>
    <x v="1"/>
    <x v="10"/>
    <x v="1"/>
    <n v="291000001"/>
    <s v="29101"/>
    <x v="2"/>
    <x v="0"/>
    <x v="0"/>
    <s v="29"/>
    <x v="0"/>
    <x v="0"/>
    <s v="P50012925E6"/>
    <n v="2900"/>
    <x v="12"/>
    <s v="291"/>
    <x v="1"/>
    <n v="51290"/>
    <n v="5291011"/>
    <s v="CONCYTEQ5291011"/>
    <s v="5291011 Herramientas menor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0"/>
    <n v="617.12"/>
    <m/>
    <m/>
    <n v="0"/>
    <n v="0"/>
    <n v="617.12"/>
    <n v="617.12"/>
    <n v="0"/>
    <n v="617.12"/>
    <n v="617.12"/>
    <n v="0"/>
    <n v="617.12"/>
    <n v="617.12"/>
    <n v="617.12"/>
    <s v="0.00"/>
    <s v="0.00"/>
    <s v="0.00"/>
    <s v="0.00"/>
    <s v="0.00"/>
    <s v="0.00"/>
    <s v="0.00"/>
    <s v="0.00"/>
    <s v="0.00"/>
    <n v="617.12"/>
    <s v="0.00"/>
    <s v="0.00"/>
    <s v="0.00"/>
    <n v="617.12"/>
    <x v="0"/>
    <n v="0"/>
  </r>
  <r>
    <x v="0"/>
    <x v="1"/>
    <x v="1"/>
    <x v="10"/>
    <x v="1"/>
    <n v="294000001"/>
    <s v="29401"/>
    <x v="2"/>
    <x v="0"/>
    <x v="0"/>
    <s v="29"/>
    <x v="0"/>
    <x v="0"/>
    <s v="P50012925E6"/>
    <n v="2900"/>
    <x v="12"/>
    <s v="294"/>
    <x v="1"/>
    <n v="51290"/>
    <n v="5294011"/>
    <s v="CONCYTEQ5294011"/>
    <s v="5294011 Refacciones y accesorios menores de equipo de cómputo y tecnologías de la información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n v="0"/>
    <n v="1911.78"/>
    <n v="529"/>
    <m/>
    <m/>
    <n v="0"/>
    <n v="0"/>
    <n v="2440.7799999999997"/>
    <n v="2440.7799999999997"/>
    <n v="0"/>
    <n v="2440.7799999999997"/>
    <n v="2440.7799999999997"/>
    <n v="0"/>
    <n v="2440.7799999999997"/>
    <n v="2440.7799999999997"/>
    <n v="2440.7799999999997"/>
    <s v="0.00"/>
    <s v="0.00"/>
    <s v="0.00"/>
    <s v="0.00"/>
    <s v="0.00"/>
    <s v="0.00"/>
    <s v="0.00"/>
    <s v="0.00"/>
    <n v="1911.78"/>
    <n v="529"/>
    <s v="0.00"/>
    <s v="0.00"/>
    <s v="0.00"/>
    <n v="2440.7799999999997"/>
    <x v="0"/>
    <n v="0"/>
  </r>
  <r>
    <x v="0"/>
    <x v="1"/>
    <x v="1"/>
    <x v="10"/>
    <x v="2"/>
    <n v="334000001"/>
    <s v="33401"/>
    <x v="2"/>
    <x v="0"/>
    <x v="0"/>
    <s v="33"/>
    <x v="0"/>
    <x v="0"/>
    <s v="P50013325E6"/>
    <n v="3300"/>
    <x v="15"/>
    <s v="334"/>
    <x v="2"/>
    <n v="51330"/>
    <n v="5334011"/>
    <s v="CONCYTEQ5334011"/>
    <s v="5334011 Servicios de capacitación 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4550"/>
    <m/>
    <m/>
    <n v="0"/>
    <n v="0"/>
    <n v="4550"/>
    <n v="4550"/>
    <n v="0"/>
    <n v="4550"/>
    <n v="4550"/>
    <n v="0"/>
    <n v="4550"/>
    <n v="4550"/>
    <n v="4550"/>
    <s v="0.00"/>
    <s v="0.00"/>
    <s v="0.00"/>
    <s v="0.00"/>
    <s v="0.00"/>
    <s v="0.00"/>
    <s v="0.00"/>
    <s v="0.00"/>
    <s v="0.00"/>
    <n v="4550"/>
    <s v="0.00"/>
    <s v="0.00"/>
    <s v="0.00"/>
    <n v="4550"/>
    <x v="0"/>
    <n v="0"/>
  </r>
  <r>
    <x v="0"/>
    <x v="1"/>
    <x v="1"/>
    <x v="10"/>
    <x v="2"/>
    <n v="315000001"/>
    <s v="31501"/>
    <x v="2"/>
    <x v="0"/>
    <x v="0"/>
    <s v="31"/>
    <x v="0"/>
    <x v="0"/>
    <s v="P50013125E6"/>
    <n v="3100"/>
    <x v="13"/>
    <s v="315"/>
    <x v="2"/>
    <n v="51310"/>
    <n v="5315011"/>
    <s v="CONCYTEQ5315011"/>
    <s v="5315011 Telefonía celular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800"/>
    <m/>
    <m/>
    <n v="0"/>
    <n v="0"/>
    <n v="800"/>
    <n v="800"/>
    <n v="0"/>
    <n v="800"/>
    <n v="800"/>
    <n v="0"/>
    <n v="800"/>
    <n v="800"/>
    <n v="800"/>
    <s v="0.00"/>
    <s v="0.00"/>
    <s v="0.00"/>
    <s v="0.00"/>
    <s v="0.00"/>
    <s v="0.00"/>
    <s v="0.00"/>
    <s v="0.00"/>
    <s v="0.00"/>
    <n v="800"/>
    <s v="0.00"/>
    <s v="0.00"/>
    <s v="0.00"/>
    <n v="800"/>
    <x v="0"/>
    <n v="0"/>
  </r>
  <r>
    <x v="0"/>
    <x v="1"/>
    <x v="1"/>
    <x v="10"/>
    <x v="2"/>
    <n v="341000001"/>
    <s v="34101"/>
    <x v="2"/>
    <x v="0"/>
    <x v="0"/>
    <s v="34"/>
    <x v="0"/>
    <x v="0"/>
    <s v="P50013425E6"/>
    <n v="2100"/>
    <x v="16"/>
    <s v="341"/>
    <x v="2"/>
    <n v="51340"/>
    <n v="5341011"/>
    <s v="CONCYTEQ5341011"/>
    <s v="5341011 Servicios financieros y bancario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8728.99"/>
    <n v="2042.29"/>
    <n v="58579.14"/>
    <n v="-47788.15"/>
    <n v="26305.96"/>
    <n v="1298.27"/>
    <n v="0"/>
    <n v="10771.279999999999"/>
    <n v="38395.219999999994"/>
    <n v="49166.499999999993"/>
    <n v="0"/>
    <n v="49166.499999999993"/>
    <n v="49166.499999999993"/>
    <n v="0"/>
    <n v="49166.500000000007"/>
    <n v="49166.500000000007"/>
    <n v="49166.5"/>
    <s v="0.00"/>
    <s v="0.00"/>
    <s v="0.00"/>
    <s v="0.00"/>
    <s v="0.00"/>
    <s v="0.00"/>
    <n v="8728.99"/>
    <n v="2042.29"/>
    <n v="-57419.14"/>
    <n v="-57999.14"/>
    <n v="152515.22999999998"/>
    <n v="1298.27"/>
    <n v="1298.27"/>
    <n v="47868.229999999981"/>
    <x v="0"/>
    <n v="0"/>
  </r>
  <r>
    <x v="0"/>
    <x v="1"/>
    <x v="1"/>
    <x v="10"/>
    <x v="2"/>
    <n v="341000001"/>
    <s v="34701"/>
    <x v="2"/>
    <x v="0"/>
    <x v="0"/>
    <s v="34"/>
    <x v="0"/>
    <x v="0"/>
    <s v="P50013425E6"/>
    <n v="3400"/>
    <x v="16"/>
    <s v="347"/>
    <x v="2"/>
    <n v="51340"/>
    <n v="5347011"/>
    <s v="CONCYTEQ5347011"/>
    <s v="5347011 Fletes y maniobra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10575.71"/>
    <n v="5348.53"/>
    <n v="254.99"/>
    <m/>
    <n v="-1787.77"/>
    <n v="0"/>
    <n v="10575.71"/>
    <n v="3815.7499999999995"/>
    <n v="14391.459999999997"/>
    <n v="0"/>
    <n v="14391.46"/>
    <n v="14391.46"/>
    <n v="0"/>
    <n v="14391.460000000001"/>
    <n v="14391.460000000001"/>
    <n v="11683.77"/>
    <s v="0.00"/>
    <s v="0.00"/>
    <s v="0.00"/>
    <s v="0.00"/>
    <s v="0.00"/>
    <s v="0.00"/>
    <s v="0.00"/>
    <n v="10575.71"/>
    <n v="5348.53"/>
    <n v="254.99"/>
    <n v="-4646.2499999999991"/>
    <n v="150.79"/>
    <n v="150.79"/>
    <n v="11532.98"/>
    <x v="20"/>
    <n v="2707.6899999999987"/>
  </r>
  <r>
    <x v="0"/>
    <x v="1"/>
    <x v="1"/>
    <x v="10"/>
    <x v="2"/>
    <n v="361000001"/>
    <s v="36101"/>
    <x v="2"/>
    <x v="0"/>
    <x v="0"/>
    <s v="36"/>
    <x v="0"/>
    <x v="0"/>
    <s v="P50013625E6"/>
    <n v="3600"/>
    <x v="18"/>
    <s v="361"/>
    <x v="2"/>
    <n v="51360"/>
    <n v="5361011"/>
    <s v="CONCYTEQ5361011"/>
    <s v="5361011 Difusión por radio, televisión y otros medios de mensajes sobre programas y actividades gubernamental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2233"/>
    <m/>
    <n v="3445.2"/>
    <n v="0"/>
    <n v="0"/>
    <n v="5678.2"/>
    <n v="5678.2"/>
    <n v="0"/>
    <n v="5678.2"/>
    <n v="5678.2"/>
    <n v="0"/>
    <n v="5678.2"/>
    <n v="5678.2"/>
    <n v="5678.2"/>
    <s v="0.00"/>
    <s v="0.00"/>
    <s v="0.00"/>
    <s v="0.00"/>
    <s v="0.00"/>
    <s v="0.00"/>
    <s v="0.00"/>
    <s v="0.00"/>
    <s v="0.00"/>
    <n v="2233"/>
    <s v="0.00"/>
    <n v="3445.2"/>
    <n v="3445.2"/>
    <n v="2233"/>
    <x v="0"/>
    <n v="0"/>
  </r>
  <r>
    <x v="0"/>
    <x v="1"/>
    <x v="1"/>
    <x v="10"/>
    <x v="2"/>
    <n v="375000001"/>
    <s v="37502"/>
    <x v="2"/>
    <x v="0"/>
    <x v="0"/>
    <s v="37"/>
    <x v="0"/>
    <x v="0"/>
    <s v="P50013725E6"/>
    <n v="3700"/>
    <x v="19"/>
    <s v="375"/>
    <x v="2"/>
    <n v="51370"/>
    <n v="5375021"/>
    <s v="CONCYTEQ5375021"/>
    <s v="5375021 Viáticos nacionale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0"/>
    <n v="3720.2"/>
    <m/>
    <m/>
    <n v="0"/>
    <n v="0"/>
    <n v="3720.2"/>
    <n v="3720.2"/>
    <n v="0"/>
    <n v="3720.2"/>
    <n v="3720.2"/>
    <n v="0"/>
    <n v="3720.2"/>
    <n v="3720.2"/>
    <n v="3720.2"/>
    <s v="0.00"/>
    <s v="0.00"/>
    <s v="0.00"/>
    <s v="0.00"/>
    <s v="0.00"/>
    <s v="0.00"/>
    <s v="0.00"/>
    <s v="0.00"/>
    <s v="0.00"/>
    <n v="3720.2"/>
    <s v="0.00"/>
    <s v="0.00"/>
    <s v="0.00"/>
    <n v="3720.2"/>
    <x v="0"/>
    <n v="0"/>
  </r>
  <r>
    <x v="0"/>
    <x v="1"/>
    <x v="1"/>
    <x v="10"/>
    <x v="3"/>
    <n v="515000001"/>
    <s v="51501"/>
    <x v="2"/>
    <x v="0"/>
    <x v="0"/>
    <s v="51"/>
    <x v="0"/>
    <x v="0"/>
    <s v="P50015125E6"/>
    <n v="5100"/>
    <x v="22"/>
    <s v="515"/>
    <x v="3"/>
    <n v="12413"/>
    <n v="5515011"/>
    <s v="CONCYTEQ5515011"/>
    <s v="5515011 Equipo de cómputo y de tecnologías de la información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7999"/>
    <n v="14997"/>
    <m/>
    <n v="16820"/>
    <m/>
    <n v="0"/>
    <n v="7999"/>
    <n v="31817"/>
    <n v="39816"/>
    <n v="0"/>
    <n v="39816"/>
    <n v="39816"/>
    <n v="0"/>
    <n v="39816"/>
    <n v="39816"/>
    <n v="39816"/>
    <s v="0.00"/>
    <s v="0.00"/>
    <s v="0.00"/>
    <s v="0.00"/>
    <s v="0.00"/>
    <s v="0.00"/>
    <s v="0.00"/>
    <n v="7999"/>
    <n v="14997"/>
    <s v="0.00"/>
    <n v="16820"/>
    <s v="0.00"/>
    <s v="0.00"/>
    <n v="39816"/>
    <x v="0"/>
    <n v="0"/>
  </r>
  <r>
    <x v="0"/>
    <x v="1"/>
    <x v="1"/>
    <x v="10"/>
    <x v="3"/>
    <n v="591000001"/>
    <s v="59101"/>
    <x v="2"/>
    <x v="0"/>
    <x v="0"/>
    <s v="59"/>
    <x v="0"/>
    <x v="0"/>
    <s v="P50015925E6"/>
    <n v="5900"/>
    <x v="26"/>
    <s v="591"/>
    <x v="6"/>
    <n v="12510"/>
    <n v="5591011"/>
    <s v="CONCYTEQ5591011"/>
    <s v="5591011 software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12594.12"/>
    <m/>
    <m/>
    <m/>
    <n v="0"/>
    <n v="0"/>
    <n v="12594.12"/>
    <n v="12594.12"/>
    <n v="0"/>
    <n v="12594.12"/>
    <n v="12594.12"/>
    <n v="0"/>
    <n v="12594.12"/>
    <n v="12594.12"/>
    <n v="12594.12"/>
    <s v="0.00"/>
    <s v="0.00"/>
    <s v="0.00"/>
    <s v="0.00"/>
    <s v="0.00"/>
    <s v="0.00"/>
    <s v="0.00"/>
    <s v="0.00"/>
    <n v="12594.12"/>
    <s v="0.00"/>
    <s v="0.00"/>
    <s v="0.00"/>
    <s v="0.00"/>
    <n v="12594.12"/>
    <x v="0"/>
    <n v="0"/>
  </r>
  <r>
    <x v="0"/>
    <x v="1"/>
    <x v="1"/>
    <x v="10"/>
    <x v="3"/>
    <n v="523000001"/>
    <s v="52301"/>
    <x v="2"/>
    <x v="0"/>
    <x v="0"/>
    <s v="52"/>
    <x v="0"/>
    <x v="0"/>
    <s v="P50015225E6"/>
    <n v="5200"/>
    <x v="28"/>
    <s v="523"/>
    <x v="3"/>
    <n v="12423"/>
    <n v="5523011"/>
    <s v="CONCYTEQ5523011"/>
    <s v="5523011 Camara fotogràfica y de video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7499"/>
    <m/>
    <m/>
    <m/>
    <n v="0"/>
    <n v="0"/>
    <n v="7499"/>
    <n v="7499"/>
    <n v="0"/>
    <n v="7499"/>
    <n v="7499"/>
    <n v="0"/>
    <n v="7499"/>
    <n v="7499"/>
    <n v="7499"/>
    <s v="0.00"/>
    <s v="0.00"/>
    <s v="0.00"/>
    <s v="0.00"/>
    <s v="0.00"/>
    <s v="0.00"/>
    <s v="0.00"/>
    <s v="0.00"/>
    <n v="7499"/>
    <s v="0.00"/>
    <s v="0.00"/>
    <s v="0.00"/>
    <s v="0.00"/>
    <n v="7499"/>
    <x v="0"/>
    <n v="0"/>
  </r>
  <r>
    <x v="0"/>
    <x v="1"/>
    <x v="1"/>
    <x v="10"/>
    <x v="3"/>
    <n v="567000001"/>
    <s v="56701"/>
    <x v="2"/>
    <x v="0"/>
    <x v="0"/>
    <s v="56"/>
    <x v="0"/>
    <x v="0"/>
    <s v="P50015625E6"/>
    <n v="5600"/>
    <x v="29"/>
    <s v="567"/>
    <x v="3"/>
    <n v="12467"/>
    <n v="5567011"/>
    <s v="CONCYTEQ5567011"/>
    <s v="5567011 Herramientas Maquinas y Herramientas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0"/>
    <n v="0"/>
    <n v="18913.8"/>
    <n v="8688.4"/>
    <n v="11137.519999999999"/>
    <m/>
    <n v="0"/>
    <n v="0"/>
    <n v="38739.719999999994"/>
    <n v="38739.719999999994"/>
    <n v="0"/>
    <n v="38739.719999999994"/>
    <n v="38739.719999999994"/>
    <n v="0"/>
    <n v="38739.719999999994"/>
    <n v="38739.719999999994"/>
    <n v="38739.719999999994"/>
    <s v="0.00"/>
    <s v="0.00"/>
    <s v="0.00"/>
    <s v="0.00"/>
    <s v="0.00"/>
    <s v="0.00"/>
    <s v="0.00"/>
    <s v="0.00"/>
    <n v="18913.8"/>
    <n v="5475.2"/>
    <n v="14350.72"/>
    <s v="0.00"/>
    <s v="0.00"/>
    <n v="38739.719999999994"/>
    <x v="0"/>
    <n v="0"/>
  </r>
  <r>
    <x v="0"/>
    <x v="1"/>
    <x v="1"/>
    <x v="10"/>
    <x v="4"/>
    <n v="341000001"/>
    <s v="44213"/>
    <x v="2"/>
    <x v="0"/>
    <x v="0"/>
    <s v="44"/>
    <x v="0"/>
    <x v="0"/>
    <s v="P50014425E6"/>
    <n v="4400"/>
    <x v="24"/>
    <s v="442"/>
    <x v="4"/>
    <n v="52420"/>
    <n v="5442131"/>
    <s v="CONCYTEQ5442131"/>
    <s v="5442131 Otras becas y ayudas para programas de capacitación"/>
    <m/>
    <x v="8"/>
    <x v="0"/>
    <x v="0"/>
    <x v="0"/>
    <x v="0"/>
    <x v="0"/>
    <x v="0"/>
    <x v="0"/>
    <x v="0"/>
    <x v="0"/>
    <x v="0"/>
    <x v="0"/>
    <x v="0"/>
    <x v="0"/>
    <x v="0"/>
    <x v="1"/>
    <x v="1"/>
    <x v="0"/>
    <x v="0"/>
    <x v="2"/>
    <x v="1"/>
    <x v="0"/>
    <x v="0"/>
    <m/>
    <n v="156000"/>
    <x v="0"/>
    <x v="9"/>
    <n v="6000"/>
    <x v="0"/>
    <x v="0"/>
    <x v="0"/>
    <x v="0"/>
    <x v="0"/>
    <x v="0"/>
    <m/>
    <m/>
    <m/>
    <m/>
    <n v="20000"/>
    <m/>
    <n v="58500"/>
    <n v="-69871.83"/>
    <n v="-11858.11"/>
    <n v="0"/>
    <n v="20000"/>
    <n v="-23229.940000000002"/>
    <n v="-3229.9400000000023"/>
    <n v="156000"/>
    <n v="152770.06"/>
    <n v="152770.06"/>
    <n v="0"/>
    <n v="152770.06"/>
    <n v="152770.06"/>
    <n v="64500"/>
    <s v="0.00"/>
    <s v="0.00"/>
    <s v="0.00"/>
    <s v="0.00"/>
    <s v="0.00"/>
    <s v="0.00"/>
    <s v="0.00"/>
    <n v="20000"/>
    <n v="54000"/>
    <n v="10500"/>
    <n v="-20000"/>
    <s v="0.00"/>
    <s v="0.00"/>
    <n v="64500"/>
    <x v="21"/>
    <n v="88270.06"/>
  </r>
  <r>
    <x v="0"/>
    <x v="1"/>
    <x v="1"/>
    <x v="10"/>
    <x v="1"/>
    <n v="215000001"/>
    <s v="21501"/>
    <x v="2"/>
    <x v="0"/>
    <x v="0"/>
    <s v="21"/>
    <x v="0"/>
    <x v="0"/>
    <s v="P50012125E6"/>
    <n v="2100"/>
    <x v="5"/>
    <s v="215"/>
    <x v="1"/>
    <n v="51210"/>
    <n v="5215011"/>
    <s v="CONCYTEQ5215011"/>
    <s v="5215011 Material impreso e información digital"/>
    <m/>
    <x v="8"/>
    <x v="0"/>
    <x v="0"/>
    <x v="0"/>
    <x v="0"/>
    <x v="0"/>
    <x v="0"/>
    <x v="0"/>
    <x v="0"/>
    <x v="0"/>
    <x v="0"/>
    <x v="0"/>
    <x v="0"/>
    <x v="0"/>
    <x v="0"/>
    <x v="2"/>
    <x v="2"/>
    <x v="0"/>
    <x v="0"/>
    <x v="0"/>
    <x v="0"/>
    <x v="0"/>
    <x v="0"/>
    <m/>
    <n v="288750"/>
    <x v="6"/>
    <x v="10"/>
    <n v="0"/>
    <x v="0"/>
    <x v="0"/>
    <x v="0"/>
    <x v="0"/>
    <x v="0"/>
    <x v="0"/>
    <m/>
    <m/>
    <m/>
    <n v="-8728.99"/>
    <n v="-63116.160000000003"/>
    <n v="-147885.41"/>
    <n v="-58500"/>
    <n v="-10519.44"/>
    <m/>
    <n v="0"/>
    <n v="-71845.150000000009"/>
    <n v="-216904.85"/>
    <n v="-288750"/>
    <n v="288750"/>
    <n v="0"/>
    <n v="0"/>
    <n v="0"/>
    <m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11"/>
    <x v="3"/>
    <n v="583000001"/>
    <s v="58301"/>
    <x v="3"/>
    <x v="0"/>
    <x v="0"/>
    <s v="58"/>
    <x v="0"/>
    <x v="1"/>
    <s v="P50025825E7"/>
    <n v="1500"/>
    <x v="30"/>
    <s v="583"/>
    <x v="7"/>
    <n v="12330"/>
    <n v="5583011"/>
    <s v="ESTIMULO FISCAL5583011"/>
    <s v="5583011 Edificios y Locale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m/>
    <m/>
    <n v="0"/>
    <n v="0"/>
    <n v="0"/>
    <n v="0"/>
    <n v="0"/>
    <n v="0"/>
    <n v="0"/>
    <m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2"/>
    <x v="1"/>
    <x v="11"/>
    <x v="2"/>
    <n v="341000001"/>
    <s v="34101"/>
    <x v="3"/>
    <x v="0"/>
    <x v="0"/>
    <s v="34"/>
    <x v="0"/>
    <x v="0"/>
    <s v="P50013425E7"/>
    <n v="1500"/>
    <x v="16"/>
    <s v="341"/>
    <x v="2"/>
    <n v="51340"/>
    <n v="5341011"/>
    <s v="ESTIMULO FISCAL5341011"/>
    <s v="5341011 Servicios financieros y bancarios"/>
    <m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7"/>
    <x v="0"/>
    <n v="4.46"/>
    <n v="4.5"/>
    <m/>
    <m/>
    <m/>
    <m/>
    <m/>
    <m/>
    <m/>
    <n v="9.2800000000000011"/>
    <n v="4.5"/>
    <n v="0"/>
    <n v="13.780000000000001"/>
    <n v="0"/>
    <n v="13.780000000000001"/>
    <n v="13.780000000000001"/>
    <n v="13.780000000000001"/>
    <n v="0"/>
    <n v="13.780000000000001"/>
    <n v="13.780000000000001"/>
    <s v="0.00"/>
    <n v="4.82"/>
    <s v="0.00"/>
    <n v="4.46"/>
    <n v="4.5"/>
    <s v="0.00"/>
    <s v="0.00"/>
    <s v="0.00"/>
    <s v="0.00"/>
    <s v="0.00"/>
    <s v="0.00"/>
    <s v="0.00"/>
    <s v="0.00"/>
    <n v="13.780000000000001"/>
    <x v="0"/>
    <n v="0"/>
  </r>
  <r>
    <x v="0"/>
    <x v="2"/>
    <x v="1"/>
    <x v="11"/>
    <x v="5"/>
    <n v="622000001"/>
    <s v="62201"/>
    <x v="3"/>
    <x v="0"/>
    <x v="0"/>
    <s v="62"/>
    <x v="0"/>
    <x v="1"/>
    <s v="P50026225E7"/>
    <n v="6100"/>
    <x v="31"/>
    <s v="622"/>
    <x v="7"/>
    <n v="12362"/>
    <n v="5622011"/>
    <s v="ESTIMULO FISCAL5622011"/>
    <s v="5622011 Edificación no habitacional"/>
    <n v="0"/>
    <x v="12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28"/>
    <x v="0"/>
    <n v="-4.46"/>
    <n v="-4.5"/>
    <m/>
    <m/>
    <m/>
    <m/>
    <m/>
    <m/>
    <m/>
    <n v="-9.2800000000000011"/>
    <n v="-4.5"/>
    <n v="0"/>
    <n v="-13.780000000000001"/>
    <n v="284266.84000000003"/>
    <n v="284253.06"/>
    <n v="284253.06"/>
    <n v="284253.06"/>
    <n v="0"/>
    <n v="284253.06"/>
    <n v="232676.94"/>
    <s v="0.00"/>
    <n v="63440.26"/>
    <s v="0.00"/>
    <n v="120207.67999999999"/>
    <n v="49029"/>
    <s v="0.00"/>
    <s v="0.00"/>
    <s v="0.00"/>
    <s v="0.00"/>
    <s v="0.00"/>
    <s v="0.00"/>
    <s v="0.00"/>
    <s v="0.00"/>
    <n v="232676.94"/>
    <x v="22"/>
    <n v="51576.119999999995"/>
  </r>
  <r>
    <x v="0"/>
    <x v="0"/>
    <x v="1"/>
    <x v="12"/>
    <x v="1"/>
    <n v="334000001"/>
    <s v="29101"/>
    <x v="0"/>
    <x v="0"/>
    <x v="0"/>
    <s v="29"/>
    <x v="0"/>
    <x v="0"/>
    <s v="P50012925E5"/>
    <n v="2900"/>
    <x v="12"/>
    <s v="291"/>
    <x v="1"/>
    <n v="51290"/>
    <n v="5291011"/>
    <s v="PROFOCIE5291011"/>
    <s v="5291011 Herramientas menores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9850.7199999999993"/>
    <m/>
    <m/>
    <m/>
    <n v="789.99"/>
    <m/>
    <m/>
    <m/>
    <m/>
    <n v="9850.7199999999993"/>
    <n v="789.99"/>
    <n v="0"/>
    <n v="10640.71"/>
    <n v="0"/>
    <n v="10640.71"/>
    <n v="10640.71"/>
    <n v="10640.71"/>
    <m/>
    <n v="10640.71"/>
    <n v="10640.71"/>
    <s v="0.00"/>
    <s v="0.00"/>
    <s v="0.00"/>
    <n v="9850.7199999999993"/>
    <s v="0.00"/>
    <s v="0.00"/>
    <s v="0.00"/>
    <n v="789.99"/>
    <s v="0.00"/>
    <s v="0.00"/>
    <s v="0.00"/>
    <s v="0.00"/>
    <s v="0.00"/>
    <n v="10640.71"/>
    <x v="0"/>
    <n v="0"/>
  </r>
  <r>
    <x v="0"/>
    <x v="0"/>
    <x v="1"/>
    <x v="12"/>
    <x v="1"/>
    <n v="255000001"/>
    <s v="25503"/>
    <x v="0"/>
    <x v="0"/>
    <x v="0"/>
    <s v="25"/>
    <x v="0"/>
    <x v="0"/>
    <s v="P50012525E5"/>
    <n v="2500"/>
    <x v="9"/>
    <s v="255"/>
    <x v="1"/>
    <n v="51250"/>
    <n v="5255031"/>
    <s v="PROFOCIE5255031"/>
    <s v="5255031 Materiales, accesorios y suministros de laboratorio médico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78760.289999999994"/>
    <m/>
    <m/>
    <n v="2907.98"/>
    <n v="561223"/>
    <n v="133356.53"/>
    <n v="63510"/>
    <n v="0"/>
    <n v="78760.289999999994"/>
    <n v="760997.51"/>
    <n v="839757.8"/>
    <n v="0"/>
    <n v="839757.8"/>
    <n v="839757.8"/>
    <n v="762984.42000000016"/>
    <n v="76773.38"/>
    <n v="839757.80000000016"/>
    <n v="839757.79999999993"/>
    <s v="0.00"/>
    <s v="0.00"/>
    <s v="0.00"/>
    <s v="0.00"/>
    <s v="0.00"/>
    <n v="78760.289999999994"/>
    <s v="0.00"/>
    <s v="0.00"/>
    <n v="2907.98"/>
    <n v="561223"/>
    <n v="133356.53"/>
    <n v="63510"/>
    <n v="63510"/>
    <n v="776247.79999999993"/>
    <x v="0"/>
    <n v="0"/>
  </r>
  <r>
    <x v="0"/>
    <x v="0"/>
    <x v="1"/>
    <x v="12"/>
    <x v="1"/>
    <n v="246000001"/>
    <s v="24601"/>
    <x v="0"/>
    <x v="0"/>
    <x v="0"/>
    <s v="24"/>
    <x v="0"/>
    <x v="0"/>
    <s v="P50012425E5"/>
    <n v="2400"/>
    <x v="8"/>
    <s v="246"/>
    <x v="1"/>
    <n v="51240"/>
    <n v="5246011"/>
    <s v="PROFOCIE5246011"/>
    <s v="5246011 Material eléctrico y electrónico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0"/>
    <m/>
    <m/>
    <n v="31300.92"/>
    <n v="31300.92"/>
    <m/>
    <m/>
    <n v="0"/>
    <n v="0"/>
    <n v="62601.84"/>
    <n v="62601.84"/>
    <n v="0"/>
    <n v="62601.84"/>
    <n v="62601.84"/>
    <n v="62601.840000000004"/>
    <m/>
    <n v="0"/>
    <n v="62601.84"/>
    <s v="0.00"/>
    <s v="0.00"/>
    <s v="0.00"/>
    <s v="0.00"/>
    <s v="0.00"/>
    <s v="0.00"/>
    <s v="0.00"/>
    <s v="0.00"/>
    <n v="31300.92"/>
    <n v="31300.92"/>
    <s v="0.00"/>
    <s v="0.00"/>
    <s v="0.00"/>
    <n v="62601.84"/>
    <x v="0"/>
    <n v="0"/>
  </r>
  <r>
    <x v="0"/>
    <x v="0"/>
    <x v="1"/>
    <x v="12"/>
    <x v="1"/>
    <n v="272000001"/>
    <s v="27201"/>
    <x v="0"/>
    <x v="0"/>
    <x v="0"/>
    <s v="27"/>
    <x v="0"/>
    <x v="0"/>
    <s v="P50012725E5"/>
    <n v="2700"/>
    <x v="11"/>
    <s v="272"/>
    <x v="1"/>
    <n v="51270"/>
    <n v="5272011"/>
    <s v="PROFOCIE5272011"/>
    <s v="5272011 Prendas de seguridad y protección personal 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n v="3619.2"/>
    <m/>
    <m/>
    <m/>
    <m/>
    <m/>
    <n v="0"/>
    <n v="3619.2"/>
    <n v="0"/>
    <n v="3619.2"/>
    <n v="0"/>
    <n v="3619.2"/>
    <n v="3619.2"/>
    <n v="3619.2"/>
    <m/>
    <n v="3619.2"/>
    <n v="3619.2"/>
    <s v="0.00"/>
    <s v="0.00"/>
    <s v="0.00"/>
    <s v="0.00"/>
    <s v="0.00"/>
    <s v="0.00"/>
    <n v="3619.2"/>
    <s v="0.00"/>
    <s v="0.00"/>
    <s v="0.00"/>
    <s v="0.00"/>
    <s v="0.00"/>
    <s v="0.00"/>
    <n v="3619.2"/>
    <x v="0"/>
    <n v="0"/>
  </r>
  <r>
    <x v="0"/>
    <x v="0"/>
    <x v="1"/>
    <x v="12"/>
    <x v="2"/>
    <n v="327000001"/>
    <s v="32701"/>
    <x v="0"/>
    <x v="0"/>
    <x v="0"/>
    <s v="32"/>
    <x v="0"/>
    <x v="0"/>
    <s v="P50013225E5"/>
    <n v="3200"/>
    <x v="14"/>
    <s v="327"/>
    <x v="2"/>
    <n v="51320"/>
    <n v="5327011"/>
    <s v="PROFOCIE5327011"/>
    <s v="5327011 Arrendamiento de activos intangibles"/>
    <n v="0"/>
    <x v="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n v="279269.08"/>
    <n v="16820"/>
    <m/>
    <m/>
    <m/>
    <n v="100000"/>
    <n v="37398.160000000003"/>
    <n v="0"/>
    <n v="296089.08"/>
    <n v="137398.16"/>
    <n v="433487.24"/>
    <n v="0"/>
    <n v="433487.24"/>
    <n v="433487.24"/>
    <n v="433487.24"/>
    <m/>
    <n v="433487.24"/>
    <n v="433487.24"/>
    <s v="0.00"/>
    <s v="0.00"/>
    <s v="0.00"/>
    <s v="0.00"/>
    <s v="0.00"/>
    <n v="279269.08"/>
    <n v="16820"/>
    <s v="0.00"/>
    <s v="0.00"/>
    <s v="0.00"/>
    <n v="100000"/>
    <n v="37398.160000000003"/>
    <n v="37398.160000000003"/>
    <n v="396089.08"/>
    <x v="0"/>
    <n v="0"/>
  </r>
  <r>
    <x v="0"/>
    <x v="0"/>
    <x v="1"/>
    <x v="12"/>
    <x v="2"/>
    <n v="334000001"/>
    <s v="33401"/>
    <x v="0"/>
    <x v="0"/>
    <x v="0"/>
    <s v="33"/>
    <x v="0"/>
    <x v="0"/>
    <s v="P50013325E5"/>
    <n v="3300"/>
    <x v="15"/>
    <s v="334"/>
    <x v="2"/>
    <n v="51330"/>
    <n v="5334011"/>
    <s v="PROFOCIE5334011"/>
    <s v="5334011 Servicios de capacitación "/>
    <n v="0"/>
    <x v="13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n v="-9850.7199999999993"/>
    <m/>
    <n v="-78760.289999999994"/>
    <n v="-20439.2"/>
    <m/>
    <m/>
    <m/>
    <m/>
    <n v="-35733.199999999997"/>
    <n v="-9850.7199999999993"/>
    <n v="-99199.489999999991"/>
    <n v="-35733.199999999997"/>
    <n v="-144783.40999999997"/>
    <n v="640000"/>
    <n v="495216.59"/>
    <n v="495216.59"/>
    <n v="495216.59"/>
    <m/>
    <n v="495216.59"/>
    <n v="495216.58999999997"/>
    <s v="0.00"/>
    <s v="0.00"/>
    <s v="0.00"/>
    <s v="0.00"/>
    <s v="0.00"/>
    <n v="69600"/>
    <s v="0.00"/>
    <n v="117792.35"/>
    <n v="-4545.2000000000007"/>
    <n v="273585.25"/>
    <n v="41684.19"/>
    <n v="-2900"/>
    <n v="-2900"/>
    <n v="498116.58999999997"/>
    <x v="0"/>
    <n v="0"/>
  </r>
  <r>
    <x v="0"/>
    <x v="0"/>
    <x v="1"/>
    <x v="12"/>
    <x v="2"/>
    <n v="333000001"/>
    <s v="33301"/>
    <x v="0"/>
    <x v="0"/>
    <x v="0"/>
    <s v="33"/>
    <x v="0"/>
    <x v="0"/>
    <s v="P50013325E5"/>
    <n v="3300"/>
    <x v="15"/>
    <s v="333"/>
    <x v="2"/>
    <n v="51330"/>
    <n v="5333011"/>
    <s v="PROFOCIE5333011"/>
    <s v="5333011 Servicios de consultoría administrativa y procesos"/>
    <n v="0"/>
    <x v="14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-55402.560000000005"/>
    <n v="-13356.53"/>
    <n v="-100040.91"/>
    <n v="0"/>
    <n v="0"/>
    <n v="-168800"/>
    <n v="-168800"/>
    <n v="250000"/>
    <n v="81200"/>
    <n v="81200"/>
    <n v="81200"/>
    <n v="0"/>
    <n v="81200"/>
    <n v="81200"/>
    <s v="0.00"/>
    <n v="81200"/>
    <s v="0.00"/>
    <s v="0.00"/>
    <s v="0.00"/>
    <s v="0.00"/>
    <s v="0.00"/>
    <s v="0.00"/>
    <s v="0.00"/>
    <s v="0.00"/>
    <s v="0.00"/>
    <s v="0.00"/>
    <s v="0.00"/>
    <n v="81200"/>
    <x v="0"/>
    <n v="0"/>
  </r>
  <r>
    <x v="0"/>
    <x v="0"/>
    <x v="1"/>
    <x v="12"/>
    <x v="2"/>
    <n v="341000001"/>
    <s v="34101"/>
    <x v="0"/>
    <x v="0"/>
    <x v="0"/>
    <s v="34"/>
    <x v="0"/>
    <x v="0"/>
    <s v="P50013425E5"/>
    <n v="3400"/>
    <x v="16"/>
    <s v="341"/>
    <x v="2"/>
    <n v="51340"/>
    <n v="5341011"/>
    <s v="PROFOCIE5341011"/>
    <s v="5341011 Servicios financieros y bancarios"/>
    <n v="0"/>
    <x v="15"/>
    <x v="7"/>
    <x v="0"/>
    <x v="7"/>
    <x v="7"/>
    <x v="6"/>
    <x v="7"/>
    <x v="7"/>
    <x v="7"/>
    <x v="0"/>
    <x v="6"/>
    <x v="0"/>
    <x v="7"/>
    <x v="6"/>
    <x v="0"/>
    <x v="0"/>
    <x v="0"/>
    <x v="0"/>
    <x v="0"/>
    <x v="0"/>
    <x v="0"/>
    <x v="0"/>
    <x v="0"/>
    <m/>
    <n v="0"/>
    <x v="7"/>
    <x v="11"/>
    <n v="16061.72"/>
    <x v="0"/>
    <x v="0"/>
    <x v="0"/>
    <x v="0"/>
    <x v="0"/>
    <x v="0"/>
    <m/>
    <m/>
    <m/>
    <m/>
    <m/>
    <m/>
    <n v="45402.560000000005"/>
    <m/>
    <n v="-128370.66"/>
    <n v="0"/>
    <n v="0"/>
    <n v="-82968.100000000006"/>
    <n v="-82968.100000000006"/>
    <n v="99577.58"/>
    <n v="16609.479999999981"/>
    <n v="16609.479999999981"/>
    <n v="12913.749999999996"/>
    <n v="3695.73"/>
    <n v="16609.479999999996"/>
    <n v="16609.480000000003"/>
    <n v="8120"/>
    <s v="0.00"/>
    <s v="0.00"/>
    <n v="16727.2"/>
    <s v="0.00"/>
    <n v="16240"/>
    <n v="8607.2000000000007"/>
    <n v="8304.74"/>
    <s v="0.00"/>
    <n v="84862.16"/>
    <n v="-115998.28"/>
    <n v="-10253.539999999999"/>
    <n v="-10253.539999999999"/>
    <n v="26863.019999999997"/>
    <x v="0"/>
    <n v="0"/>
  </r>
  <r>
    <x v="0"/>
    <x v="0"/>
    <x v="1"/>
    <x v="13"/>
    <x v="2"/>
    <n v="341000001"/>
    <s v="34101"/>
    <x v="0"/>
    <x v="0"/>
    <x v="0"/>
    <s v="34"/>
    <x v="0"/>
    <x v="1"/>
    <s v="P50023425E5"/>
    <n v="3400"/>
    <x v="16"/>
    <s v="341"/>
    <x v="2"/>
    <n v="51340"/>
    <n v="5341011"/>
    <s v="PADES5341011"/>
    <s v="5341011 Servicios financieros y bancarios"/>
    <n v="0"/>
    <x v="0"/>
    <x v="0"/>
    <x v="0"/>
    <x v="0"/>
    <x v="0"/>
    <x v="0"/>
    <x v="0"/>
    <x v="0"/>
    <x v="0"/>
    <x v="0"/>
    <x v="0"/>
    <x v="6"/>
    <x v="8"/>
    <x v="7"/>
    <x v="0"/>
    <x v="0"/>
    <x v="1"/>
    <x v="0"/>
    <x v="0"/>
    <x v="0"/>
    <x v="0"/>
    <x v="0"/>
    <x v="0"/>
    <n v="796.05"/>
    <n v="796.05"/>
    <x v="0"/>
    <x v="0"/>
    <n v="805.12"/>
    <x v="0"/>
    <x v="0"/>
    <x v="0"/>
    <x v="0"/>
    <x v="0"/>
    <x v="0"/>
    <m/>
    <m/>
    <m/>
    <m/>
    <m/>
    <m/>
    <n v="928"/>
    <n v="402.48"/>
    <m/>
    <n v="0"/>
    <n v="0"/>
    <n v="1330.48"/>
    <n v="1330.48"/>
    <n v="805.12"/>
    <n v="2135.6"/>
    <n v="2135.6"/>
    <n v="0"/>
    <n v="2135.6"/>
    <n v="2135.6"/>
    <n v="2135.6"/>
    <s v="0.00"/>
    <s v="0.00"/>
    <s v="0.00"/>
    <s v="0.00"/>
    <s v="0.00"/>
    <s v="0.00"/>
    <s v="0.00"/>
    <s v="0.00"/>
    <s v="0.00"/>
    <n v="928"/>
    <n v="402.48"/>
    <n v="805.11999999999989"/>
    <n v="805.11999999999989"/>
    <n v="1330.48"/>
    <x v="0"/>
    <n v="0"/>
  </r>
  <r>
    <x v="0"/>
    <x v="0"/>
    <x v="1"/>
    <x v="13"/>
    <x v="1"/>
    <n v="294000001"/>
    <s v="29401"/>
    <x v="0"/>
    <x v="0"/>
    <x v="0"/>
    <s v="29"/>
    <x v="0"/>
    <x v="0"/>
    <s v="P50012925E5"/>
    <n v="2900"/>
    <x v="12"/>
    <s v="294"/>
    <x v="1"/>
    <n v="51290"/>
    <n v="5294011"/>
    <s v="PADES5294011"/>
    <s v="5294011 Refacciones y accesorios menores de equipo de cómputo y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395.53"/>
    <m/>
    <n v="0"/>
    <n v="0"/>
    <n v="395.53"/>
    <n v="395.53"/>
    <n v="0"/>
    <n v="395.53"/>
    <n v="395.53"/>
    <n v="0"/>
    <n v="395.53"/>
    <n v="395.53"/>
    <n v="395.53"/>
    <s v="0.00"/>
    <s v="0.00"/>
    <s v="0.00"/>
    <s v="0.00"/>
    <s v="0.00"/>
    <s v="0.00"/>
    <s v="0.00"/>
    <s v="0.00"/>
    <s v="0.00"/>
    <s v="0.00"/>
    <n v="395.53"/>
    <s v="0.00"/>
    <s v="0.00"/>
    <n v="395.53"/>
    <x v="0"/>
    <n v="0"/>
  </r>
  <r>
    <x v="0"/>
    <x v="0"/>
    <x v="1"/>
    <x v="13"/>
    <x v="1"/>
    <n v="294000001"/>
    <s v="21501"/>
    <x v="0"/>
    <x v="0"/>
    <x v="0"/>
    <s v="21"/>
    <x v="0"/>
    <x v="0"/>
    <s v="P50012125E5"/>
    <n v="2100"/>
    <x v="5"/>
    <s v="215"/>
    <x v="1"/>
    <n v="51210"/>
    <n v="5215011"/>
    <s v="PADES5215011"/>
    <s v="5215011 Material impreso e información digital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0"/>
    <n v="65230.2"/>
    <n v="0"/>
    <n v="0"/>
    <n v="65230.2"/>
    <n v="65230.2"/>
    <n v="0"/>
    <n v="65230.2"/>
    <n v="65230.2"/>
    <n v="0"/>
    <n v="65230.2"/>
    <n v="65230.2"/>
    <n v="65230.2"/>
    <s v="0.00"/>
    <s v="0.00"/>
    <s v="0.00"/>
    <s v="0.00"/>
    <s v="0.00"/>
    <s v="0.00"/>
    <s v="0.00"/>
    <s v="0.00"/>
    <s v="0.00"/>
    <s v="0.00"/>
    <s v="0.00"/>
    <n v="65230.2"/>
    <n v="65230.2"/>
    <s v="0.00"/>
    <x v="0"/>
    <n v="0"/>
  </r>
  <r>
    <x v="0"/>
    <x v="0"/>
    <x v="1"/>
    <x v="13"/>
    <x v="1"/>
    <n v="294000001"/>
    <s v="24601"/>
    <x v="0"/>
    <x v="0"/>
    <x v="0"/>
    <s v="24"/>
    <x v="0"/>
    <x v="0"/>
    <s v="P50012425E5"/>
    <n v="2400"/>
    <x v="8"/>
    <s v="246"/>
    <x v="1"/>
    <n v="51240"/>
    <n v="5246011"/>
    <s v="PADES5246011"/>
    <s v="5246011 Material eléctrico y electrónico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n v="23152.12"/>
    <n v="23152.12"/>
    <x v="0"/>
    <x v="0"/>
    <n v="23152.12"/>
    <x v="0"/>
    <x v="0"/>
    <x v="0"/>
    <x v="0"/>
    <x v="0"/>
    <x v="0"/>
    <m/>
    <m/>
    <m/>
    <m/>
    <m/>
    <m/>
    <n v="0"/>
    <n v="0"/>
    <n v="46847.88"/>
    <n v="0"/>
    <n v="0"/>
    <n v="46847.88"/>
    <n v="46847.88"/>
    <n v="23152.12"/>
    <n v="70000"/>
    <n v="70000"/>
    <n v="0"/>
    <n v="70000"/>
    <n v="70000"/>
    <n v="70000"/>
    <s v="0.00"/>
    <s v="0.00"/>
    <s v="0.00"/>
    <s v="0.00"/>
    <s v="0.00"/>
    <s v="0.00"/>
    <s v="0.00"/>
    <s v="0.00"/>
    <s v="0.00"/>
    <s v="0.00"/>
    <s v="0.00"/>
    <n v="70000"/>
    <n v="70000"/>
    <s v="0.00"/>
    <x v="0"/>
    <n v="0"/>
  </r>
  <r>
    <x v="0"/>
    <x v="0"/>
    <x v="1"/>
    <x v="13"/>
    <x v="2"/>
    <n v="334000001"/>
    <s v="33401"/>
    <x v="0"/>
    <x v="0"/>
    <x v="0"/>
    <s v="33"/>
    <x v="0"/>
    <x v="1"/>
    <s v="P50023325E5"/>
    <n v="3300"/>
    <x v="15"/>
    <s v="334"/>
    <x v="2"/>
    <n v="51330"/>
    <n v="5334011"/>
    <s v="PADES5334011"/>
    <s v="5334011 Servicios de capacitación 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20000"/>
    <m/>
    <n v="0"/>
    <n v="0"/>
    <n v="20000"/>
    <n v="20000"/>
    <n v="0"/>
    <n v="20000"/>
    <n v="20000"/>
    <n v="0"/>
    <n v="20000"/>
    <n v="20000"/>
    <n v="20000"/>
    <s v="0.00"/>
    <s v="0.00"/>
    <s v="0.00"/>
    <s v="0.00"/>
    <s v="0.00"/>
    <s v="0.00"/>
    <s v="0.00"/>
    <s v="0.00"/>
    <s v="0.00"/>
    <s v="0.00"/>
    <n v="20000"/>
    <s v="0.00"/>
    <s v="0.00"/>
    <n v="20000"/>
    <x v="0"/>
    <n v="0"/>
  </r>
  <r>
    <x v="0"/>
    <x v="0"/>
    <x v="1"/>
    <x v="13"/>
    <x v="2"/>
    <n v="333000001"/>
    <s v="33302"/>
    <x v="0"/>
    <x v="0"/>
    <x v="0"/>
    <s v="33"/>
    <x v="0"/>
    <x v="0"/>
    <s v="P50013325E5"/>
    <n v="3300"/>
    <x v="15"/>
    <s v="333"/>
    <x v="2"/>
    <n v="51330"/>
    <n v="5333021"/>
    <s v="PADES5333021"/>
    <s v="5333021 Servicios de consultoría en tecnologías de la información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858.4"/>
    <m/>
    <n v="0"/>
    <n v="0"/>
    <n v="858.4"/>
    <n v="858.4"/>
    <n v="0"/>
    <n v="858.4"/>
    <n v="858.4"/>
    <n v="0"/>
    <n v="858.4"/>
    <n v="858.4"/>
    <n v="858.4"/>
    <s v="0.00"/>
    <s v="0.00"/>
    <s v="0.00"/>
    <s v="0.00"/>
    <s v="0.00"/>
    <s v="0.00"/>
    <s v="0.00"/>
    <s v="0.00"/>
    <s v="0.00"/>
    <s v="0.00"/>
    <n v="858.4"/>
    <s v="0.00"/>
    <s v="0.00"/>
    <n v="858.4"/>
    <x v="0"/>
    <n v="0"/>
  </r>
  <r>
    <x v="0"/>
    <x v="0"/>
    <x v="1"/>
    <x v="13"/>
    <x v="3"/>
    <n v="521000001"/>
    <s v="52101"/>
    <x v="0"/>
    <x v="0"/>
    <x v="0"/>
    <s v="52"/>
    <x v="0"/>
    <x v="1"/>
    <s v="P50025225E5"/>
    <n v="5100"/>
    <x v="28"/>
    <s v="521"/>
    <x v="3"/>
    <n v="12421"/>
    <n v="5521011"/>
    <s v="PADES5521011"/>
    <s v="5521011 Equipo y aparatos audiovisuales "/>
    <n v="0"/>
    <x v="0"/>
    <x v="0"/>
    <x v="0"/>
    <x v="0"/>
    <x v="0"/>
    <x v="0"/>
    <x v="0"/>
    <x v="0"/>
    <x v="0"/>
    <x v="0"/>
    <x v="0"/>
    <x v="0"/>
    <x v="0"/>
    <x v="0"/>
    <x v="0"/>
    <x v="0"/>
    <x v="1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n v="0"/>
    <n v="0"/>
    <n v="263281.14"/>
    <n v="0"/>
    <n v="0"/>
    <n v="263281.14"/>
    <n v="263281.14"/>
    <n v="0"/>
    <n v="263281.14"/>
    <n v="263281.14"/>
    <n v="0"/>
    <n v="263281.14"/>
    <n v="263281.14"/>
    <n v="263281.14"/>
    <s v="0.00"/>
    <s v="0.00"/>
    <s v="0.00"/>
    <s v="0.00"/>
    <s v="0.00"/>
    <s v="0.00"/>
    <s v="0.00"/>
    <s v="0.00"/>
    <s v="0.00"/>
    <s v="0.00"/>
    <s v="0.00"/>
    <n v="263281.14"/>
    <n v="263281.14"/>
    <s v="0.00"/>
    <x v="0"/>
    <n v="0"/>
  </r>
  <r>
    <x v="0"/>
    <x v="0"/>
    <x v="1"/>
    <x v="13"/>
    <x v="3"/>
    <n v="515000001"/>
    <s v="51501"/>
    <x v="0"/>
    <x v="0"/>
    <x v="0"/>
    <s v="51"/>
    <x v="0"/>
    <x v="1"/>
    <s v="P50025125E5"/>
    <n v="5100"/>
    <x v="22"/>
    <s v="515"/>
    <x v="3"/>
    <n v="12413"/>
    <n v="5515011"/>
    <s v="PADES5515011"/>
    <s v="5515011 Equipo de computo y de tecnologias de la informaci "/>
    <n v="0"/>
    <x v="0"/>
    <x v="0"/>
    <x v="0"/>
    <x v="0"/>
    <x v="0"/>
    <x v="0"/>
    <x v="0"/>
    <x v="0"/>
    <x v="0"/>
    <x v="0"/>
    <x v="0"/>
    <x v="0"/>
    <x v="0"/>
    <x v="0"/>
    <x v="0"/>
    <x v="0"/>
    <x v="3"/>
    <x v="0"/>
    <x v="0"/>
    <x v="0"/>
    <x v="0"/>
    <x v="0"/>
    <x v="0"/>
    <m/>
    <n v="654000"/>
    <x v="0"/>
    <x v="12"/>
    <n v="0"/>
    <x v="0"/>
    <x v="0"/>
    <x v="0"/>
    <x v="0"/>
    <x v="0"/>
    <x v="0"/>
    <m/>
    <m/>
    <m/>
    <m/>
    <m/>
    <m/>
    <n v="-928"/>
    <n v="-21656.41"/>
    <n v="-375359.22000000003"/>
    <n v="0"/>
    <n v="0"/>
    <n v="-397943.63"/>
    <n v="-397943.63"/>
    <n v="654000"/>
    <n v="256056.37"/>
    <n v="256056.37"/>
    <n v="0"/>
    <n v="256056.37000000002"/>
    <n v="256056.37000000002"/>
    <n v="256056.37000000002"/>
    <s v="0.00"/>
    <s v="0.00"/>
    <s v="0.00"/>
    <s v="0.00"/>
    <s v="0.00"/>
    <s v="0.00"/>
    <s v="0.00"/>
    <s v="0.00"/>
    <s v="0.00"/>
    <s v="0.00"/>
    <n v="94425.45"/>
    <n v="161630.92000000001"/>
    <n v="161630.92000000001"/>
    <n v="94425.45"/>
    <x v="0"/>
    <n v="0"/>
  </r>
  <r>
    <x v="0"/>
    <x v="0"/>
    <x v="1"/>
    <x v="12"/>
    <x v="2"/>
    <n v="372000001"/>
    <s v="37202"/>
    <x v="0"/>
    <x v="0"/>
    <x v="0"/>
    <s v="37"/>
    <x v="0"/>
    <x v="0"/>
    <s v="P50013725E5"/>
    <n v="3700"/>
    <x v="19"/>
    <s v="372"/>
    <x v="2"/>
    <n v="51370"/>
    <n v="5372021"/>
    <s v="PROFOCIE5372021"/>
    <s v="5372021 Pasajes terrrestres nacionales"/>
    <n v="0"/>
    <x v="8"/>
    <x v="6"/>
    <x v="0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250"/>
    <m/>
    <m/>
    <n v="-250"/>
    <n v="0"/>
    <n v="0"/>
    <n v="0"/>
    <n v="0"/>
    <n v="0"/>
    <n v="0"/>
    <n v="0"/>
    <m/>
    <n v="0"/>
    <n v="0"/>
    <n v="0"/>
    <s v="0.00"/>
    <s v="0.00"/>
    <s v="0.00"/>
    <s v="0.00"/>
    <s v="0.00"/>
    <s v="0.00"/>
    <s v="0.00"/>
    <s v="0.00"/>
    <n v="250"/>
    <n v="-250"/>
    <s v="0.00"/>
    <s v="0.00"/>
    <s v="0.00"/>
    <n v="0"/>
    <x v="0"/>
    <n v="0"/>
  </r>
  <r>
    <x v="0"/>
    <x v="0"/>
    <x v="1"/>
    <x v="12"/>
    <x v="2"/>
    <n v="382000001"/>
    <s v="38201"/>
    <x v="0"/>
    <x v="0"/>
    <x v="0"/>
    <s v="38"/>
    <x v="0"/>
    <x v="0"/>
    <s v="P50013825E5"/>
    <n v="3800"/>
    <x v="20"/>
    <s v="382"/>
    <x v="2"/>
    <n v="51380"/>
    <n v="5382011"/>
    <s v="PROFOCIE5382011"/>
    <s v="5382011 Gastos de orden social y cultural"/>
    <n v="0"/>
    <x v="8"/>
    <x v="6"/>
    <x v="0"/>
    <x v="6"/>
    <x v="6"/>
    <x v="6"/>
    <x v="6"/>
    <x v="6"/>
    <x v="6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n v="0"/>
    <n v="10000"/>
    <m/>
    <m/>
    <n v="0"/>
    <n v="0"/>
    <n v="10000"/>
    <n v="10000"/>
    <n v="0"/>
    <n v="10000"/>
    <n v="10000"/>
    <n v="10000"/>
    <n v="0"/>
    <n v="10000"/>
    <n v="10000"/>
    <s v="0.00"/>
    <s v="0.00"/>
    <s v="0.00"/>
    <s v="0.00"/>
    <s v="0.00"/>
    <s v="0.00"/>
    <s v="0.00"/>
    <s v="0.00"/>
    <s v="0.00"/>
    <n v="10000"/>
    <s v="0.00"/>
    <s v="0.00"/>
    <s v="0.00"/>
    <n v="10000"/>
    <x v="0"/>
    <n v="0"/>
  </r>
  <r>
    <x v="0"/>
    <x v="0"/>
    <x v="1"/>
    <x v="12"/>
    <x v="3"/>
    <n v="511000001"/>
    <s v="51101"/>
    <x v="0"/>
    <x v="0"/>
    <x v="0"/>
    <s v="51"/>
    <x v="0"/>
    <x v="1"/>
    <s v="P50025125E5"/>
    <n v="5100"/>
    <x v="22"/>
    <s v="511"/>
    <x v="3"/>
    <n v="12411"/>
    <n v="5511011"/>
    <s v="PROFOCIE5511011"/>
    <s v="5511011 Muebles de oficina y estantería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8"/>
    <m/>
    <m/>
    <m/>
    <m/>
    <m/>
    <m/>
    <n v="182990"/>
    <m/>
    <m/>
    <n v="0"/>
    <n v="0"/>
    <n v="182990"/>
    <n v="182990"/>
    <n v="0"/>
    <n v="182990"/>
    <n v="182990"/>
    <n v="182990"/>
    <n v="0"/>
    <n v="182990"/>
    <n v="182990"/>
    <s v="0.00"/>
    <s v="0.00"/>
    <s v="0.00"/>
    <s v="0.00"/>
    <s v="0.00"/>
    <s v="0.00"/>
    <s v="0.00"/>
    <s v="0.00"/>
    <s v="0.00"/>
    <n v="182990"/>
    <s v="0.00"/>
    <s v="0.00"/>
    <s v="0.00"/>
    <n v="182990"/>
    <x v="0"/>
    <n v="0"/>
  </r>
  <r>
    <x v="0"/>
    <x v="0"/>
    <x v="1"/>
    <x v="12"/>
    <x v="3"/>
    <n v="562000001"/>
    <s v="52301"/>
    <x v="0"/>
    <x v="0"/>
    <x v="0"/>
    <s v="52"/>
    <x v="0"/>
    <x v="1"/>
    <s v="P50025225E5"/>
    <n v="5200"/>
    <x v="28"/>
    <s v="523"/>
    <x v="3"/>
    <n v="12423"/>
    <n v="5523011"/>
    <s v="PROFOCIE5523011"/>
    <s v="5523011 Camara fotogràfica y de video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19"/>
    <m/>
    <m/>
    <m/>
    <m/>
    <m/>
    <m/>
    <n v="-3213.2"/>
    <m/>
    <n v="-4736.96"/>
    <n v="42950.16"/>
    <n v="0"/>
    <n v="-7950.16"/>
    <n v="35000.000000000007"/>
    <n v="0"/>
    <n v="35000"/>
    <n v="35000"/>
    <n v="35000.000000000007"/>
    <n v="0"/>
    <n v="35000.000000000007"/>
    <n v="35000"/>
    <s v="0.00"/>
    <s v="0.00"/>
    <n v="42950.16"/>
    <s v="0.00"/>
    <n v="-7950.16"/>
    <s v="0.00"/>
    <s v="0.00"/>
    <s v="0.00"/>
    <s v="0.00"/>
    <s v="0.00"/>
    <s v="0.00"/>
    <s v="0.00"/>
    <s v="0.00"/>
    <n v="35000"/>
    <x v="0"/>
    <n v="0"/>
  </r>
  <r>
    <x v="0"/>
    <x v="0"/>
    <x v="1"/>
    <x v="12"/>
    <x v="3"/>
    <n v="567000001"/>
    <s v="56701"/>
    <x v="0"/>
    <x v="0"/>
    <x v="0"/>
    <s v="56"/>
    <x v="0"/>
    <x v="1"/>
    <s v="P50025625E5"/>
    <n v="5600"/>
    <x v="29"/>
    <s v="567"/>
    <x v="3"/>
    <n v="12467"/>
    <n v="5567011"/>
    <s v="PROFOCIE5567011"/>
    <s v="5567011 Herramientas Maquinas y Herramientas"/>
    <n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20"/>
    <n v="106950.84"/>
    <m/>
    <m/>
    <n v="448649.58"/>
    <n v="262364.15999999997"/>
    <m/>
    <n v="3213.2"/>
    <m/>
    <m/>
    <n v="141925.84"/>
    <n v="711013.74"/>
    <n v="3213.2"/>
    <n v="856152.78"/>
    <n v="0"/>
    <n v="856152.77999999991"/>
    <n v="856152.77999999991"/>
    <n v="856152.7799999998"/>
    <n v="0"/>
    <n v="856152.7799999998"/>
    <n v="856152.77999999991"/>
    <s v="0.00"/>
    <s v="0.00"/>
    <n v="34975"/>
    <n v="106950.84"/>
    <s v="0.00"/>
    <s v="0.00"/>
    <n v="448649.58"/>
    <n v="262364.15999999997"/>
    <s v="0.00"/>
    <n v="3213.2"/>
    <s v="0.00"/>
    <s v="0.00"/>
    <s v="0.00"/>
    <n v="856152.77999999991"/>
    <x v="0"/>
    <n v="0"/>
  </r>
  <r>
    <x v="0"/>
    <x v="0"/>
    <x v="1"/>
    <x v="12"/>
    <x v="3"/>
    <n v="562000001"/>
    <s v="56201"/>
    <x v="0"/>
    <x v="0"/>
    <x v="0"/>
    <s v="56"/>
    <x v="0"/>
    <x v="1"/>
    <s v="P50025625E5"/>
    <n v="5600"/>
    <x v="29"/>
    <s v="562"/>
    <x v="3"/>
    <n v="12462"/>
    <n v="5562011"/>
    <s v="PROFOCIE5562011"/>
    <s v="5562011 Maquinaria y equipo industrial "/>
    <n v="0"/>
    <x v="16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21"/>
    <m/>
    <m/>
    <n v="-279269.08"/>
    <n v="-448649.58"/>
    <n v="-263154.14999999997"/>
    <n v="-34458.9"/>
    <n v="-775513.91999999993"/>
    <m/>
    <n v="53958"/>
    <n v="-118607.35"/>
    <n v="-991072.81"/>
    <n v="-756014.82"/>
    <n v="-1865694.9799999997"/>
    <n v="2015695"/>
    <n v="150000.0199999999"/>
    <n v="150000.0199999999"/>
    <n v="150000.01999999981"/>
    <m/>
    <n v="150000.01999999981"/>
    <n v="150000.01999999999"/>
    <s v="0.00"/>
    <s v="0.00"/>
    <s v="0.00"/>
    <s v="0.00"/>
    <s v="0.00"/>
    <s v="0.00"/>
    <s v="0.00"/>
    <s v="0.00"/>
    <s v="0.00"/>
    <s v="0.00"/>
    <s v="0.00"/>
    <n v="150000.01999999999"/>
    <n v="150000.01999999999"/>
    <s v="0.00"/>
    <x v="0"/>
    <n v="0"/>
  </r>
  <r>
    <x v="0"/>
    <x v="0"/>
    <x v="1"/>
    <x v="12"/>
    <x v="3"/>
    <n v="591000001"/>
    <s v="59101"/>
    <x v="0"/>
    <x v="0"/>
    <x v="0"/>
    <s v="59"/>
    <x v="0"/>
    <x v="1"/>
    <s v="P50025925E5"/>
    <n v="5600"/>
    <x v="29"/>
    <s v="591"/>
    <x v="6"/>
    <n v="12510"/>
    <n v="5591011"/>
    <s v="PROFOCIE5591011"/>
    <s v="5591011 software"/>
    <n v="0"/>
    <x v="17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m/>
    <n v="0"/>
    <x v="0"/>
    <x v="0"/>
    <n v="0"/>
    <x v="0"/>
    <x v="0"/>
    <x v="0"/>
    <x v="0"/>
    <x v="0"/>
    <x v="0"/>
    <m/>
    <m/>
    <m/>
    <m/>
    <m/>
    <m/>
    <m/>
    <n v="-220000"/>
    <m/>
    <n v="0"/>
    <n v="0"/>
    <n v="-220000"/>
    <n v="-220000"/>
    <n v="220000"/>
    <n v="0"/>
    <n v="0"/>
    <n v="0"/>
    <s v="0.00"/>
    <n v="0"/>
    <s v="0.00"/>
    <s v="0.00"/>
    <s v="0.00"/>
    <s v="0.00"/>
    <s v="0.00"/>
    <s v="0.00"/>
    <s v="0.00"/>
    <s v="0.00"/>
    <s v="0.00"/>
    <s v="0.00"/>
    <s v="0.00"/>
    <s v="0.00"/>
    <s v="0.00"/>
    <s v="0.00"/>
    <s v="0.00"/>
    <x v="0"/>
    <n v="0"/>
  </r>
  <r>
    <x v="0"/>
    <x v="0"/>
    <x v="1"/>
    <x v="12"/>
    <x v="3"/>
    <n v="515000001"/>
    <s v="51501"/>
    <x v="0"/>
    <x v="0"/>
    <x v="0"/>
    <s v="51"/>
    <x v="0"/>
    <x v="1"/>
    <s v="P50025125E5"/>
    <n v="5100"/>
    <x v="22"/>
    <s v="515"/>
    <x v="3"/>
    <n v="12413"/>
    <n v="5515011"/>
    <s v="PROFOCIE5515011"/>
    <s v="5515011 Equipo de cómputo y de tecnologías de la información"/>
    <n v="0"/>
    <x v="18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n v="16451.61"/>
    <n v="16451.61"/>
    <x v="0"/>
    <x v="0"/>
    <n v="16451.61"/>
    <x v="0"/>
    <x v="0"/>
    <x v="0"/>
    <x v="0"/>
    <x v="0"/>
    <x v="22"/>
    <n v="-106950.84"/>
    <m/>
    <m/>
    <m/>
    <m/>
    <m/>
    <m/>
    <m/>
    <n v="114265.57"/>
    <n v="-66268.649999999994"/>
    <n v="0"/>
    <n v="114265.57"/>
    <n v="47996.920000000013"/>
    <n v="1511451.61"/>
    <n v="1559448.5300000003"/>
    <n v="1559448.5300000003"/>
    <n v="1552252.5499999998"/>
    <n v="7195.9800000000005"/>
    <n v="1559448.5299999998"/>
    <n v="1559448.5299999998"/>
    <s v="0.00"/>
    <s v="0.00"/>
    <n v="40682.19"/>
    <s v="0.00"/>
    <s v="0.00"/>
    <s v="0.00"/>
    <n v="1141586.18"/>
    <n v="186161.8"/>
    <s v="0.00"/>
    <s v="0.00"/>
    <s v="0.00"/>
    <n v="191018.36"/>
    <n v="191018.36"/>
    <n v="1368430.17"/>
    <x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4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 rowHeaderCaption="CLASIFICACIÓN  CONAC">
  <location ref="A47:F50" firstHeaderRow="0" firstDataRow="1" firstDataCol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"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3">
    <i>
      <x/>
    </i>
    <i>
      <x v="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a de PTTO. ORIGINAL AUTORIZADO" fld="30" baseField="8" baseItem="0"/>
    <dataField name="Suma de TOTAL AMPLIACIONES" fld="78" baseField="8" baseItem="0"/>
    <dataField name="Suma de PTTO.  MODIFICADO" fld="80" baseField="8" baseItem="0"/>
    <dataField name="Suma de REMANENTE  PTTO.  (EJ. ANT.)" fld="81" baseField="8" baseItem="0"/>
    <dataField name="Suma de PTTO. RADICADO A" fld="82" baseField="8" baseItem="0"/>
  </dataFields>
  <formats count="4">
    <format dxfId="767">
      <pivotArea outline="0" collapsedLevelsAreSubtotals="1" fieldPosition="0"/>
    </format>
    <format dxfId="768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769">
      <pivotArea field="8" type="button" dataOnly="0" labelOnly="1" outline="0" axis="axisRow" fieldPosition="0"/>
    </format>
    <format dxfId="77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 dinámica12" cacheId="1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58:G60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3">
        <item x="10"/>
        <item x="8"/>
        <item x="1"/>
        <item x="7"/>
        <item x="6"/>
        <item x="0"/>
        <item x="5"/>
        <item x="11"/>
        <item x="3"/>
        <item x="2"/>
        <item x="4"/>
        <item x="9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1"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628">
      <pivotArea outline="0" collapsedLevelsAreSubtotals="1" fieldPosition="0"/>
    </format>
    <format dxfId="629">
      <pivotArea dataOnly="0" labelOnly="1" grandCol="1" outline="0" fieldPosition="0"/>
    </format>
    <format dxfId="630">
      <pivotArea outline="0" collapsedLevelsAreSubtotals="1" fieldPosition="0"/>
    </format>
    <format dxfId="631">
      <pivotArea field="12" type="button" dataOnly="0" labelOnly="1" outline="0"/>
    </format>
    <format dxfId="632">
      <pivotArea field="12" type="button" dataOnly="0" labelOnly="1" outline="0"/>
    </format>
    <format dxfId="633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63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35">
      <pivotArea dataOnly="0" labelOnly="1" outline="0" fieldPosition="0">
        <references count="1">
          <reference field="11" count="0"/>
        </references>
      </pivotArea>
    </format>
    <format dxfId="636">
      <pivotArea field="23" type="button" dataOnly="0" labelOnly="1" outline="0"/>
    </format>
    <format dxfId="637">
      <pivotArea dataOnly="0" labelOnly="1" grandRow="1" outline="0" fieldPosition="0"/>
    </format>
    <format dxfId="638">
      <pivotArea outline="0" fieldPosition="0">
        <references count="1">
          <reference field="4294967294" count="1">
            <x v="0"/>
          </reference>
        </references>
      </pivotArea>
    </format>
    <format dxfId="639">
      <pivotArea outline="0" fieldPosition="0">
        <references count="1">
          <reference field="4294967294" count="1">
            <x v="1"/>
          </reference>
        </references>
      </pivotArea>
    </format>
    <format dxfId="640">
      <pivotArea outline="0" fieldPosition="0">
        <references count="1">
          <reference field="4294967294" count="1">
            <x v="2"/>
          </reference>
        </references>
      </pivotArea>
    </format>
    <format dxfId="641">
      <pivotArea outline="0" fieldPosition="0">
        <references count="1">
          <reference field="4294967294" count="1">
            <x v="3"/>
          </reference>
        </references>
      </pivotArea>
    </format>
    <format dxfId="642">
      <pivotArea outline="0" fieldPosition="0">
        <references count="1">
          <reference field="4294967294" count="1">
            <x v="4"/>
          </reference>
        </references>
      </pivotArea>
    </format>
    <format dxfId="643">
      <pivotArea outline="0" fieldPosition="0">
        <references count="1">
          <reference field="4294967294" count="1">
            <x v="5"/>
          </reference>
        </references>
      </pivotArea>
    </format>
    <format dxfId="644">
      <pivotArea outline="0" collapsedLevelsAreSubtotals="1" fieldPosition="0"/>
    </format>
    <format dxfId="645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46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x="0"/>
        <item h="1" x="1"/>
        <item h="1" x="2"/>
        <item h="1" x="3"/>
        <item h="1" x="5"/>
        <item h="1" x="11"/>
        <item h="1" x="6"/>
        <item h="1" x="10"/>
        <item h="1" x="7"/>
        <item h="1" x="9"/>
        <item h="1" x="8"/>
        <item h="1" x="4"/>
        <item t="default"/>
      </items>
    </pivotField>
    <pivotField axis="axisRow" showAll="0">
      <items count="8">
        <item x="4"/>
        <item x="0"/>
        <item x="1"/>
        <item x="2"/>
        <item m="1" x="6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ame="CONCEPTO  "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38">
    <i>
      <x v="1"/>
    </i>
    <i r="1">
      <x/>
    </i>
    <i r="1">
      <x v="1"/>
    </i>
    <i r="1">
      <x v="3"/>
    </i>
    <i r="1">
      <x v="4"/>
    </i>
    <i r="1">
      <x v="5"/>
    </i>
    <i r="1">
      <x v="6"/>
    </i>
    <i r="1">
      <x v="17"/>
    </i>
    <i r="1">
      <x v="21"/>
    </i>
    <i r="1">
      <x v="107"/>
    </i>
    <i>
      <x v="2"/>
    </i>
    <i r="1">
      <x v="27"/>
    </i>
    <i r="1">
      <x v="29"/>
    </i>
    <i r="1">
      <x v="31"/>
    </i>
    <i r="1">
      <x v="32"/>
    </i>
    <i r="1">
      <x v="35"/>
    </i>
    <i r="1">
      <x v="36"/>
    </i>
    <i r="1">
      <x v="45"/>
    </i>
    <i r="1">
      <x v="51"/>
    </i>
    <i>
      <x v="3"/>
    </i>
    <i r="1">
      <x v="54"/>
    </i>
    <i r="1">
      <x v="56"/>
    </i>
    <i r="1">
      <x v="67"/>
    </i>
    <i r="1">
      <x v="69"/>
    </i>
    <i r="1">
      <x v="70"/>
    </i>
    <i r="1">
      <x v="71"/>
    </i>
    <i r="1">
      <x v="72"/>
    </i>
    <i r="1">
      <x v="74"/>
    </i>
    <i r="1">
      <x v="75"/>
    </i>
    <i r="1">
      <x v="82"/>
    </i>
    <i r="1">
      <x v="83"/>
    </i>
    <i r="1">
      <x v="85"/>
    </i>
    <i r="1">
      <x v="86"/>
    </i>
    <i r="1">
      <x v="88"/>
    </i>
    <i r="1">
      <x v="89"/>
    </i>
    <i r="1">
      <x v="90"/>
    </i>
    <i r="1">
      <x v="9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48">
    <format dxfId="580">
      <pivotArea dataOnly="0" labelOnly="1" fieldPosition="0">
        <references count="1">
          <reference field="11" count="0"/>
        </references>
      </pivotArea>
    </format>
    <format dxfId="581">
      <pivotArea collapsedLevelsAreSubtotals="1" fieldPosition="0">
        <references count="1">
          <reference field="11" count="0"/>
        </references>
      </pivotArea>
    </format>
    <format dxfId="582">
      <pivotArea dataOnly="0" labelOnly="1" fieldPosition="0">
        <references count="1">
          <reference field="11" count="0"/>
        </references>
      </pivotArea>
    </format>
    <format dxfId="583">
      <pivotArea dataOnly="0" labelOnly="1" fieldPosition="0">
        <references count="1">
          <reference field="11" count="0"/>
        </references>
      </pivotArea>
    </format>
    <format dxfId="584">
      <pivotArea field="29" type="button" dataOnly="0" labelOnly="1" outline="0" axis="axisRow" fieldPosition="1"/>
    </format>
    <format dxfId="585">
      <pivotArea outline="0" collapsedLevelsAreSubtotals="1" fieldPosition="0"/>
    </format>
    <format dxfId="586">
      <pivotArea dataOnly="0" labelOnly="1" outline="0" fieldPosition="0">
        <references count="1">
          <reference field="11" count="0"/>
        </references>
      </pivotArea>
    </format>
    <format dxfId="58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88">
      <pivotArea type="all" dataOnly="0" outline="0" fieldPosition="0"/>
    </format>
    <format dxfId="589">
      <pivotArea type="all" dataOnly="0" outline="0" fieldPosition="0"/>
    </format>
    <format dxfId="590">
      <pivotArea type="all" dataOnly="0" outline="0" fieldPosition="0"/>
    </format>
    <format dxfId="59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92">
      <pivotArea dataOnly="0" labelOnly="1" fieldPosition="0">
        <references count="2">
          <reference field="12" count="1" selected="0">
            <x v="3"/>
          </reference>
          <reference field="29" count="1">
            <x v="83"/>
          </reference>
        </references>
      </pivotArea>
    </format>
    <format dxfId="593">
      <pivotArea field="11" type="button" dataOnly="0" labelOnly="1" outline="0" axis="axisPage" fieldPosition="0"/>
    </format>
    <format dxfId="594">
      <pivotArea field="12" type="button" dataOnly="0" labelOnly="1" outline="0" axis="axisRow" fieldPosition="0"/>
    </format>
    <format dxfId="595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596">
      <pivotArea dataOnly="0" labelOnly="1" grandRow="1" outline="0" fieldPosition="0"/>
    </format>
    <format dxfId="597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98">
      <pivotArea collapsedLevelsAreSubtotals="1" fieldPosition="0">
        <references count="1">
          <reference field="12" count="1">
            <x v="1"/>
          </reference>
        </references>
      </pivotArea>
    </format>
    <format dxfId="599">
      <pivotArea collapsedLevelsAreSubtotals="1" fieldPosition="0">
        <references count="2">
          <reference field="12" count="1" selected="0">
            <x v="1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600">
      <pivotArea collapsedLevelsAreSubtotals="1" fieldPosition="0">
        <references count="1">
          <reference field="12" count="1">
            <x v="2"/>
          </reference>
        </references>
      </pivotArea>
    </format>
    <format dxfId="601">
      <pivotArea collapsedLevelsAreSubtotals="1" fieldPosition="0">
        <references count="2">
          <reference field="12" count="1" selected="0">
            <x v="2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602">
      <pivotArea collapsedLevelsAreSubtotals="1" fieldPosition="0">
        <references count="1">
          <reference field="12" count="1">
            <x v="3"/>
          </reference>
        </references>
      </pivotArea>
    </format>
    <format dxfId="603">
      <pivotArea collapsedLevelsAreSubtotals="1" fieldPosition="0">
        <references count="2">
          <reference field="12" count="1" selected="0">
            <x v="3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604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05">
      <pivotArea field="12" type="button" dataOnly="0" labelOnly="1" outline="0" axis="axisRow" fieldPosition="0"/>
    </format>
    <format dxfId="606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607">
      <pivotArea dataOnly="0" labelOnly="1" grandRow="1" outline="0" fieldPosition="0"/>
    </format>
    <format dxfId="608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609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610">
      <pivotArea collapsedLevelsAreSubtotals="1" fieldPosition="0">
        <references count="2">
          <reference field="4294967294" count="1" selected="0">
            <x v="10"/>
          </reference>
          <reference field="12" count="1">
            <x v="1"/>
          </reference>
        </references>
      </pivotArea>
    </format>
    <format dxfId="611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1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612">
      <pivotArea collapsedLevelsAreSubtotals="1" fieldPosition="0">
        <references count="2">
          <reference field="4294967294" count="1" selected="0">
            <x v="10"/>
          </reference>
          <reference field="12" count="1">
            <x v="2"/>
          </reference>
        </references>
      </pivotArea>
    </format>
    <format dxfId="613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614">
      <pivotArea collapsedLevelsAreSubtotals="1" fieldPosition="0">
        <references count="2">
          <reference field="4294967294" count="1" selected="0">
            <x v="10"/>
          </reference>
          <reference field="12" count="1">
            <x v="3"/>
          </reference>
        </references>
      </pivotArea>
    </format>
    <format dxfId="615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616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5">
            <x v="27"/>
            <x v="29"/>
            <x v="31"/>
            <x v="32"/>
            <x v="35"/>
          </reference>
        </references>
      </pivotArea>
    </format>
    <format dxfId="617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1"/>
          </reference>
          <reference field="29" count="1">
            <x v="21"/>
          </reference>
        </references>
      </pivotArea>
    </format>
    <format dxfId="618">
      <pivotArea collapsedLevelsAreSubtotals="1" fieldPosition="0">
        <references count="2">
          <reference field="4294967294" count="1" selected="0">
            <x v="10"/>
          </reference>
          <reference field="12" count="1">
            <x v="2"/>
          </reference>
        </references>
      </pivotArea>
    </format>
    <format dxfId="619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7">
            <x v="71"/>
            <x v="72"/>
            <x v="74"/>
            <x v="75"/>
            <x v="82"/>
            <x v="83"/>
            <x v="85"/>
          </reference>
        </references>
      </pivotArea>
    </format>
    <format dxfId="620">
      <pivotArea field="12" grandRow="1" outline="0" collapsedLevelsAreSubtotals="1" axis="axisRow" fieldPosition="0">
        <references count="1">
          <reference field="4294967294" count="1" selected="0">
            <x v="10"/>
          </reference>
        </references>
      </pivotArea>
    </format>
    <format dxfId="621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1">
            <x v="67"/>
          </reference>
        </references>
      </pivotArea>
    </format>
    <format dxfId="622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7">
            <x v="71"/>
            <x v="72"/>
            <x v="74"/>
            <x v="75"/>
            <x v="82"/>
            <x v="83"/>
            <x v="85"/>
          </reference>
        </references>
      </pivotArea>
    </format>
    <format dxfId="623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1"/>
          </reference>
          <reference field="29" count="1">
            <x v="107"/>
          </reference>
        </references>
      </pivotArea>
    </format>
    <format dxfId="624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4">
            <x v="27"/>
            <x v="29"/>
            <x v="31"/>
            <x v="32"/>
          </reference>
        </references>
      </pivotArea>
    </format>
    <format dxfId="625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5">
            <x v="71"/>
            <x v="72"/>
            <x v="74"/>
            <x v="75"/>
            <x v="82"/>
          </reference>
        </references>
      </pivotArea>
    </format>
    <format dxfId="626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2"/>
          </reference>
          <reference field="29" count="4">
            <x v="29"/>
            <x v="31"/>
            <x v="32"/>
            <x v="35"/>
          </reference>
        </references>
      </pivotArea>
    </format>
    <format dxfId="627">
      <pivotArea collapsedLevelsAreSubtotals="1" fieldPosition="0">
        <references count="3">
          <reference field="4294967294" count="1" selected="0">
            <x v="10"/>
          </reference>
          <reference field="12" count="1" selected="0">
            <x v="3"/>
          </reference>
          <reference field="29" count="6">
            <x v="71"/>
            <x v="72"/>
            <x v="74"/>
            <x v="75"/>
            <x v="82"/>
            <x v="8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37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x="1"/>
        <item h="1" x="2"/>
        <item h="1" x="3"/>
        <item h="1" x="5"/>
        <item h="1" x="11"/>
        <item h="1" x="6"/>
        <item h="1" x="10"/>
        <item h="1" x="7"/>
        <item h="1" x="9"/>
        <item h="1" x="8"/>
        <item h="1" x="4"/>
        <item t="default"/>
      </items>
    </pivotField>
    <pivotField axis="axisRow" showAll="0">
      <items count="8">
        <item x="4"/>
        <item x="0"/>
        <item x="1"/>
        <item x="2"/>
        <item m="1" x="6"/>
        <item x="3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29"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106"/>
    </i>
    <i r="1">
      <x v="107"/>
    </i>
    <i>
      <x v="5"/>
    </i>
    <i r="1">
      <x v="93"/>
    </i>
    <i>
      <x v="6"/>
    </i>
    <i r="1">
      <x v="99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0">
    <format dxfId="550">
      <pivotArea dataOnly="0" labelOnly="1" fieldPosition="0">
        <references count="1">
          <reference field="11" count="0"/>
        </references>
      </pivotArea>
    </format>
    <format dxfId="551">
      <pivotArea collapsedLevelsAreSubtotals="1" fieldPosition="0">
        <references count="1">
          <reference field="11" count="0"/>
        </references>
      </pivotArea>
    </format>
    <format dxfId="552">
      <pivotArea dataOnly="0" labelOnly="1" fieldPosition="0">
        <references count="1">
          <reference field="11" count="0"/>
        </references>
      </pivotArea>
    </format>
    <format dxfId="553">
      <pivotArea dataOnly="0" labelOnly="1" fieldPosition="0">
        <references count="1">
          <reference field="11" count="0"/>
        </references>
      </pivotArea>
    </format>
    <format dxfId="554">
      <pivotArea field="29" type="button" dataOnly="0" labelOnly="1" outline="0" axis="axisRow" fieldPosition="1"/>
    </format>
    <format dxfId="555">
      <pivotArea outline="0" collapsedLevelsAreSubtotals="1" fieldPosition="0"/>
    </format>
    <format dxfId="556">
      <pivotArea dataOnly="0" labelOnly="1" outline="0" fieldPosition="0">
        <references count="1">
          <reference field="11" count="0"/>
        </references>
      </pivotArea>
    </format>
    <format dxfId="55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58">
      <pivotArea type="all" dataOnly="0" outline="0" fieldPosition="0"/>
    </format>
    <format dxfId="559">
      <pivotArea type="all" dataOnly="0" outline="0" fieldPosition="0"/>
    </format>
    <format dxfId="560">
      <pivotArea type="all" dataOnly="0" outline="0" fieldPosition="0"/>
    </format>
    <format dxfId="561">
      <pivotArea dataOnly="0" labelOnly="1" fieldPosition="0">
        <references count="2">
          <reference field="12" count="1" selected="0">
            <x v="3"/>
          </reference>
          <reference field="29" count="1">
            <x v="83"/>
          </reference>
        </references>
      </pivotArea>
    </format>
    <format dxfId="562">
      <pivotArea field="11" type="button" dataOnly="0" labelOnly="1" outline="0" axis="axisPage" fieldPosition="0"/>
    </format>
    <format dxfId="563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564">
      <pivotArea dataOnly="0" labelOnly="1" grandRow="1" outline="0" fieldPosition="0"/>
    </format>
    <format dxfId="565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66">
      <pivotArea collapsedLevelsAreSubtotals="1" fieldPosition="0">
        <references count="1">
          <reference field="12" count="1">
            <x v="1"/>
          </reference>
        </references>
      </pivotArea>
    </format>
    <format dxfId="567">
      <pivotArea collapsedLevelsAreSubtotals="1" fieldPosition="0">
        <references count="2">
          <reference field="12" count="1" selected="0">
            <x v="1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568">
      <pivotArea collapsedLevelsAreSubtotals="1" fieldPosition="0">
        <references count="1">
          <reference field="12" count="1">
            <x v="2"/>
          </reference>
        </references>
      </pivotArea>
    </format>
    <format dxfId="569">
      <pivotArea collapsedLevelsAreSubtotals="1" fieldPosition="0">
        <references count="2">
          <reference field="12" count="1" selected="0">
            <x v="2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570">
      <pivotArea collapsedLevelsAreSubtotals="1" fieldPosition="0">
        <references count="1">
          <reference field="12" count="1">
            <x v="3"/>
          </reference>
        </references>
      </pivotArea>
    </format>
    <format dxfId="571">
      <pivotArea collapsedLevelsAreSubtotals="1" fieldPosition="0">
        <references count="2">
          <reference field="12" count="1" selected="0">
            <x v="3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72">
      <pivotArea dataOnly="0" labelOnly="1" fieldPosition="0">
        <references count="1">
          <reference field="12" count="3">
            <x v="1"/>
            <x v="2"/>
            <x v="3"/>
          </reference>
        </references>
      </pivotArea>
    </format>
    <format dxfId="573">
      <pivotArea dataOnly="0" labelOnly="1" fieldPosition="0">
        <references count="2">
          <reference field="12" count="1" selected="0">
            <x v="1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74">
      <pivotArea outline="0" collapsedLevelsAreSubtotals="1" fieldPosition="0"/>
    </format>
    <format dxfId="575">
      <pivotArea dataOnly="0" labelOnly="1" fieldPosition="0">
        <references count="1">
          <reference field="12" count="3">
            <x v="1"/>
            <x v="5"/>
            <x v="6"/>
          </reference>
        </references>
      </pivotArea>
    </format>
    <format dxfId="576">
      <pivotArea dataOnly="0" labelOnly="1" grandRow="1" outline="0" fieldPosition="0"/>
    </format>
    <format dxfId="577">
      <pivotArea dataOnly="0" labelOnly="1" fieldPosition="0">
        <references count="2">
          <reference field="12" count="1" selected="0">
            <x v="1"/>
          </reference>
          <reference field="29" count="23">
            <x v="0"/>
            <x v="1"/>
            <x v="2"/>
            <x v="3"/>
            <x v="4"/>
            <x v="5"/>
            <x v="6"/>
            <x v="7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93"/>
            <x v="99"/>
          </reference>
        </references>
      </pivotArea>
    </format>
    <format dxfId="578">
      <pivotArea field="12" type="button" dataOnly="0" labelOnly="1" outline="0" axis="axisRow" fieldPosition="0"/>
    </format>
    <format dxfId="57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97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x="1"/>
        <item x="2"/>
        <item h="1" x="3"/>
        <item h="1" x="5"/>
        <item h="1" x="11"/>
        <item h="1" x="6"/>
        <item h="1" x="10"/>
        <item h="1" x="7"/>
        <item h="1" x="9"/>
        <item h="1" x="8"/>
        <item h="1" x="4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89">
    <i>
      <x/>
    </i>
    <i r="1">
      <x/>
    </i>
    <i r="1">
      <x v="3"/>
    </i>
    <i r="1">
      <x v="4"/>
    </i>
    <i r="1">
      <x v="7"/>
    </i>
    <i r="1">
      <x v="8"/>
    </i>
    <i r="1">
      <x v="19"/>
    </i>
    <i r="1">
      <x v="20"/>
    </i>
    <i r="1">
      <x v="22"/>
    </i>
    <i r="1">
      <x v="106"/>
    </i>
    <i>
      <x v="1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>
      <x v="2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7"/>
    </i>
    <i r="1">
      <x v="68"/>
    </i>
    <i r="1">
      <x v="69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2"/>
    </i>
    <i r="1">
      <x v="102"/>
    </i>
    <i>
      <x v="4"/>
    </i>
    <i r="1">
      <x v="94"/>
    </i>
    <i r="1">
      <x v="95"/>
    </i>
    <i r="1">
      <x v="97"/>
    </i>
    <i>
      <x v="6"/>
    </i>
    <i r="1">
      <x v="100"/>
    </i>
    <i r="1">
      <x v="101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515">
      <pivotArea dataOnly="0" labelOnly="1" fieldPosition="0">
        <references count="1">
          <reference field="11" count="0"/>
        </references>
      </pivotArea>
    </format>
    <format dxfId="516">
      <pivotArea collapsedLevelsAreSubtotals="1" fieldPosition="0">
        <references count="1">
          <reference field="11" count="0"/>
        </references>
      </pivotArea>
    </format>
    <format dxfId="517">
      <pivotArea dataOnly="0" labelOnly="1" fieldPosition="0">
        <references count="1">
          <reference field="11" count="0"/>
        </references>
      </pivotArea>
    </format>
    <format dxfId="518">
      <pivotArea dataOnly="0" labelOnly="1" fieldPosition="0">
        <references count="1">
          <reference field="11" count="0"/>
        </references>
      </pivotArea>
    </format>
    <format dxfId="519">
      <pivotArea field="29" type="button" dataOnly="0" labelOnly="1" outline="0" axis="axisRow" fieldPosition="1"/>
    </format>
    <format dxfId="520">
      <pivotArea outline="0" collapsedLevelsAreSubtotals="1" fieldPosition="0"/>
    </format>
    <format dxfId="521">
      <pivotArea dataOnly="0" labelOnly="1" outline="0" fieldPosition="0">
        <references count="1">
          <reference field="11" count="0"/>
        </references>
      </pivotArea>
    </format>
    <format dxfId="522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23">
      <pivotArea type="all" dataOnly="0" outline="0" fieldPosition="0"/>
    </format>
    <format dxfId="524">
      <pivotArea type="all" dataOnly="0" outline="0" fieldPosition="0"/>
    </format>
    <format dxfId="525">
      <pivotArea type="all" dataOnly="0" outline="0" fieldPosition="0"/>
    </format>
    <format dxfId="52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527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528">
      <pivotArea field="11" type="button" dataOnly="0" labelOnly="1" outline="0" axis="axisPage" fieldPosition="0"/>
    </format>
    <format dxfId="529">
      <pivotArea field="12" type="button" dataOnly="0" labelOnly="1" outline="0" axis="axisRow" fieldPosition="0"/>
    </format>
    <format dxfId="530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531">
      <pivotArea dataOnly="0" labelOnly="1" grandRow="1" outline="0" fieldPosition="0"/>
    </format>
    <format dxfId="532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33">
      <pivotArea collapsedLevelsAreSubtotals="1" fieldPosition="0">
        <references count="1">
          <reference field="12" count="1">
            <x v="0"/>
          </reference>
        </references>
      </pivotArea>
    </format>
    <format dxfId="534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535">
      <pivotArea collapsedLevelsAreSubtotals="1" fieldPosition="0">
        <references count="1">
          <reference field="12" count="1">
            <x v="1"/>
          </reference>
        </references>
      </pivotArea>
    </format>
    <format dxfId="536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537">
      <pivotArea collapsedLevelsAreSubtotals="1" fieldPosition="0">
        <references count="1">
          <reference field="12" count="1">
            <x v="2"/>
          </reference>
        </references>
      </pivotArea>
    </format>
    <format dxfId="538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39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40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41">
      <pivotArea field="12" type="button" dataOnly="0" labelOnly="1" outline="0" axis="axisRow" fieldPosition="0"/>
    </format>
    <format dxfId="542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543">
      <pivotArea dataOnly="0" labelOnly="1" grandRow="1" outline="0" fieldPosition="0"/>
    </format>
    <format dxfId="544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45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4"/>
            <x v="95"/>
            <x v="97"/>
            <x v="100"/>
            <x v="101"/>
          </reference>
        </references>
      </pivotArea>
    </format>
    <format dxfId="546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47">
      <pivotArea dataOnly="0" labelOnly="1" fieldPosition="0">
        <references count="1">
          <reference field="29" count="0"/>
        </references>
      </pivotArea>
    </format>
    <format dxfId="548">
      <pivotArea field="12" type="button" dataOnly="0" labelOnly="1" outline="0" axis="axisRow" fieldPosition="0"/>
    </format>
    <format dxfId="549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9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x="1"/>
        <item h="1" x="2"/>
        <item x="3"/>
        <item h="1" x="5"/>
        <item h="1" x="11"/>
        <item h="1" x="6"/>
        <item h="1" x="10"/>
        <item h="1" x="7"/>
        <item h="1" x="9"/>
        <item h="1" x="8"/>
        <item h="1" x="4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1">
    <i>
      <x v="1"/>
    </i>
    <i r="1">
      <x v="25"/>
    </i>
    <i r="1">
      <x v="26"/>
    </i>
    <i>
      <x v="2"/>
    </i>
    <i r="1">
      <x v="69"/>
    </i>
    <i r="1">
      <x v="74"/>
    </i>
    <i>
      <x v="4"/>
    </i>
    <i r="1">
      <x v="96"/>
    </i>
    <i>
      <x v="6"/>
    </i>
    <i r="1">
      <x v="100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480">
      <pivotArea dataOnly="0" labelOnly="1" fieldPosition="0">
        <references count="1">
          <reference field="11" count="0"/>
        </references>
      </pivotArea>
    </format>
    <format dxfId="481">
      <pivotArea collapsedLevelsAreSubtotals="1" fieldPosition="0">
        <references count="1">
          <reference field="11" count="0"/>
        </references>
      </pivotArea>
    </format>
    <format dxfId="482">
      <pivotArea dataOnly="0" labelOnly="1" fieldPosition="0">
        <references count="1">
          <reference field="11" count="0"/>
        </references>
      </pivotArea>
    </format>
    <format dxfId="483">
      <pivotArea dataOnly="0" labelOnly="1" fieldPosition="0">
        <references count="1">
          <reference field="11" count="0"/>
        </references>
      </pivotArea>
    </format>
    <format dxfId="484">
      <pivotArea field="29" type="button" dataOnly="0" labelOnly="1" outline="0" axis="axisRow" fieldPosition="1"/>
    </format>
    <format dxfId="485">
      <pivotArea outline="0" collapsedLevelsAreSubtotals="1" fieldPosition="0"/>
    </format>
    <format dxfId="486">
      <pivotArea dataOnly="0" labelOnly="1" outline="0" fieldPosition="0">
        <references count="1">
          <reference field="11" count="0"/>
        </references>
      </pivotArea>
    </format>
    <format dxfId="48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88">
      <pivotArea type="all" dataOnly="0" outline="0" fieldPosition="0"/>
    </format>
    <format dxfId="489">
      <pivotArea type="all" dataOnly="0" outline="0" fieldPosition="0"/>
    </format>
    <format dxfId="490">
      <pivotArea type="all" dataOnly="0" outline="0" fieldPosition="0"/>
    </format>
    <format dxfId="49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92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493">
      <pivotArea field="11" type="button" dataOnly="0" labelOnly="1" outline="0" axis="axisPage" fieldPosition="0"/>
    </format>
    <format dxfId="494">
      <pivotArea field="12" type="button" dataOnly="0" labelOnly="1" outline="0" axis="axisRow" fieldPosition="0"/>
    </format>
    <format dxfId="495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496">
      <pivotArea dataOnly="0" labelOnly="1" grandRow="1" outline="0" fieldPosition="0"/>
    </format>
    <format dxfId="49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98">
      <pivotArea collapsedLevelsAreSubtotals="1" fieldPosition="0">
        <references count="1">
          <reference field="12" count="1">
            <x v="0"/>
          </reference>
        </references>
      </pivotArea>
    </format>
    <format dxfId="499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500">
      <pivotArea collapsedLevelsAreSubtotals="1" fieldPosition="0">
        <references count="1">
          <reference field="12" count="1">
            <x v="1"/>
          </reference>
        </references>
      </pivotArea>
    </format>
    <format dxfId="501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502">
      <pivotArea collapsedLevelsAreSubtotals="1" fieldPosition="0">
        <references count="1">
          <reference field="12" count="1">
            <x v="2"/>
          </reference>
        </references>
      </pivotArea>
    </format>
    <format dxfId="503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04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505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06">
      <pivotArea field="12" type="button" dataOnly="0" labelOnly="1" outline="0" axis="axisRow" fieldPosition="0"/>
    </format>
    <format dxfId="507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508">
      <pivotArea dataOnly="0" labelOnly="1" grandRow="1" outline="0" fieldPosition="0"/>
    </format>
    <format dxfId="509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510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4"/>
            <x v="95"/>
            <x v="97"/>
            <x v="100"/>
            <x v="101"/>
          </reference>
        </references>
      </pivotArea>
    </format>
    <format dxfId="51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512">
      <pivotArea dataOnly="0" labelOnly="1" fieldPosition="0">
        <references count="1">
          <reference field="29" count="0"/>
        </references>
      </pivotArea>
    </format>
    <format dxfId="513">
      <pivotArea field="12" type="button" dataOnly="0" labelOnly="1" outline="0" axis="axisRow" fieldPosition="0"/>
    </format>
    <format dxfId="51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6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x="1"/>
        <item h="1" x="2"/>
        <item h="1" x="3"/>
        <item x="5"/>
        <item h="1" x="11"/>
        <item h="1" x="6"/>
        <item h="1" x="10"/>
        <item h="1" x="7"/>
        <item h="1" x="9"/>
        <item h="1" x="8"/>
        <item h="1" x="4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8">
    <i>
      <x/>
    </i>
    <i r="1">
      <x v="2"/>
    </i>
    <i r="1">
      <x v="3"/>
    </i>
    <i r="1">
      <x v="9"/>
    </i>
    <i>
      <x v="2"/>
    </i>
    <i r="1">
      <x v="69"/>
    </i>
    <i r="1">
      <x v="7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4">
    <format dxfId="446">
      <pivotArea dataOnly="0" labelOnly="1" fieldPosition="0">
        <references count="1">
          <reference field="11" count="0"/>
        </references>
      </pivotArea>
    </format>
    <format dxfId="447">
      <pivotArea collapsedLevelsAreSubtotals="1" fieldPosition="0">
        <references count="1">
          <reference field="11" count="0"/>
        </references>
      </pivotArea>
    </format>
    <format dxfId="448">
      <pivotArea dataOnly="0" labelOnly="1" fieldPosition="0">
        <references count="1">
          <reference field="11" count="0"/>
        </references>
      </pivotArea>
    </format>
    <format dxfId="449">
      <pivotArea dataOnly="0" labelOnly="1" fieldPosition="0">
        <references count="1">
          <reference field="11" count="0"/>
        </references>
      </pivotArea>
    </format>
    <format dxfId="450">
      <pivotArea field="29" type="button" dataOnly="0" labelOnly="1" outline="0" axis="axisRow" fieldPosition="1"/>
    </format>
    <format dxfId="451">
      <pivotArea outline="0" collapsedLevelsAreSubtotals="1" fieldPosition="0"/>
    </format>
    <format dxfId="452">
      <pivotArea dataOnly="0" labelOnly="1" outline="0" fieldPosition="0">
        <references count="1">
          <reference field="11" count="0"/>
        </references>
      </pivotArea>
    </format>
    <format dxfId="453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4">
      <pivotArea type="all" dataOnly="0" outline="0" fieldPosition="0"/>
    </format>
    <format dxfId="455">
      <pivotArea type="all" dataOnly="0" outline="0" fieldPosition="0"/>
    </format>
    <format dxfId="456">
      <pivotArea type="all" dataOnly="0" outline="0" fieldPosition="0"/>
    </format>
    <format dxfId="45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58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459">
      <pivotArea field="11" type="button" dataOnly="0" labelOnly="1" outline="0" axis="axisPage" fieldPosition="0"/>
    </format>
    <format dxfId="460">
      <pivotArea field="12" type="button" dataOnly="0" labelOnly="1" outline="0" axis="axisRow" fieldPosition="0"/>
    </format>
    <format dxfId="461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462">
      <pivotArea dataOnly="0" labelOnly="1" grandRow="1" outline="0" fieldPosition="0"/>
    </format>
    <format dxfId="46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64">
      <pivotArea collapsedLevelsAreSubtotals="1" fieldPosition="0">
        <references count="1">
          <reference field="12" count="1">
            <x v="0"/>
          </reference>
        </references>
      </pivotArea>
    </format>
    <format dxfId="465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466">
      <pivotArea collapsedLevelsAreSubtotals="1" fieldPosition="0">
        <references count="1">
          <reference field="12" count="1">
            <x v="1"/>
          </reference>
        </references>
      </pivotArea>
    </format>
    <format dxfId="467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468">
      <pivotArea collapsedLevelsAreSubtotals="1" fieldPosition="0">
        <references count="1">
          <reference field="12" count="1">
            <x v="2"/>
          </reference>
        </references>
      </pivotArea>
    </format>
    <format dxfId="469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7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71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72">
      <pivotArea field="12" type="button" dataOnly="0" labelOnly="1" outline="0" axis="axisRow" fieldPosition="0"/>
    </format>
    <format dxfId="473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474">
      <pivotArea dataOnly="0" labelOnly="1" grandRow="1" outline="0" fieldPosition="0"/>
    </format>
    <format dxfId="475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476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4"/>
            <x v="95"/>
            <x v="97"/>
            <x v="100"/>
            <x v="101"/>
          </reference>
        </references>
      </pivotArea>
    </format>
    <format dxfId="47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78">
      <pivotArea dataOnly="0" labelOnly="1" fieldPosition="0">
        <references count="1">
          <reference field="29" count="0"/>
        </references>
      </pivotArea>
    </format>
    <format dxfId="479">
      <pivotArea outline="0" collapsedLevelsAreSubtotals="1" fieldPosition="0">
        <references count="1">
          <reference field="4294967294" count="1" selected="0"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9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x="1"/>
        <item h="1" x="2"/>
        <item h="1" x="3"/>
        <item h="1" x="5"/>
        <item h="1" x="11"/>
        <item x="6"/>
        <item h="1" x="10"/>
        <item h="1" x="7"/>
        <item h="1" x="9"/>
        <item h="1" x="8"/>
        <item h="1" x="4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1">
    <i>
      <x v="1"/>
    </i>
    <i r="1">
      <x v="24"/>
    </i>
    <i r="1">
      <x v="52"/>
    </i>
    <i>
      <x v="2"/>
    </i>
    <i r="1">
      <x v="74"/>
    </i>
    <i r="1">
      <x v="77"/>
    </i>
    <i>
      <x v="6"/>
    </i>
    <i r="1">
      <x v="100"/>
    </i>
    <i r="1">
      <x v="101"/>
    </i>
    <i r="1">
      <x v="103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413">
      <pivotArea dataOnly="0" labelOnly="1" fieldPosition="0">
        <references count="1">
          <reference field="11" count="0"/>
        </references>
      </pivotArea>
    </format>
    <format dxfId="414">
      <pivotArea collapsedLevelsAreSubtotals="1" fieldPosition="0">
        <references count="1">
          <reference field="11" count="0"/>
        </references>
      </pivotArea>
    </format>
    <format dxfId="415">
      <pivotArea dataOnly="0" labelOnly="1" fieldPosition="0">
        <references count="1">
          <reference field="11" count="0"/>
        </references>
      </pivotArea>
    </format>
    <format dxfId="416">
      <pivotArea dataOnly="0" labelOnly="1" fieldPosition="0">
        <references count="1">
          <reference field="11" count="0"/>
        </references>
      </pivotArea>
    </format>
    <format dxfId="417">
      <pivotArea field="29" type="button" dataOnly="0" labelOnly="1" outline="0" axis="axisRow" fieldPosition="1"/>
    </format>
    <format dxfId="418">
      <pivotArea outline="0" collapsedLevelsAreSubtotals="1" fieldPosition="0"/>
    </format>
    <format dxfId="419">
      <pivotArea dataOnly="0" labelOnly="1" outline="0" fieldPosition="0">
        <references count="1">
          <reference field="11" count="0"/>
        </references>
      </pivotArea>
    </format>
    <format dxfId="420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21">
      <pivotArea type="all" dataOnly="0" outline="0" fieldPosition="0"/>
    </format>
    <format dxfId="422">
      <pivotArea type="all" dataOnly="0" outline="0" fieldPosition="0"/>
    </format>
    <format dxfId="423">
      <pivotArea type="all" dataOnly="0" outline="0" fieldPosition="0"/>
    </format>
    <format dxfId="424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425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426">
      <pivotArea field="11" type="button" dataOnly="0" labelOnly="1" outline="0" axis="axisPage" fieldPosition="0"/>
    </format>
    <format dxfId="427">
      <pivotArea field="12" type="button" dataOnly="0" labelOnly="1" outline="0" axis="axisRow" fieldPosition="0"/>
    </format>
    <format dxfId="428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429">
      <pivotArea dataOnly="0" labelOnly="1" grandRow="1" outline="0" fieldPosition="0"/>
    </format>
    <format dxfId="43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31">
      <pivotArea collapsedLevelsAreSubtotals="1" fieldPosition="0">
        <references count="1">
          <reference field="12" count="1">
            <x v="0"/>
          </reference>
        </references>
      </pivotArea>
    </format>
    <format dxfId="432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433">
      <pivotArea collapsedLevelsAreSubtotals="1" fieldPosition="0">
        <references count="1">
          <reference field="12" count="1">
            <x v="1"/>
          </reference>
        </references>
      </pivotArea>
    </format>
    <format dxfId="434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435">
      <pivotArea collapsedLevelsAreSubtotals="1" fieldPosition="0">
        <references count="1">
          <reference field="12" count="1">
            <x v="2"/>
          </reference>
        </references>
      </pivotArea>
    </format>
    <format dxfId="436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3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38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39">
      <pivotArea field="12" type="button" dataOnly="0" labelOnly="1" outline="0" axis="axisRow" fieldPosition="0"/>
    </format>
    <format dxfId="440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441">
      <pivotArea dataOnly="0" labelOnly="1" grandRow="1" outline="0" fieldPosition="0"/>
    </format>
    <format dxfId="442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443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4"/>
            <x v="95"/>
            <x v="97"/>
            <x v="100"/>
            <x v="101"/>
          </reference>
        </references>
      </pivotArea>
    </format>
    <format dxfId="444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45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1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x="1"/>
        <item h="1" x="2"/>
        <item h="1" x="3"/>
        <item h="1" x="5"/>
        <item h="1" x="11"/>
        <item h="1" x="6"/>
        <item h="1" x="10"/>
        <item x="7"/>
        <item h="1" x="9"/>
        <item h="1" x="8"/>
        <item h="1" x="4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3">
    <i>
      <x v="6"/>
    </i>
    <i r="1">
      <x v="105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380">
      <pivotArea dataOnly="0" labelOnly="1" fieldPosition="0">
        <references count="1">
          <reference field="11" count="0"/>
        </references>
      </pivotArea>
    </format>
    <format dxfId="381">
      <pivotArea collapsedLevelsAreSubtotals="1" fieldPosition="0">
        <references count="1">
          <reference field="11" count="0"/>
        </references>
      </pivotArea>
    </format>
    <format dxfId="382">
      <pivotArea dataOnly="0" labelOnly="1" fieldPosition="0">
        <references count="1">
          <reference field="11" count="0"/>
        </references>
      </pivotArea>
    </format>
    <format dxfId="383">
      <pivotArea dataOnly="0" labelOnly="1" fieldPosition="0">
        <references count="1">
          <reference field="11" count="0"/>
        </references>
      </pivotArea>
    </format>
    <format dxfId="384">
      <pivotArea field="29" type="button" dataOnly="0" labelOnly="1" outline="0" axis="axisRow" fieldPosition="1"/>
    </format>
    <format dxfId="385">
      <pivotArea outline="0" collapsedLevelsAreSubtotals="1" fieldPosition="0"/>
    </format>
    <format dxfId="386">
      <pivotArea dataOnly="0" labelOnly="1" outline="0" fieldPosition="0">
        <references count="1">
          <reference field="11" count="0"/>
        </references>
      </pivotArea>
    </format>
    <format dxfId="387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88">
      <pivotArea type="all" dataOnly="0" outline="0" fieldPosition="0"/>
    </format>
    <format dxfId="389">
      <pivotArea type="all" dataOnly="0" outline="0" fieldPosition="0"/>
    </format>
    <format dxfId="390">
      <pivotArea type="all" dataOnly="0" outline="0" fieldPosition="0"/>
    </format>
    <format dxfId="391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92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393">
      <pivotArea field="11" type="button" dataOnly="0" labelOnly="1" outline="0" axis="axisPage" fieldPosition="0"/>
    </format>
    <format dxfId="394">
      <pivotArea field="12" type="button" dataOnly="0" labelOnly="1" outline="0" axis="axisRow" fieldPosition="0"/>
    </format>
    <format dxfId="395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396">
      <pivotArea dataOnly="0" labelOnly="1" grandRow="1" outline="0" fieldPosition="0"/>
    </format>
    <format dxfId="397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98">
      <pivotArea collapsedLevelsAreSubtotals="1" fieldPosition="0">
        <references count="1">
          <reference field="12" count="1">
            <x v="0"/>
          </reference>
        </references>
      </pivotArea>
    </format>
    <format dxfId="399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400">
      <pivotArea collapsedLevelsAreSubtotals="1" fieldPosition="0">
        <references count="1">
          <reference field="12" count="1">
            <x v="1"/>
          </reference>
        </references>
      </pivotArea>
    </format>
    <format dxfId="401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402">
      <pivotArea collapsedLevelsAreSubtotals="1" fieldPosition="0">
        <references count="1">
          <reference field="12" count="1">
            <x v="2"/>
          </reference>
        </references>
      </pivotArea>
    </format>
    <format dxfId="403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04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405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6">
      <pivotArea field="12" type="button" dataOnly="0" labelOnly="1" outline="0" axis="axisRow" fieldPosition="0"/>
    </format>
    <format dxfId="407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408">
      <pivotArea dataOnly="0" labelOnly="1" grandRow="1" outline="0" fieldPosition="0"/>
    </format>
    <format dxfId="409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410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4"/>
            <x v="95"/>
            <x v="97"/>
            <x v="100"/>
            <x v="101"/>
          </reference>
        </references>
      </pivotArea>
    </format>
    <format dxfId="411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2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3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x="1"/>
        <item h="1" x="2"/>
        <item h="1" x="3"/>
        <item h="1" x="5"/>
        <item h="1" x="11"/>
        <item h="1" x="6"/>
        <item x="10"/>
        <item h="1" x="7"/>
        <item h="1" x="9"/>
        <item h="1" x="8"/>
        <item h="1" x="4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5">
    <i>
      <x v="2"/>
    </i>
    <i r="1">
      <x v="74"/>
    </i>
    <i>
      <x v="4"/>
    </i>
    <i r="1">
      <x v="9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347">
      <pivotArea dataOnly="0" labelOnly="1" fieldPosition="0">
        <references count="1">
          <reference field="11" count="0"/>
        </references>
      </pivotArea>
    </format>
    <format dxfId="348">
      <pivotArea collapsedLevelsAreSubtotals="1" fieldPosition="0">
        <references count="1">
          <reference field="11" count="0"/>
        </references>
      </pivotArea>
    </format>
    <format dxfId="349">
      <pivotArea dataOnly="0" labelOnly="1" fieldPosition="0">
        <references count="1">
          <reference field="11" count="0"/>
        </references>
      </pivotArea>
    </format>
    <format dxfId="350">
      <pivotArea dataOnly="0" labelOnly="1" fieldPosition="0">
        <references count="1">
          <reference field="11" count="0"/>
        </references>
      </pivotArea>
    </format>
    <format dxfId="351">
      <pivotArea field="29" type="button" dataOnly="0" labelOnly="1" outline="0" axis="axisRow" fieldPosition="1"/>
    </format>
    <format dxfId="352">
      <pivotArea outline="0" collapsedLevelsAreSubtotals="1" fieldPosition="0"/>
    </format>
    <format dxfId="353">
      <pivotArea dataOnly="0" labelOnly="1" outline="0" fieldPosition="0">
        <references count="1">
          <reference field="11" count="0"/>
        </references>
      </pivotArea>
    </format>
    <format dxfId="354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55">
      <pivotArea type="all" dataOnly="0" outline="0" fieldPosition="0"/>
    </format>
    <format dxfId="356">
      <pivotArea type="all" dataOnly="0" outline="0" fieldPosition="0"/>
    </format>
    <format dxfId="357">
      <pivotArea type="all" dataOnly="0" outline="0" fieldPosition="0"/>
    </format>
    <format dxfId="358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59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360">
      <pivotArea field="11" type="button" dataOnly="0" labelOnly="1" outline="0" axis="axisPage" fieldPosition="0"/>
    </format>
    <format dxfId="361">
      <pivotArea field="12" type="button" dataOnly="0" labelOnly="1" outline="0" axis="axisRow" fieldPosition="0"/>
    </format>
    <format dxfId="362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363">
      <pivotArea dataOnly="0" labelOnly="1" grandRow="1" outline="0" fieldPosition="0"/>
    </format>
    <format dxfId="364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65">
      <pivotArea collapsedLevelsAreSubtotals="1" fieldPosition="0">
        <references count="1">
          <reference field="12" count="1">
            <x v="0"/>
          </reference>
        </references>
      </pivotArea>
    </format>
    <format dxfId="366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367">
      <pivotArea collapsedLevelsAreSubtotals="1" fieldPosition="0">
        <references count="1">
          <reference field="12" count="1">
            <x v="1"/>
          </reference>
        </references>
      </pivotArea>
    </format>
    <format dxfId="368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369">
      <pivotArea collapsedLevelsAreSubtotals="1" fieldPosition="0">
        <references count="1">
          <reference field="12" count="1">
            <x v="2"/>
          </reference>
        </references>
      </pivotArea>
    </format>
    <format dxfId="370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71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72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73">
      <pivotArea field="12" type="button" dataOnly="0" labelOnly="1" outline="0" axis="axisRow" fieldPosition="0"/>
    </format>
    <format dxfId="374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375">
      <pivotArea dataOnly="0" labelOnly="1" grandRow="1" outline="0" fieldPosition="0"/>
    </format>
    <format dxfId="376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377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4"/>
            <x v="95"/>
            <x v="97"/>
            <x v="100"/>
            <x v="101"/>
          </reference>
        </references>
      </pivotArea>
    </format>
    <format dxfId="378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79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1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x="1"/>
        <item h="1" x="2"/>
        <item h="1" x="3"/>
        <item h="1" x="5"/>
        <item h="1" x="11"/>
        <item h="1" x="6"/>
        <item h="1" x="10"/>
        <item h="1" x="7"/>
        <item x="9"/>
        <item h="1" x="8"/>
        <item h="1" x="4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3">
    <i>
      <x v="4"/>
    </i>
    <i r="1">
      <x v="98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5">
    <format dxfId="312">
      <pivotArea dataOnly="0" labelOnly="1" fieldPosition="0">
        <references count="1">
          <reference field="11" count="0"/>
        </references>
      </pivotArea>
    </format>
    <format dxfId="313">
      <pivotArea collapsedLevelsAreSubtotals="1" fieldPosition="0">
        <references count="1">
          <reference field="11" count="0"/>
        </references>
      </pivotArea>
    </format>
    <format dxfId="314">
      <pivotArea dataOnly="0" labelOnly="1" fieldPosition="0">
        <references count="1">
          <reference field="11" count="0"/>
        </references>
      </pivotArea>
    </format>
    <format dxfId="315">
      <pivotArea dataOnly="0" labelOnly="1" fieldPosition="0">
        <references count="1">
          <reference field="11" count="0"/>
        </references>
      </pivotArea>
    </format>
    <format dxfId="316">
      <pivotArea field="29" type="button" dataOnly="0" labelOnly="1" outline="0" axis="axisRow" fieldPosition="1"/>
    </format>
    <format dxfId="317">
      <pivotArea outline="0" collapsedLevelsAreSubtotals="1" fieldPosition="0"/>
    </format>
    <format dxfId="318">
      <pivotArea dataOnly="0" labelOnly="1" outline="0" fieldPosition="0">
        <references count="1">
          <reference field="11" count="0"/>
        </references>
      </pivotArea>
    </format>
    <format dxfId="319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0">
      <pivotArea type="all" dataOnly="0" outline="0" fieldPosition="0"/>
    </format>
    <format dxfId="321">
      <pivotArea type="all" dataOnly="0" outline="0" fieldPosition="0"/>
    </format>
    <format dxfId="322">
      <pivotArea type="all" dataOnly="0" outline="0" fieldPosition="0"/>
    </format>
    <format dxfId="323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324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325">
      <pivotArea field="11" type="button" dataOnly="0" labelOnly="1" outline="0" axis="axisPage" fieldPosition="0"/>
    </format>
    <format dxfId="326">
      <pivotArea field="12" type="button" dataOnly="0" labelOnly="1" outline="0" axis="axisRow" fieldPosition="0"/>
    </format>
    <format dxfId="327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328">
      <pivotArea dataOnly="0" labelOnly="1" grandRow="1" outline="0" fieldPosition="0"/>
    </format>
    <format dxfId="329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30">
      <pivotArea collapsedLevelsAreSubtotals="1" fieldPosition="0">
        <references count="1">
          <reference field="12" count="1">
            <x v="0"/>
          </reference>
        </references>
      </pivotArea>
    </format>
    <format dxfId="331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332">
      <pivotArea collapsedLevelsAreSubtotals="1" fieldPosition="0">
        <references count="1">
          <reference field="12" count="1">
            <x v="1"/>
          </reference>
        </references>
      </pivotArea>
    </format>
    <format dxfId="333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334">
      <pivotArea collapsedLevelsAreSubtotals="1" fieldPosition="0">
        <references count="1">
          <reference field="12" count="1">
            <x v="2"/>
          </reference>
        </references>
      </pivotArea>
    </format>
    <format dxfId="335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36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37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38">
      <pivotArea field="12" type="button" dataOnly="0" labelOnly="1" outline="0" axis="axisRow" fieldPosition="0"/>
    </format>
    <format dxfId="339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340">
      <pivotArea dataOnly="0" labelOnly="1" grandRow="1" outline="0" fieldPosition="0"/>
    </format>
    <format dxfId="341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342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4"/>
            <x v="95"/>
            <x v="97"/>
            <x v="100"/>
            <x v="101"/>
          </reference>
        </references>
      </pivotArea>
    </format>
    <format dxfId="343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4">
      <pivotArea dataOnly="0" labelOnly="1" fieldPosition="0">
        <references count="1">
          <reference field="29" count="0"/>
        </references>
      </pivotArea>
    </format>
    <format dxfId="345">
      <pivotArea field="12" type="button" dataOnly="0" labelOnly="1" outline="0" axis="axisRow" fieldPosition="0"/>
    </format>
    <format dxfId="346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5" minRefreshableVersion="3" itemPrintTitles="1" createdVersion="4" indent="0" compact="0" compactData="0" multipleFieldFilters="0" rowHeaderCaption="TIPO DE CONCEPTO ">
  <location ref="A14:H49" firstHeaderRow="0" firstDataRow="1" firstDataCol="2" rowPageCount="1" colPageCount="1"/>
  <pivotFields count="103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3">
        <item x="1"/>
        <item x="0"/>
        <item t="default"/>
      </items>
    </pivotField>
    <pivotField compact="0" outline="0" showAll="0"/>
    <pivotField compact="0" outline="0" showAll="0"/>
    <pivotField axis="axisPage" compact="0" outline="0" showAll="0">
      <items count="13">
        <item x="10"/>
        <item x="9"/>
        <item x="8"/>
        <item x="1"/>
        <item x="7"/>
        <item x="6"/>
        <item x="0"/>
        <item x="5"/>
        <item x="11"/>
        <item x="4"/>
        <item x="3"/>
        <item x="2"/>
        <item t="default"/>
      </items>
    </pivotField>
    <pivotField axis="axisRow" compact="0" outline="0" showAll="0">
      <items count="8">
        <item x="0"/>
        <item x="1"/>
        <item x="2"/>
        <item x="3"/>
        <item x="5"/>
        <item x="4"/>
        <item m="1"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7">
        <item x="7"/>
        <item x="22"/>
        <item x="9"/>
        <item x="25"/>
        <item x="10"/>
        <item x="24"/>
        <item x="6"/>
        <item x="8"/>
        <item x="23"/>
        <item x="4"/>
        <item x="18"/>
        <item x="19"/>
        <item x="26"/>
        <item x="5"/>
        <item x="20"/>
        <item x="2"/>
        <item x="0"/>
        <item x="1"/>
        <item x="3"/>
        <item x="11"/>
        <item x="21"/>
        <item x="15"/>
        <item x="14"/>
        <item x="16"/>
        <item x="13"/>
        <item x="17"/>
        <item x="1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12"/>
    <field x="23"/>
  </rowFields>
  <rowItems count="35">
    <i>
      <x/>
      <x v="9"/>
    </i>
    <i r="1">
      <x v="11"/>
    </i>
    <i r="1">
      <x v="13"/>
    </i>
    <i r="1">
      <x v="15"/>
    </i>
    <i r="1">
      <x v="16"/>
    </i>
    <i r="1">
      <x v="17"/>
    </i>
    <i r="1">
      <x v="18"/>
    </i>
    <i t="default">
      <x/>
    </i>
    <i>
      <x v="1"/>
      <x/>
    </i>
    <i r="1">
      <x v="2"/>
    </i>
    <i r="1">
      <x v="4"/>
    </i>
    <i r="1">
      <x v="6"/>
    </i>
    <i r="1">
      <x v="7"/>
    </i>
    <i r="1">
      <x v="14"/>
    </i>
    <i t="default">
      <x v="1"/>
    </i>
    <i>
      <x v="2"/>
      <x v="5"/>
    </i>
    <i r="1">
      <x v="10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t="default">
      <x v="2"/>
    </i>
    <i>
      <x v="3"/>
      <x v="1"/>
    </i>
    <i t="default">
      <x v="3"/>
    </i>
    <i>
      <x v="4"/>
      <x v="12"/>
    </i>
    <i t="default">
      <x v="4"/>
    </i>
    <i>
      <x v="5"/>
      <x v="3"/>
    </i>
    <i r="1">
      <x v="5"/>
    </i>
    <i r="1">
      <x v="8"/>
    </i>
    <i t="default">
      <x v="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8" baseItem="0"/>
    <dataField name="Suma de TOTAL MODIFICACIONES" fld="79" baseField="0" baseItem="0"/>
    <dataField name="Suma de PTTO.  MODIFICADO" fld="80" baseField="12" baseItem="0"/>
    <dataField name="Suma de PPTO EJERCIDO A LA FECHA" fld="84" baseField="12" baseItem="0"/>
    <dataField name="Suma de PPTO EJERCIDO A LA FECHA2" fld="84" baseField="12" baseItem="0"/>
    <dataField name="Suma de DIFERENCIA" fld="100" baseField="0" baseItem="0"/>
  </dataFields>
  <formats count="6">
    <format dxfId="761">
      <pivotArea outline="0" collapsedLevelsAreSubtotals="1" fieldPosition="0"/>
    </format>
    <format dxfId="76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3">
      <pivotArea field="8" type="button" dataOnly="0" labelOnly="1" outline="0"/>
    </format>
    <format dxfId="76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765">
      <pivotArea type="all" dataOnly="0" outline="0" fieldPosition="0"/>
    </format>
    <format dxfId="76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4" indent="0" outline="1" outlineData="1" multipleFieldFilters="0" rowHeaderCaption="CONCEPTO">
  <location ref="A8:L14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x="1"/>
        <item h="1" x="2"/>
        <item h="1" x="3"/>
        <item h="1" x="5"/>
        <item h="1" x="11"/>
        <item h="1" x="6"/>
        <item h="1" x="10"/>
        <item h="1" x="7"/>
        <item h="1" x="9"/>
        <item x="8"/>
        <item h="1" x="4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6">
    <i>
      <x v="2"/>
    </i>
    <i r="1">
      <x v="74"/>
    </i>
    <i r="1">
      <x v="76"/>
    </i>
    <i>
      <x v="4"/>
    </i>
    <i r="1">
      <x v="97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279">
      <pivotArea dataOnly="0" labelOnly="1" fieldPosition="0">
        <references count="1">
          <reference field="11" count="0"/>
        </references>
      </pivotArea>
    </format>
    <format dxfId="280">
      <pivotArea collapsedLevelsAreSubtotals="1" fieldPosition="0">
        <references count="1">
          <reference field="11" count="0"/>
        </references>
      </pivotArea>
    </format>
    <format dxfId="281">
      <pivotArea dataOnly="0" labelOnly="1" fieldPosition="0">
        <references count="1">
          <reference field="11" count="0"/>
        </references>
      </pivotArea>
    </format>
    <format dxfId="282">
      <pivotArea dataOnly="0" labelOnly="1" fieldPosition="0">
        <references count="1">
          <reference field="11" count="0"/>
        </references>
      </pivotArea>
    </format>
    <format dxfId="283">
      <pivotArea field="29" type="button" dataOnly="0" labelOnly="1" outline="0" axis="axisRow" fieldPosition="1"/>
    </format>
    <format dxfId="284">
      <pivotArea outline="0" collapsedLevelsAreSubtotals="1" fieldPosition="0"/>
    </format>
    <format dxfId="285">
      <pivotArea dataOnly="0" labelOnly="1" outline="0" fieldPosition="0">
        <references count="1">
          <reference field="11" count="0"/>
        </references>
      </pivotArea>
    </format>
    <format dxfId="286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87">
      <pivotArea type="all" dataOnly="0" outline="0" fieldPosition="0"/>
    </format>
    <format dxfId="288">
      <pivotArea type="all" dataOnly="0" outline="0" fieldPosition="0"/>
    </format>
    <format dxfId="289">
      <pivotArea type="all" dataOnly="0" outline="0" fieldPosition="0"/>
    </format>
    <format dxfId="290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91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292">
      <pivotArea field="11" type="button" dataOnly="0" labelOnly="1" outline="0" axis="axisPage" fieldPosition="0"/>
    </format>
    <format dxfId="293">
      <pivotArea field="12" type="button" dataOnly="0" labelOnly="1" outline="0" axis="axisRow" fieldPosition="0"/>
    </format>
    <format dxfId="294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295">
      <pivotArea dataOnly="0" labelOnly="1" grandRow="1" outline="0" fieldPosition="0"/>
    </format>
    <format dxfId="296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297">
      <pivotArea collapsedLevelsAreSubtotals="1" fieldPosition="0">
        <references count="1">
          <reference field="12" count="1">
            <x v="0"/>
          </reference>
        </references>
      </pivotArea>
    </format>
    <format dxfId="298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299">
      <pivotArea collapsedLevelsAreSubtotals="1" fieldPosition="0">
        <references count="1">
          <reference field="12" count="1">
            <x v="1"/>
          </reference>
        </references>
      </pivotArea>
    </format>
    <format dxfId="300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301">
      <pivotArea collapsedLevelsAreSubtotals="1" fieldPosition="0">
        <references count="1">
          <reference field="12" count="1">
            <x v="2"/>
          </reference>
        </references>
      </pivotArea>
    </format>
    <format dxfId="302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0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304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05">
      <pivotArea field="12" type="button" dataOnly="0" labelOnly="1" outline="0" axis="axisRow" fieldPosition="0"/>
    </format>
    <format dxfId="306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307">
      <pivotArea dataOnly="0" labelOnly="1" grandRow="1" outline="0" fieldPosition="0"/>
    </format>
    <format dxfId="308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309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4"/>
            <x v="95"/>
            <x v="97"/>
            <x v="100"/>
            <x v="101"/>
          </reference>
        </references>
      </pivotArea>
    </format>
    <format dxfId="310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11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useAutoFormatting="1" itemPrintTitles="1" createdVersion="4" indent="0" outline="1" outlineData="1" multipleFieldFilters="0" rowHeaderCaption="CONCEPTO">
  <location ref="A8:L19" firstHeaderRow="0" firstDataRow="1" firstDataCol="1" rowPageCount="1" colPageCount="1"/>
  <pivotFields count="10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13">
        <item h="1" x="0"/>
        <item h="1" x="1"/>
        <item h="1" x="2"/>
        <item h="1" x="3"/>
        <item h="1" x="5"/>
        <item h="1" x="11"/>
        <item h="1" x="6"/>
        <item h="1" x="10"/>
        <item h="1" x="7"/>
        <item h="1" x="9"/>
        <item h="1" x="8"/>
        <item x="4"/>
        <item t="default"/>
      </items>
    </pivotField>
    <pivotField axis="axisRow" showAll="0">
      <items count="8">
        <item x="0"/>
        <item x="1"/>
        <item x="2"/>
        <item m="1" x="6"/>
        <item x="3"/>
        <item x="5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8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6"/>
        <item x="57"/>
        <item x="58"/>
        <item x="59"/>
        <item x="60"/>
        <item x="61"/>
        <item x="62"/>
        <item x="63"/>
        <item x="15"/>
        <item x="65"/>
        <item x="64"/>
        <item x="66"/>
        <item x="67"/>
        <item x="68"/>
        <item x="16"/>
        <item x="69"/>
        <item x="70"/>
        <item x="17"/>
        <item x="71"/>
        <item x="18"/>
        <item x="72"/>
        <item x="73"/>
        <item x="74"/>
        <item x="76"/>
        <item x="75"/>
        <item x="77"/>
        <item x="78"/>
        <item x="79"/>
        <item x="80"/>
        <item x="81"/>
        <item x="19"/>
        <item x="82"/>
        <item x="20"/>
        <item x="21"/>
        <item x="22"/>
        <item x="23"/>
        <item x="83"/>
        <item x="24"/>
        <item x="25"/>
        <item x="84"/>
        <item x="85"/>
        <item x="86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105"/>
        <item x="103"/>
        <item x="92"/>
        <item x="93"/>
        <item x="98"/>
        <item x="94"/>
        <item x="102"/>
        <item x="104"/>
        <item x="95"/>
        <item x="96"/>
        <item x="97"/>
        <item x="100"/>
        <item x="99"/>
        <item x="101"/>
        <item x="36"/>
        <item x="4"/>
        <item t="default"/>
      </items>
    </pivotField>
    <pivotField dataField="1" showAl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  <pivotField dataField="1" showAll="0"/>
    <pivotField showAll="0"/>
    <pivotField showAll="0"/>
  </pivotFields>
  <rowFields count="2">
    <field x="12"/>
    <field x="29"/>
  </rowFields>
  <rowItems count="11">
    <i>
      <x v="2"/>
    </i>
    <i r="1">
      <x v="64"/>
    </i>
    <i r="1">
      <x v="65"/>
    </i>
    <i r="1">
      <x v="67"/>
    </i>
    <i r="1">
      <x v="69"/>
    </i>
    <i r="1">
      <x v="74"/>
    </i>
    <i>
      <x v="6"/>
    </i>
    <i r="1">
      <x v="101"/>
    </i>
    <i r="1">
      <x v="102"/>
    </i>
    <i r="1">
      <x v="104"/>
    </i>
    <i t="grand">
      <x/>
    </i>
  </rowItems>
  <colFields count="1">
    <field x="-2"/>
  </colFields>
  <colItems count="11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</colItems>
  <pageFields count="1">
    <pageField fld="11" hier="-1"/>
  </pageFields>
  <dataFields count="11">
    <dataField name=" PTTO. ORIGINAL AUTORIZADO" fld="30" baseField="12" baseItem="1"/>
    <dataField name=" TOTAL AMPLIACIONES" fld="78" baseField="12" baseItem="1"/>
    <dataField name=" TOTAL DE TRANSFERENCIAS " fld="77" baseField="12" baseItem="1"/>
    <dataField name=" PTTO.  MODIFICADO" fld="80" baseField="12" baseItem="1"/>
    <dataField name=" REMANENTE  PTTO.  (EJ. ANT.)" fld="81" baseField="12" baseItem="1"/>
    <dataField name=" PTTO. RADICADO A" fld="82" baseField="12" baseItem="1"/>
    <dataField name=" PPTO EJERCIDO A LA FECHA" fld="84" baseField="12" baseItem="1"/>
    <dataField name=" PTTO.  EJERCIDO MES ANTERIOR" fld="98" baseField="12" baseItem="1"/>
    <dataField name="TOTAL MENSUAL " fld="97" baseField="12" baseItem="1"/>
    <dataField name=" DIF. P. RAD. REMAN.  Y  PTTO.  EJERC." fld="99" baseField="12" baseItem="1"/>
    <dataField name="DIF.PPTO. MOD.  Y PPTO. EJERCIDO" fld="100" baseField="12" baseItem="1"/>
  </dataFields>
  <formats count="33">
    <format dxfId="246">
      <pivotArea dataOnly="0" labelOnly="1" fieldPosition="0">
        <references count="1">
          <reference field="11" count="0"/>
        </references>
      </pivotArea>
    </format>
    <format dxfId="247">
      <pivotArea collapsedLevelsAreSubtotals="1" fieldPosition="0">
        <references count="1">
          <reference field="11" count="0"/>
        </references>
      </pivotArea>
    </format>
    <format dxfId="248">
      <pivotArea dataOnly="0" labelOnly="1" fieldPosition="0">
        <references count="1">
          <reference field="11" count="0"/>
        </references>
      </pivotArea>
    </format>
    <format dxfId="249">
      <pivotArea dataOnly="0" labelOnly="1" fieldPosition="0">
        <references count="1">
          <reference field="11" count="0"/>
        </references>
      </pivotArea>
    </format>
    <format dxfId="250">
      <pivotArea field="29" type="button" dataOnly="0" labelOnly="1" outline="0" axis="axisRow" fieldPosition="1"/>
    </format>
    <format dxfId="251">
      <pivotArea outline="0" collapsedLevelsAreSubtotals="1" fieldPosition="0"/>
    </format>
    <format dxfId="252">
      <pivotArea dataOnly="0" labelOnly="1" outline="0" fieldPosition="0">
        <references count="1">
          <reference field="11" count="0"/>
        </references>
      </pivotArea>
    </format>
    <format dxfId="253">
      <pivotArea dataOnly="0" labelOnly="1" outline="0" fieldPosition="0">
        <references count="1">
          <reference field="4294967294" count="10"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54">
      <pivotArea type="all" dataOnly="0" outline="0" fieldPosition="0"/>
    </format>
    <format dxfId="255">
      <pivotArea type="all" dataOnly="0" outline="0" fieldPosition="0"/>
    </format>
    <format dxfId="256">
      <pivotArea type="all" dataOnly="0" outline="0" fieldPosition="0"/>
    </format>
    <format dxfId="257">
      <pivotArea dataOnly="0" labelOnly="1" outline="0" fieldPosition="0">
        <references count="1">
          <reference field="4294967294" count="11">
            <x v="0"/>
            <x v="1"/>
            <x v="2"/>
            <x v="3"/>
            <x v="4"/>
            <x v="5"/>
            <x v="6"/>
            <x v="7"/>
            <x v="8"/>
            <x v="9"/>
            <x v="10"/>
          </reference>
        </references>
      </pivotArea>
    </format>
    <format dxfId="258">
      <pivotArea dataOnly="0" labelOnly="1" fieldPosition="0">
        <references count="2">
          <reference field="12" count="1" selected="0">
            <x v="2"/>
          </reference>
          <reference field="29" count="1">
            <x v="83"/>
          </reference>
        </references>
      </pivotArea>
    </format>
    <format dxfId="259">
      <pivotArea field="11" type="button" dataOnly="0" labelOnly="1" outline="0" axis="axisPage" fieldPosition="0"/>
    </format>
    <format dxfId="260">
      <pivotArea field="12" type="button" dataOnly="0" labelOnly="1" outline="0" axis="axisRow" fieldPosition="0"/>
    </format>
    <format dxfId="261">
      <pivotArea dataOnly="0" labelOnly="1" fieldPosition="0">
        <references count="1">
          <reference field="12" count="3">
            <x v="0"/>
            <x v="1"/>
            <x v="2"/>
          </reference>
        </references>
      </pivotArea>
    </format>
    <format dxfId="262">
      <pivotArea dataOnly="0" labelOnly="1" grandRow="1" outline="0" fieldPosition="0"/>
    </format>
    <format dxfId="263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264">
      <pivotArea collapsedLevelsAreSubtotals="1" fieldPosition="0">
        <references count="1">
          <reference field="12" count="1">
            <x v="0"/>
          </reference>
        </references>
      </pivotArea>
    </format>
    <format dxfId="265">
      <pivotArea collapsedLevelsAreSubtotals="1" fieldPosition="0">
        <references count="2">
          <reference field="12" count="1" selected="0">
            <x v="0"/>
          </reference>
          <reference field="29" count="8">
            <x v="0"/>
            <x v="1"/>
            <x v="3"/>
            <x v="4"/>
            <x v="5"/>
            <x v="6"/>
            <x v="17"/>
            <x v="21"/>
          </reference>
        </references>
      </pivotArea>
    </format>
    <format dxfId="266">
      <pivotArea collapsedLevelsAreSubtotals="1" fieldPosition="0">
        <references count="1">
          <reference field="12" count="1">
            <x v="1"/>
          </reference>
        </references>
      </pivotArea>
    </format>
    <format dxfId="267">
      <pivotArea collapsedLevelsAreSubtotals="1" fieldPosition="0">
        <references count="2">
          <reference field="12" count="1" selected="0">
            <x v="1"/>
          </reference>
          <reference field="29" count="6">
            <x v="27"/>
            <x v="32"/>
            <x v="35"/>
            <x v="36"/>
            <x v="45"/>
            <x v="51"/>
          </reference>
        </references>
      </pivotArea>
    </format>
    <format dxfId="268">
      <pivotArea collapsedLevelsAreSubtotals="1" fieldPosition="0">
        <references count="1">
          <reference field="12" count="1">
            <x v="2"/>
          </reference>
        </references>
      </pivotArea>
    </format>
    <format dxfId="269">
      <pivotArea collapsedLevelsAreSubtotals="1" fieldPosition="0">
        <references count="2">
          <reference field="12" count="1" selected="0">
            <x v="2"/>
          </reference>
          <reference field="29" count="14"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270">
      <pivotArea dataOnly="0" labelOnly="1" fieldPosition="0">
        <references count="2">
          <reference field="12" count="1" selected="0">
            <x v="0"/>
          </reference>
          <reference field="29" count="28">
            <x v="0"/>
            <x v="1"/>
            <x v="3"/>
            <x v="4"/>
            <x v="5"/>
            <x v="6"/>
            <x v="17"/>
            <x v="21"/>
            <x v="27"/>
            <x v="32"/>
            <x v="35"/>
            <x v="36"/>
            <x v="45"/>
            <x v="51"/>
            <x v="54"/>
            <x v="56"/>
            <x v="69"/>
            <x v="70"/>
            <x v="71"/>
            <x v="74"/>
            <x v="75"/>
            <x v="83"/>
            <x v="85"/>
            <x v="86"/>
            <x v="88"/>
            <x v="89"/>
            <x v="90"/>
            <x v="91"/>
          </reference>
        </references>
      </pivotArea>
    </format>
    <format dxfId="271">
      <pivotArea outline="0" collapsedLevelsAreSubtotals="1" fieldPosition="0">
        <references count="1">
          <reference field="4294967294" count="10" selected="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72">
      <pivotArea field="12" type="button" dataOnly="0" labelOnly="1" outline="0" axis="axisRow" fieldPosition="0"/>
    </format>
    <format dxfId="273">
      <pivotArea dataOnly="0" labelOnly="1" fieldPosition="0">
        <references count="1">
          <reference field="12" count="5">
            <x v="0"/>
            <x v="1"/>
            <x v="2"/>
            <x v="4"/>
            <x v="6"/>
          </reference>
        </references>
      </pivotArea>
    </format>
    <format dxfId="274">
      <pivotArea dataOnly="0" labelOnly="1" grandRow="1" outline="0" fieldPosition="0"/>
    </format>
    <format dxfId="275">
      <pivotArea dataOnly="0" labelOnly="1" fieldPosition="0">
        <references count="2">
          <reference field="12" count="1" selected="0">
            <x v="0"/>
          </reference>
          <reference field="29" count="50">
            <x v="0"/>
            <x v="4"/>
            <x v="7"/>
            <x v="8"/>
            <x v="19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276">
      <pivotArea dataOnly="0" labelOnly="1" fieldPosition="0">
        <references count="2">
          <reference field="12" count="1" selected="0">
            <x v="2"/>
          </reference>
          <reference field="29" count="28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2"/>
            <x v="94"/>
            <x v="95"/>
            <x v="97"/>
            <x v="100"/>
            <x v="101"/>
          </reference>
        </references>
      </pivotArea>
    </format>
    <format dxfId="277">
      <pivotArea dataOnly="0" labelOnly="1" outline="0" fieldPosition="0">
        <references count="1">
          <reference field="429496729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278">
      <pivotArea dataOnly="0" labelOnly="1" fieldPosition="0">
        <references count="1">
          <reference field="29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2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5" minRefreshableVersion="3" itemPrintTitles="1" createdVersion="5" indent="0" compact="0" outline="1" outlineData="1" compactData="0" multipleFieldFilters="0">
  <location ref="A6:G21" firstHeaderRow="0" firstDataRow="1" firstDataCol="2"/>
  <pivotFields count="103"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axis="axisRow" compact="0" showAll="0">
      <items count="3">
        <item x="0"/>
        <item x="1"/>
        <item t="default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axis="axisRow" compact="0" multipleItemSelectionAllowed="1" showAll="0">
      <items count="13">
        <item sd="0" x="0"/>
        <item sd="0" x="1"/>
        <item sd="0" x="6"/>
        <item sd="0" x="5"/>
        <item sd="0" x="11"/>
        <item sd="0" x="3"/>
        <item sd="0" x="2"/>
        <item sd="0" x="10"/>
        <item sd="0" x="7"/>
        <item x="8"/>
        <item x="4"/>
        <item x="9"/>
        <item t="default" sd="0"/>
      </items>
    </pivotField>
    <pivotField compact="0" showAll="0" defaultSubtotal="0">
      <items count="7">
        <item sd="0" x="4"/>
        <item sd="0" x="0"/>
        <item sd="0" x="1"/>
        <item sd="0" x="2"/>
        <item sd="0" m="1" x="6"/>
        <item x="3"/>
        <item x="5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/>
    <pivotField compact="0" showAll="0" defaultSubtotal="0"/>
    <pivotField compact="0" showAll="0" defaultSubtotal="0"/>
    <pivotField compact="0" showAll="0" defaultSubtotal="0"/>
    <pivotField compact="0" showAll="0"/>
    <pivotField dataField="1"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numFmtId="44" showAll="0" defaultSubtotal="0"/>
    <pivotField dataField="1" compact="0" numFmtId="44" showAll="0" defaultSubtotal="0"/>
    <pivotField dataField="1" compact="0" showAll="0"/>
    <pivotField compact="0" showAll="0"/>
    <pivotField dataField="1" compact="0" showAl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/>
    <pivotField compact="0" showAll="0"/>
    <pivotField dataField="1" compact="0" numFmtId="44" showAll="0" defaultSubtotal="0"/>
    <pivotField compact="0" numFmtId="44" showAll="0" defaultSubtotal="0"/>
  </pivotFields>
  <rowFields count="2">
    <field x="5"/>
    <field x="11"/>
  </rowFields>
  <rowItems count="15">
    <i>
      <x/>
    </i>
    <i r="1">
      <x/>
    </i>
    <i r="1">
      <x v="1"/>
    </i>
    <i r="1">
      <x v="6"/>
    </i>
    <i>
      <x v="1"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 PRESUPUESTO ESTIMADO" fld="30" baseField="0" baseItem="0" numFmtId="4"/>
    <dataField name="AMPLIACIONES Y REDUCCIONES " fld="79" baseField="0" baseItem="0"/>
    <dataField name=" PTTO.  MODIFICADO" fld="80" baseField="0" baseItem="1"/>
    <dataField name="RECAUDADO" fld="82" baseField="0" baseItem="0"/>
    <dataField name=" DIFERENCIA" fld="101" baseField="0" baseItem="0"/>
  </dataFields>
  <formats count="82">
    <format dxfId="0">
      <pivotArea outline="0" collapsedLevelsAreSubtotals="1" fieldPosition="0"/>
    </format>
    <format dxfId="1">
      <pivotArea dataOnly="0" labelOnly="1" grandCol="1" outline="0" fieldPosition="0"/>
    </format>
    <format dxfId="2">
      <pivotArea outline="0" collapsedLevelsAreSubtotals="1" fieldPosition="0"/>
    </format>
    <format dxfId="3">
      <pivotArea field="12" type="button" dataOnly="0" labelOnly="1" outline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field="5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">
      <pivotArea collapsedLevelsAreSubtotals="1" fieldPosition="0">
        <references count="2">
          <reference field="5" count="0" selected="0"/>
          <reference field="11" count="3">
            <x v="0"/>
            <x v="1"/>
            <x v="6"/>
          </reference>
        </references>
      </pivotArea>
    </format>
    <format dxfId="8">
      <pivotArea grandRow="1" outline="0" collapsedLevelsAreSubtotals="1" fieldPosition="0"/>
    </format>
    <format dxfId="9">
      <pivotArea field="11" type="button" dataOnly="0" labelOnly="1" outline="0" axis="axisRow" fieldPosition="1"/>
    </format>
    <format dxfId="1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1">
      <pivotArea field="11" type="button" dataOnly="0" labelOnly="1" outline="0" axis="axisRow" fieldPosition="1"/>
    </format>
    <format dxfId="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3">
      <pivotArea grandRow="1" outline="0" collapsedLevelsAreSubtotals="1" fieldPosition="0"/>
    </format>
    <format dxfId="14">
      <pivotArea dataOnly="0" labelOnly="1" grandRow="1" outline="0" fieldPosition="0"/>
    </format>
    <format dxfId="15">
      <pivotArea outline="0" collapsedLevelsAreSubtotals="1" fieldPosition="0"/>
    </format>
    <format dxfId="16">
      <pivotArea field="11" type="button" dataOnly="0" labelOnly="1" outline="0" axis="axisRow" fieldPosition="1"/>
    </format>
    <format dxfId="17">
      <pivotArea dataOnly="0" labelOnly="1" outline="0" offset="IV256" fieldPosition="0">
        <references count="1">
          <reference field="5" count="0"/>
        </references>
      </pivotArea>
    </format>
    <format dxfId="18">
      <pivotArea dataOnly="0" labelOnly="1" outline="0" fieldPosition="0">
        <references count="2">
          <reference field="5" count="0" selected="0"/>
          <reference field="11" count="3">
            <x v="0"/>
            <x v="1"/>
            <x v="6"/>
          </reference>
        </references>
      </pivotArea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">
      <pivotArea dataOnly="0" labelOnly="1" outline="0" fieldPosition="0">
        <references count="1">
          <reference field="5" count="1">
            <x v="0"/>
          </reference>
        </references>
      </pivotArea>
    </format>
    <format dxfId="21">
      <pivotArea dataOnly="0" labelOnly="1" fieldPosition="0">
        <references count="1">
          <reference field="11" count="0"/>
        </references>
      </pivotArea>
    </format>
    <format dxfId="22">
      <pivotArea field="11" type="button" dataOnly="0" labelOnly="1" outline="0" axis="axisRow" fieldPosition="1"/>
    </format>
    <format dxfId="23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24">
      <pivotArea dataOnly="0" labelOnly="1" outline="0" offset="IV256" fieldPosition="0">
        <references count="1">
          <reference field="5" count="1">
            <x v="1"/>
          </reference>
        </references>
      </pivotArea>
    </format>
    <format dxfId="25">
      <pivotArea dataOnly="0" labelOnly="1" grandRow="1" outline="0" offset="IV256" fieldPosition="0"/>
    </format>
    <format dxfId="26">
      <pivotArea dataOnly="0" labelOnly="1" outline="0" fieldPosition="0">
        <references count="2">
          <reference field="5" count="1" selected="0">
            <x v="0"/>
          </reference>
          <reference field="11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7">
      <pivotArea outline="0" collapsedLevelsAreSubtotals="1" fieldPosition="0"/>
    </format>
    <format dxfId="28">
      <pivotArea field="11" type="button" dataOnly="0" labelOnly="1" outline="0" axis="axisRow" fieldPosition="1"/>
    </format>
    <format dxfId="29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30">
      <pivotArea dataOnly="0" labelOnly="1" grandRow="1" outline="0" offset="IV256" fieldPosition="0"/>
    </format>
    <format dxfId="31">
      <pivotArea dataOnly="0" labelOnly="1" outline="0" fieldPosition="0">
        <references count="2">
          <reference field="5" count="1" selected="0">
            <x v="0"/>
          </reference>
          <reference field="11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4">
      <pivotArea outline="0" collapsedLevelsAreSubtotals="1" fieldPosition="0"/>
    </format>
    <format dxfId="35">
      <pivotArea field="11" type="button" dataOnly="0" labelOnly="1" outline="0" axis="axisRow" fieldPosition="1"/>
    </format>
    <format dxfId="36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8">
      <pivotArea field="11" type="button" dataOnly="0" labelOnly="1" outline="0" axis="axisRow" fieldPosition="1"/>
    </format>
    <format dxfId="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0">
      <pivotArea outline="0" collapsedLevelsAreSubtotals="1" fieldPosition="0"/>
    </format>
    <format dxfId="41">
      <pivotArea dataOnly="0" grandRow="1" axis="axisRow" fieldPosition="0"/>
    </format>
    <format dxfId="42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4">
      <pivotArea collapsedLevelsAreSubtotals="1" fieldPosition="0">
        <references count="2">
          <reference field="4294967294" count="1" selected="0">
            <x v="1"/>
          </reference>
          <reference field="5" count="1">
            <x v="0"/>
          </reference>
        </references>
      </pivotArea>
    </format>
    <format dxfId="45">
      <pivotArea collapsedLevelsAreSubtotals="1" fieldPosition="0">
        <references count="3">
          <reference field="4294967294" count="1" selected="0">
            <x v="1"/>
          </reference>
          <reference field="5" count="1" selected="0">
            <x v="0"/>
          </reference>
          <reference field="11" count="3">
            <x v="0"/>
            <x v="1"/>
            <x v="6"/>
          </reference>
        </references>
      </pivotArea>
    </format>
    <format dxfId="46">
      <pivotArea collapsedLevelsAreSubtotals="1" fieldPosition="0">
        <references count="3">
          <reference field="4294967294" count="1" selected="0">
            <x v="1"/>
          </reference>
          <reference field="5" count="1" selected="0">
            <x v="1"/>
          </reference>
          <reference field="11" count="4">
            <x v="2"/>
            <x v="5"/>
            <x v="7"/>
            <x v="8"/>
          </reference>
        </references>
      </pivotArea>
    </format>
    <format dxfId="47">
      <pivotArea collapsedLevelsAreSubtotals="1" fieldPosition="0">
        <references count="1">
          <reference field="5" count="1">
            <x v="1"/>
          </reference>
        </references>
      </pivotArea>
    </format>
    <format dxfId="48">
      <pivotArea dataOnly="0" labelOnly="1" outline="0" fieldPosition="0">
        <references count="1">
          <reference field="5" count="1">
            <x v="1"/>
          </reference>
        </references>
      </pivotArea>
    </format>
    <format dxfId="4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0">
      <pivotArea field="5" type="button" dataOnly="0" labelOnly="1" outline="0" axis="axisRow" fieldPosition="0"/>
    </format>
    <format dxfId="51">
      <pivotArea collapsedLevelsAreSubtotals="1" fieldPosition="0">
        <references count="2">
          <reference field="4294967294" count="1" selected="0">
            <x v="0"/>
          </reference>
          <reference field="5" count="1">
            <x v="1"/>
          </reference>
        </references>
      </pivotArea>
    </format>
    <format dxfId="52">
      <pivotArea outline="0" collapsedLevelsAreSubtotals="1" fieldPosition="0"/>
    </format>
    <format dxfId="53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5">
      <pivotArea field="11" type="button" dataOnly="0" labelOnly="1" outline="0" axis="axisRow" fieldPosition="1"/>
    </format>
    <format dxfId="5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7">
      <pivotArea type="all" dataOnly="0" outline="0" fieldPosition="0"/>
    </format>
    <format dxfId="58">
      <pivotArea outline="0" collapsedLevelsAreSubtotals="1" fieldPosition="0"/>
    </format>
    <format dxfId="59">
      <pivotArea dataOnly="0" labelOnly="1" outline="0" fieldPosition="0">
        <references count="1">
          <reference field="5" count="0"/>
        </references>
      </pivotArea>
    </format>
    <format dxfId="60">
      <pivotArea dataOnly="0" labelOnly="1" grandRow="1" outline="0" fieldPosition="0"/>
    </format>
    <format dxfId="61">
      <pivotArea dataOnly="0" labelOnly="1" outline="0" fieldPosition="0">
        <references count="2">
          <reference field="5" count="1" selected="0">
            <x v="0"/>
          </reference>
          <reference field="11" count="0"/>
        </references>
      </pivotArea>
    </format>
    <format dxfId="6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63">
      <pivotArea dataOnly="0" labelOnly="1" outline="0" offset="IV2" fieldPosition="0">
        <references count="1">
          <reference field="5" count="1">
            <x v="0"/>
          </reference>
        </references>
      </pivotArea>
    </format>
    <format dxfId="64">
      <pivotArea dataOnly="0" labelOnly="1" outline="0" fieldPosition="0">
        <references count="2">
          <reference field="5" count="1" selected="0">
            <x v="1"/>
          </reference>
          <reference field="11" count="1">
            <x v="2"/>
          </reference>
        </references>
      </pivotArea>
    </format>
    <format dxfId="65">
      <pivotArea dataOnly="0" labelOnly="1" outline="0" fieldPosition="0">
        <references count="2">
          <reference field="5" count="1" selected="0">
            <x v="1"/>
          </reference>
          <reference field="11" count="6">
            <x v="2"/>
            <x v="3"/>
            <x v="4"/>
            <x v="5"/>
            <x v="7"/>
            <x v="8"/>
          </reference>
        </references>
      </pivotArea>
    </format>
    <format dxfId="66">
      <pivotArea dataOnly="0" labelOnly="1" outline="0" offset="IV256" fieldPosition="0">
        <references count="1">
          <reference field="5" count="1">
            <x v="1"/>
          </reference>
        </references>
      </pivotArea>
    </format>
    <format dxfId="67">
      <pivotArea dataOnly="0" labelOnly="1" outline="0" fieldPosition="0">
        <references count="2">
          <reference field="5" count="1" selected="0">
            <x v="0"/>
          </reference>
          <reference field="11" count="3">
            <x v="0"/>
            <x v="1"/>
            <x v="6"/>
          </reference>
        </references>
      </pivotArea>
    </format>
    <format dxfId="68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69">
      <pivotArea dataOnly="0" labelOnly="1" outline="0" offset="IV256" fieldPosition="0">
        <references count="1">
          <reference field="5" count="1">
            <x v="1"/>
          </reference>
        </references>
      </pivotArea>
    </format>
    <format dxfId="70">
      <pivotArea dataOnly="0" labelOnly="1" outline="0" fieldPosition="0">
        <references count="2">
          <reference field="5" count="1" selected="0">
            <x v="0"/>
          </reference>
          <reference field="11" count="3">
            <x v="0"/>
            <x v="1"/>
            <x v="6"/>
          </reference>
        </references>
      </pivotArea>
    </format>
    <format dxfId="71">
      <pivotArea collapsedLevelsAreSubtotals="1" fieldPosition="0">
        <references count="2">
          <reference field="5" count="1" selected="0">
            <x v="0"/>
          </reference>
          <reference field="11" count="1">
            <x v="6"/>
          </reference>
        </references>
      </pivotArea>
    </format>
    <format dxfId="72">
      <pivotArea dataOnly="0" labelOnly="1" outline="0" offset="IV256" fieldPosition="0">
        <references count="1">
          <reference field="5" count="1">
            <x v="0"/>
          </reference>
        </references>
      </pivotArea>
    </format>
    <format dxfId="73">
      <pivotArea dataOnly="0" labelOnly="1" outline="0" fieldPosition="0">
        <references count="2">
          <reference field="5" count="1" selected="0">
            <x v="0"/>
          </reference>
          <reference field="11" count="1">
            <x v="6"/>
          </reference>
        </references>
      </pivotArea>
    </format>
    <format dxfId="74">
      <pivotArea dataOnly="0" labelOnly="1" outline="0" offset="IV256" fieldPosition="0">
        <references count="1">
          <reference field="5" count="1">
            <x v="1"/>
          </reference>
        </references>
      </pivotArea>
    </format>
    <format dxfId="75">
      <pivotArea type="all" dataOnly="0" outline="0" fieldPosition="0"/>
    </format>
    <format dxfId="76">
      <pivotArea outline="0" collapsedLevelsAreSubtotals="1" fieldPosition="0"/>
    </format>
    <format dxfId="77">
      <pivotArea dataOnly="0" labelOnly="1" outline="0" fieldPosition="0">
        <references count="1">
          <reference field="5" count="0"/>
        </references>
      </pivotArea>
    </format>
    <format dxfId="78">
      <pivotArea dataOnly="0" labelOnly="1" grandRow="1" outline="0" fieldPosition="0"/>
    </format>
    <format dxfId="79">
      <pivotArea dataOnly="0" labelOnly="1" outline="0" fieldPosition="0">
        <references count="2">
          <reference field="5" count="1" selected="0">
            <x v="0"/>
          </reference>
          <reference field="11" count="0"/>
        </references>
      </pivotArea>
    </format>
    <format dxfId="80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81">
      <pivotArea dataOnly="0" labelOnly="1" outline="0" fieldPosition="0">
        <references count="1">
          <reference field="4294967294" count="1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3.xml><?xml version="1.0" encoding="utf-8"?>
<pivotTableDefinition xmlns="http://schemas.openxmlformats.org/spreadsheetml/2006/main" name="Tabla dinámica2" cacheId="1" applyNumberFormats="0" applyBorderFormats="0" applyFontFormats="0" applyPatternFormats="0" applyAlignmentFormats="0" applyWidthHeightFormats="1" dataCaption="Valores" updatedVersion="5" minRefreshableVersion="3" itemPrintTitles="1" createdVersion="5" indent="0" compact="0" compactData="0" multipleFieldFilters="0">
  <location ref="A33:H64" firstHeaderRow="0" firstDataRow="1" firstDataCol="3"/>
  <pivotFields count="103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>
      <items count="3">
        <item x="0"/>
        <item x="1"/>
        <item t="default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multipleItemSelectionAllowed="1" showAll="0">
      <items count="13">
        <item sd="0" x="0"/>
        <item sd="0" x="1"/>
        <item sd="0" x="6"/>
        <item sd="0" x="5"/>
        <item sd="0" x="11"/>
        <item sd="0" x="3"/>
        <item sd="0" x="2"/>
        <item sd="0" x="10"/>
        <item sd="0" x="8"/>
        <item sd="0" x="7"/>
        <item x="4"/>
        <item x="9"/>
        <item t="default" sd="0"/>
      </items>
    </pivotField>
    <pivotField name="CAPITULO" axis="axisRow" compact="0" outline="0" showAll="0" defaultSubtotal="0">
      <items count="7">
        <item x="0"/>
        <item x="1"/>
        <item x="2"/>
        <item x="4"/>
        <item m="1" x="6"/>
        <item x="3"/>
        <item x="5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C.O.G." axis="axisRow" compact="0" outline="0" showAll="0" defaultSubtotal="0">
      <items count="28">
        <item x="0"/>
        <item x="1"/>
        <item x="2"/>
        <item x="3"/>
        <item x="4"/>
        <item x="18"/>
        <item x="6"/>
        <item x="19"/>
        <item x="7"/>
        <item x="20"/>
        <item x="8"/>
        <item x="21"/>
        <item x="9"/>
        <item x="10"/>
        <item x="22"/>
        <item x="11"/>
        <item x="12"/>
        <item x="13"/>
        <item x="14"/>
        <item x="15"/>
        <item x="16"/>
        <item x="17"/>
        <item x="23"/>
        <item x="24"/>
        <item x="25"/>
        <item x="26"/>
        <item x="5"/>
        <item x="27"/>
      </items>
    </pivotField>
    <pivotField name="DESCRICPCIÓN" axis="axisRow" compact="0" outline="0" showAll="0" defaultSubtotal="0">
      <items count="27">
        <item x="7"/>
        <item x="22"/>
        <item x="9"/>
        <item x="25"/>
        <item x="10"/>
        <item x="24"/>
        <item x="6"/>
        <item x="8"/>
        <item x="23"/>
        <item x="4"/>
        <item x="18"/>
        <item x="19"/>
        <item x="20"/>
        <item x="2"/>
        <item x="0"/>
        <item x="1"/>
        <item x="3"/>
        <item x="11"/>
        <item x="21"/>
        <item x="15"/>
        <item x="14"/>
        <item x="16"/>
        <item x="13"/>
        <item x="17"/>
        <item x="12"/>
        <item x="5"/>
        <item x="26"/>
      </items>
    </pivotField>
    <pivotField compact="0" outline="0" showAll="0" defaultSubtotal="0"/>
    <pivotField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>
      <items count="109">
        <item x="0"/>
        <item x="1"/>
        <item x="34"/>
        <item x="2"/>
        <item x="3"/>
        <item x="5"/>
        <item x="6"/>
        <item x="35"/>
        <item x="48"/>
        <item x="106"/>
        <item x="107"/>
        <item x="37"/>
        <item x="38"/>
        <item x="39"/>
        <item x="40"/>
        <item x="41"/>
        <item x="42"/>
        <item x="7"/>
        <item x="43"/>
        <item x="44"/>
        <item x="45"/>
        <item x="46"/>
        <item x="47"/>
        <item x="49"/>
        <item x="50"/>
        <item x="51"/>
        <item x="9"/>
        <item x="52"/>
        <item x="10"/>
        <item x="53"/>
        <item x="11"/>
        <item x="12"/>
        <item x="54"/>
        <item x="55"/>
        <item x="13"/>
        <item x="14"/>
        <item x="57"/>
        <item x="59"/>
        <item x="61"/>
        <item x="62"/>
        <item x="63"/>
        <item x="15"/>
        <item x="64"/>
        <item x="67"/>
        <item x="68"/>
        <item x="16"/>
        <item x="69"/>
        <item x="70"/>
        <item x="17"/>
        <item x="71"/>
        <item x="18"/>
        <item x="72"/>
        <item x="73"/>
        <item x="74"/>
        <item x="75"/>
        <item x="77"/>
        <item x="79"/>
        <item x="80"/>
        <item x="81"/>
        <item x="19"/>
        <item x="82"/>
        <item x="20"/>
        <item x="21"/>
        <item x="22"/>
        <item x="23"/>
        <item x="24"/>
        <item x="25"/>
        <item x="84"/>
        <item x="85"/>
        <item x="87"/>
        <item x="88"/>
        <item x="89"/>
        <item x="26"/>
        <item x="27"/>
        <item x="90"/>
        <item x="28"/>
        <item x="29"/>
        <item x="91"/>
        <item x="30"/>
        <item x="31"/>
        <item x="32"/>
        <item x="33"/>
        <item x="92"/>
        <item x="93"/>
        <item x="98"/>
        <item x="94"/>
        <item x="102"/>
        <item x="95"/>
        <item x="96"/>
        <item x="97"/>
        <item x="100"/>
        <item x="99"/>
        <item x="101"/>
        <item h="1" x="56"/>
        <item h="1" x="58"/>
        <item h="1" x="76"/>
        <item h="1" x="78"/>
        <item h="1" x="83"/>
        <item h="1" x="86"/>
        <item h="1" x="8"/>
        <item h="1" x="60"/>
        <item h="1" x="65"/>
        <item h="1" x="66"/>
        <item h="1" x="103"/>
        <item h="1" x="104"/>
        <item h="1" x="105"/>
        <item h="1" x="36"/>
        <item h="1" x="4"/>
        <item t="default"/>
      </items>
    </pivotField>
    <pivotField dataField="1" compact="0" outline="0" showAl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4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4" outline="0" showAll="0" defaultSubtotal="0"/>
    <pivotField dataField="1" compact="0" numFmtId="44" outline="0" showAll="0" defaultSubtotal="0"/>
    <pivotField dataField="1" compact="0" outline="0" showAll="0"/>
    <pivotField compact="0" outline="0" showAll="0"/>
    <pivotField compact="0" outline="0" showAll="0"/>
    <pivotField compact="0" numFmtId="44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44" outline="0" showAll="0" defaultSubtotal="0"/>
    <pivotField compact="0" outline="0" showAll="0" defaultSubtotal="0"/>
    <pivotField compact="0" outline="0" showAll="0"/>
    <pivotField dataField="1" compact="0" outline="0" showAll="0"/>
    <pivotField compact="0" numFmtId="44" outline="0" showAll="0" defaultSubtotal="0"/>
    <pivotField compact="0" numFmtId="44" outline="0" showAll="0" defaultSubtotal="0"/>
  </pivotFields>
  <rowFields count="3">
    <field x="12"/>
    <field x="22"/>
    <field x="23"/>
  </rowFields>
  <rowItems count="31">
    <i>
      <x/>
      <x/>
      <x v="14"/>
    </i>
    <i r="1">
      <x v="1"/>
      <x v="15"/>
    </i>
    <i r="1">
      <x v="2"/>
      <x v="13"/>
    </i>
    <i r="1">
      <x v="3"/>
      <x v="16"/>
    </i>
    <i r="1">
      <x v="4"/>
      <x v="9"/>
    </i>
    <i r="1">
      <x v="5"/>
      <x v="11"/>
    </i>
    <i r="1">
      <x v="26"/>
      <x v="25"/>
    </i>
    <i>
      <x v="1"/>
      <x v="6"/>
      <x/>
    </i>
    <i r="2">
      <x v="6"/>
    </i>
    <i r="1">
      <x v="7"/>
      <x/>
    </i>
    <i r="1">
      <x v="8"/>
      <x v="7"/>
    </i>
    <i r="1">
      <x v="9"/>
      <x v="12"/>
    </i>
    <i r="1">
      <x v="10"/>
      <x v="2"/>
    </i>
    <i r="1">
      <x v="11"/>
      <x v="12"/>
    </i>
    <i r="1">
      <x v="12"/>
      <x v="4"/>
    </i>
    <i>
      <x v="2"/>
      <x v="13"/>
      <x v="17"/>
    </i>
    <i r="1">
      <x v="14"/>
      <x v="18"/>
    </i>
    <i r="1">
      <x v="15"/>
      <x v="24"/>
    </i>
    <i r="1">
      <x v="16"/>
      <x v="22"/>
    </i>
    <i r="1">
      <x v="17"/>
      <x v="20"/>
    </i>
    <i r="1">
      <x v="18"/>
      <x v="19"/>
    </i>
    <i r="1">
      <x v="19"/>
      <x v="21"/>
    </i>
    <i r="1">
      <x v="20"/>
      <x v="23"/>
    </i>
    <i r="1">
      <x v="21"/>
      <x v="10"/>
    </i>
    <i r="1">
      <x v="24"/>
      <x v="5"/>
    </i>
    <i>
      <x v="3"/>
      <x v="23"/>
      <x v="8"/>
    </i>
    <i r="1">
      <x v="24"/>
      <x v="5"/>
    </i>
    <i r="1">
      <x v="25"/>
      <x v="3"/>
    </i>
    <i>
      <x v="5"/>
      <x v="22"/>
      <x v="1"/>
    </i>
    <i>
      <x v="6"/>
      <x v="27"/>
      <x v="2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PRESUPUESTO APROBADO" fld="30" baseField="6" baseItem="18" numFmtId="4"/>
    <dataField name="AMPLIACIONES Y REDUCCIONES " fld="79" baseField="6" baseItem="18"/>
    <dataField name=" PTTO.  MODIFICADO" fld="80" baseField="0" baseItem="1"/>
    <dataField name=" PPTO EJERCIDO A LA FECHA " fld="84" baseField="0" baseItem="1"/>
    <dataField name="DISPONIBLE" fld="100" baseField="0" baseItem="1"/>
  </dataFields>
  <formats count="164">
    <format dxfId="82">
      <pivotArea outline="0" collapsedLevelsAreSubtotals="1" fieldPosition="0"/>
    </format>
    <format dxfId="83">
      <pivotArea dataOnly="0" labelOnly="1" grandCol="1" outline="0" fieldPosition="0"/>
    </format>
    <format dxfId="84">
      <pivotArea outline="0" collapsedLevelsAreSubtotals="1" fieldPosition="0"/>
    </format>
    <format dxfId="8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6">
      <pivotArea field="5" type="button" dataOnly="0" labelOnly="1" outline="0"/>
    </format>
    <format dxfId="8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88">
      <pivotArea grandRow="1" outline="0" collapsedLevelsAreSubtotals="1" fieldPosition="0"/>
    </format>
    <format dxfId="89">
      <pivotArea field="11" type="button" dataOnly="0" labelOnly="1" outline="0"/>
    </format>
    <format dxfId="90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1">
      <pivotArea field="11" type="button" dataOnly="0" labelOnly="1" outline="0"/>
    </format>
    <format dxfId="92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3">
      <pivotArea grandRow="1" outline="0" collapsedLevelsAreSubtotals="1" fieldPosition="0"/>
    </format>
    <format dxfId="94">
      <pivotArea dataOnly="0" labelOnly="1" grandRow="1" outline="0" fieldPosition="0"/>
    </format>
    <format dxfId="95">
      <pivotArea outline="0" collapsedLevelsAreSubtotals="1" fieldPosition="0"/>
    </format>
    <format dxfId="96">
      <pivotArea field="11" type="button" dataOnly="0" labelOnly="1" outline="0"/>
    </format>
    <format dxfId="97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98">
      <pivotArea field="29" type="button" dataOnly="0" labelOnly="1" outline="0"/>
    </format>
    <format dxfId="99">
      <pivotArea dataOnly="0" labelOnly="1" grandRow="1" outline="0" fieldPosition="0"/>
    </format>
    <format dxfId="100">
      <pivotArea type="all" dataOnly="0" outline="0" fieldPosition="0"/>
    </format>
    <format dxfId="101">
      <pivotArea outline="0" collapsedLevelsAreSubtotals="1" fieldPosition="0"/>
    </format>
    <format dxfId="102">
      <pivotArea field="29" type="button" dataOnly="0" labelOnly="1" outline="0"/>
    </format>
    <format dxfId="103">
      <pivotArea dataOnly="0" labelOnly="1" grandRow="1" outline="0" fieldPosition="0"/>
    </format>
    <format dxfId="104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5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06">
      <pivotArea field="23" type="button" dataOnly="0" labelOnly="1" outline="0" axis="axisRow" fieldPosition="2"/>
    </format>
    <format dxfId="107">
      <pivotArea field="22" type="button" dataOnly="0" labelOnly="1" outline="0" axis="axisRow" fieldPosition="1"/>
    </format>
    <format dxfId="108">
      <pivotArea field="22" type="button" dataOnly="0" labelOnly="1" outline="0" axis="axisRow" fieldPosition="1"/>
    </format>
    <format dxfId="109">
      <pivotArea field="23" type="button" dataOnly="0" labelOnly="1" outline="0" axis="axisRow" fieldPosition="2"/>
    </format>
    <format dxfId="110">
      <pivotArea dataOnly="0" labelOnly="1" outline="0" fieldPosition="0">
        <references count="1">
          <reference field="12" count="1">
            <x v="0"/>
          </reference>
        </references>
      </pivotArea>
    </format>
    <format dxfId="111">
      <pivotArea dataOnly="0" labelOnly="1" outline="0" fieldPosition="0">
        <references count="1">
          <reference field="12" count="1">
            <x v="1"/>
          </reference>
        </references>
      </pivotArea>
    </format>
    <format dxfId="112">
      <pivotArea dataOnly="0" labelOnly="1" outline="0" fieldPosition="0">
        <references count="1">
          <reference field="12" count="1">
            <x v="2"/>
          </reference>
        </references>
      </pivotArea>
    </format>
    <format dxfId="113">
      <pivotArea dataOnly="0" labelOnly="1" outline="0" fieldPosition="0">
        <references count="1">
          <reference field="12" count="1">
            <x v="3"/>
          </reference>
        </references>
      </pivotArea>
    </format>
    <format dxfId="114">
      <pivotArea dataOnly="0" labelOnly="1" outline="0" fieldPosition="0">
        <references count="1">
          <reference field="12" count="1">
            <x v="4"/>
          </reference>
        </references>
      </pivotArea>
    </format>
    <format dxfId="115">
      <pivotArea dataOnly="0" labelOnly="1" grandRow="1" outline="0" fieldPosition="0"/>
    </format>
    <format dxfId="116">
      <pivotArea dataOnly="0" labelOnly="1" outline="0" fieldPosition="0">
        <references count="2">
          <reference field="12" count="1" selected="0">
            <x v="0"/>
          </reference>
          <reference field="22" count="1">
            <x v="0"/>
          </reference>
        </references>
      </pivotArea>
    </format>
    <format dxfId="117">
      <pivotArea dataOnly="0" labelOnly="1" outline="0" fieldPosition="0">
        <references count="2">
          <reference field="12" count="1" selected="0">
            <x v="0"/>
          </reference>
          <reference field="22" count="1">
            <x v="1"/>
          </reference>
        </references>
      </pivotArea>
    </format>
    <format dxfId="118">
      <pivotArea dataOnly="0" labelOnly="1" outline="0" fieldPosition="0">
        <references count="2">
          <reference field="12" count="1" selected="0">
            <x v="0"/>
          </reference>
          <reference field="22" count="1">
            <x v="2"/>
          </reference>
        </references>
      </pivotArea>
    </format>
    <format dxfId="119">
      <pivotArea dataOnly="0" labelOnly="1" outline="0" fieldPosition="0">
        <references count="2">
          <reference field="12" count="1" selected="0">
            <x v="0"/>
          </reference>
          <reference field="22" count="1">
            <x v="3"/>
          </reference>
        </references>
      </pivotArea>
    </format>
    <format dxfId="120">
      <pivotArea dataOnly="0" labelOnly="1" outline="0" fieldPosition="0">
        <references count="2">
          <reference field="12" count="1" selected="0">
            <x v="0"/>
          </reference>
          <reference field="22" count="1">
            <x v="4"/>
          </reference>
        </references>
      </pivotArea>
    </format>
    <format dxfId="121">
      <pivotArea dataOnly="0" labelOnly="1" outline="0" fieldPosition="0">
        <references count="2">
          <reference field="12" count="1" selected="0">
            <x v="0"/>
          </reference>
          <reference field="22" count="1">
            <x v="5"/>
          </reference>
        </references>
      </pivotArea>
    </format>
    <format dxfId="122">
      <pivotArea dataOnly="0" labelOnly="1" outline="0" fieldPosition="0">
        <references count="2">
          <reference field="12" count="1" selected="0">
            <x v="1"/>
          </reference>
          <reference field="22" count="1">
            <x v="6"/>
          </reference>
        </references>
      </pivotArea>
    </format>
    <format dxfId="123">
      <pivotArea dataOnly="0" labelOnly="1" outline="0" fieldPosition="0">
        <references count="2">
          <reference field="12" count="1" selected="0">
            <x v="1"/>
          </reference>
          <reference field="22" count="1">
            <x v="7"/>
          </reference>
        </references>
      </pivotArea>
    </format>
    <format dxfId="124">
      <pivotArea dataOnly="0" labelOnly="1" outline="0" fieldPosition="0">
        <references count="2">
          <reference field="12" count="1" selected="0">
            <x v="1"/>
          </reference>
          <reference field="22" count="1">
            <x v="8"/>
          </reference>
        </references>
      </pivotArea>
    </format>
    <format dxfId="125">
      <pivotArea dataOnly="0" labelOnly="1" outline="0" fieldPosition="0">
        <references count="2">
          <reference field="12" count="1" selected="0">
            <x v="1"/>
          </reference>
          <reference field="22" count="1">
            <x v="9"/>
          </reference>
        </references>
      </pivotArea>
    </format>
    <format dxfId="126">
      <pivotArea dataOnly="0" labelOnly="1" outline="0" fieldPosition="0">
        <references count="2">
          <reference field="12" count="1" selected="0">
            <x v="1"/>
          </reference>
          <reference field="22" count="1">
            <x v="10"/>
          </reference>
        </references>
      </pivotArea>
    </format>
    <format dxfId="127">
      <pivotArea dataOnly="0" labelOnly="1" outline="0" fieldPosition="0">
        <references count="2">
          <reference field="12" count="1" selected="0">
            <x v="1"/>
          </reference>
          <reference field="22" count="1">
            <x v="11"/>
          </reference>
        </references>
      </pivotArea>
    </format>
    <format dxfId="128">
      <pivotArea dataOnly="0" labelOnly="1" outline="0" fieldPosition="0">
        <references count="2">
          <reference field="12" count="1" selected="0">
            <x v="1"/>
          </reference>
          <reference field="22" count="1">
            <x v="12"/>
          </reference>
        </references>
      </pivotArea>
    </format>
    <format dxfId="129">
      <pivotArea dataOnly="0" labelOnly="1" outline="0" fieldPosition="0">
        <references count="2">
          <reference field="12" count="1" selected="0">
            <x v="2"/>
          </reference>
          <reference field="22" count="1">
            <x v="4"/>
          </reference>
        </references>
      </pivotArea>
    </format>
    <format dxfId="130">
      <pivotArea dataOnly="0" labelOnly="1" outline="0" fieldPosition="0">
        <references count="2">
          <reference field="12" count="1" selected="0">
            <x v="2"/>
          </reference>
          <reference field="22" count="1">
            <x v="5"/>
          </reference>
        </references>
      </pivotArea>
    </format>
    <format dxfId="131">
      <pivotArea dataOnly="0" labelOnly="1" outline="0" fieldPosition="0">
        <references count="2">
          <reference field="12" count="1" selected="0">
            <x v="2"/>
          </reference>
          <reference field="22" count="1">
            <x v="13"/>
          </reference>
        </references>
      </pivotArea>
    </format>
    <format dxfId="132">
      <pivotArea dataOnly="0" labelOnly="1" outline="0" fieldPosition="0">
        <references count="2">
          <reference field="12" count="1" selected="0">
            <x v="2"/>
          </reference>
          <reference field="22" count="1">
            <x v="14"/>
          </reference>
        </references>
      </pivotArea>
    </format>
    <format dxfId="133">
      <pivotArea dataOnly="0" labelOnly="1" outline="0" fieldPosition="0">
        <references count="2">
          <reference field="12" count="1" selected="0">
            <x v="2"/>
          </reference>
          <reference field="22" count="1">
            <x v="15"/>
          </reference>
        </references>
      </pivotArea>
    </format>
    <format dxfId="134">
      <pivotArea dataOnly="0" labelOnly="1" outline="0" fieldPosition="0">
        <references count="2">
          <reference field="12" count="1" selected="0">
            <x v="2"/>
          </reference>
          <reference field="22" count="1">
            <x v="16"/>
          </reference>
        </references>
      </pivotArea>
    </format>
    <format dxfId="135">
      <pivotArea dataOnly="0" labelOnly="1" outline="0" fieldPosition="0">
        <references count="2">
          <reference field="12" count="1" selected="0">
            <x v="2"/>
          </reference>
          <reference field="22" count="1">
            <x v="17"/>
          </reference>
        </references>
      </pivotArea>
    </format>
    <format dxfId="136">
      <pivotArea dataOnly="0" labelOnly="1" outline="0" fieldPosition="0">
        <references count="2">
          <reference field="12" count="1" selected="0">
            <x v="2"/>
          </reference>
          <reference field="22" count="1">
            <x v="18"/>
          </reference>
        </references>
      </pivotArea>
    </format>
    <format dxfId="137">
      <pivotArea dataOnly="0" labelOnly="1" outline="0" fieldPosition="0">
        <references count="2">
          <reference field="12" count="1" selected="0">
            <x v="2"/>
          </reference>
          <reference field="22" count="1">
            <x v="19"/>
          </reference>
        </references>
      </pivotArea>
    </format>
    <format dxfId="138">
      <pivotArea dataOnly="0" labelOnly="1" outline="0" fieldPosition="0">
        <references count="2">
          <reference field="12" count="1" selected="0">
            <x v="2"/>
          </reference>
          <reference field="22" count="1">
            <x v="20"/>
          </reference>
        </references>
      </pivotArea>
    </format>
    <format dxfId="139">
      <pivotArea dataOnly="0" labelOnly="1" outline="0" fieldPosition="0">
        <references count="2">
          <reference field="12" count="1" selected="0">
            <x v="2"/>
          </reference>
          <reference field="22" count="1">
            <x v="21"/>
          </reference>
        </references>
      </pivotArea>
    </format>
    <format dxfId="140">
      <pivotArea dataOnly="0" labelOnly="1" outline="0" fieldPosition="0">
        <references count="2">
          <reference field="12" count="1" selected="0">
            <x v="3"/>
          </reference>
          <reference field="22" count="1">
            <x v="4"/>
          </reference>
        </references>
      </pivotArea>
    </format>
    <format dxfId="141">
      <pivotArea dataOnly="0" labelOnly="1" outline="0" fieldPosition="0">
        <references count="2">
          <reference field="12" count="1" selected="0">
            <x v="3"/>
          </reference>
          <reference field="22" count="1">
            <x v="23"/>
          </reference>
        </references>
      </pivotArea>
    </format>
    <format dxfId="142">
      <pivotArea dataOnly="0" labelOnly="1" outline="0" fieldPosition="0">
        <references count="2">
          <reference field="12" count="1" selected="0">
            <x v="3"/>
          </reference>
          <reference field="22" count="1">
            <x v="24"/>
          </reference>
        </references>
      </pivotArea>
    </format>
    <format dxfId="143">
      <pivotArea dataOnly="0" labelOnly="1" outline="0" fieldPosition="0">
        <references count="2">
          <reference field="12" count="1" selected="0">
            <x v="3"/>
          </reference>
          <reference field="22" count="1">
            <x v="25"/>
          </reference>
        </references>
      </pivotArea>
    </format>
    <format dxfId="144">
      <pivotArea dataOnly="0" labelOnly="1" outline="0" fieldPosition="0">
        <references count="2">
          <reference field="12" count="1" selected="0">
            <x v="4"/>
          </reference>
          <reference field="22" count="1">
            <x v="22"/>
          </reference>
        </references>
      </pivotArea>
    </format>
    <format dxfId="145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0"/>
          </reference>
          <reference field="23" count="2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</reference>
        </references>
      </pivotArea>
    </format>
    <format dxfId="146">
      <pivotArea field="23" type="button" dataOnly="0" labelOnly="1" outline="0" axis="axisRow" fieldPosition="2"/>
    </format>
    <format dxfId="147">
      <pivotArea collapsedLevelsAreSubtotals="1" fieldPosition="0">
        <references count="3">
          <reference field="12" count="1" selected="0">
            <x v="0"/>
          </reference>
          <reference field="22" count="1" selected="0">
            <x v="0"/>
          </reference>
          <reference field="23" count="1">
            <x v="14"/>
          </reference>
        </references>
      </pivotArea>
    </format>
    <format dxfId="148">
      <pivotArea collapsedLevelsAreSubtotals="1" fieldPosition="0">
        <references count="2">
          <reference field="12" count="1" selected="0">
            <x v="0"/>
          </reference>
          <reference field="22" count="1">
            <x v="1"/>
          </reference>
        </references>
      </pivotArea>
    </format>
    <format dxfId="149">
      <pivotArea collapsedLevelsAreSubtotals="1" fieldPosition="0">
        <references count="3">
          <reference field="12" count="1" selected="0">
            <x v="0"/>
          </reference>
          <reference field="22" count="1" selected="0">
            <x v="1"/>
          </reference>
          <reference field="23" count="1">
            <x v="15"/>
          </reference>
        </references>
      </pivotArea>
    </format>
    <format dxfId="150">
      <pivotArea collapsedLevelsAreSubtotals="1" fieldPosition="0">
        <references count="2">
          <reference field="12" count="1" selected="0">
            <x v="0"/>
          </reference>
          <reference field="22" count="1">
            <x v="2"/>
          </reference>
        </references>
      </pivotArea>
    </format>
    <format dxfId="151">
      <pivotArea collapsedLevelsAreSubtotals="1" fieldPosition="0">
        <references count="3">
          <reference field="12" count="1" selected="0">
            <x v="0"/>
          </reference>
          <reference field="22" count="1" selected="0">
            <x v="2"/>
          </reference>
          <reference field="23" count="1">
            <x v="13"/>
          </reference>
        </references>
      </pivotArea>
    </format>
    <format dxfId="152">
      <pivotArea collapsedLevelsAreSubtotals="1" fieldPosition="0">
        <references count="2">
          <reference field="12" count="1" selected="0">
            <x v="0"/>
          </reference>
          <reference field="22" count="1">
            <x v="3"/>
          </reference>
        </references>
      </pivotArea>
    </format>
    <format dxfId="153">
      <pivotArea collapsedLevelsAreSubtotals="1" fieldPosition="0">
        <references count="3">
          <reference field="12" count="1" selected="0">
            <x v="0"/>
          </reference>
          <reference field="22" count="1" selected="0">
            <x v="3"/>
          </reference>
          <reference field="23" count="1">
            <x v="16"/>
          </reference>
        </references>
      </pivotArea>
    </format>
    <format dxfId="154">
      <pivotArea collapsedLevelsAreSubtotals="1" fieldPosition="0">
        <references count="2">
          <reference field="12" count="1" selected="0">
            <x v="0"/>
          </reference>
          <reference field="22" count="1">
            <x v="4"/>
          </reference>
        </references>
      </pivotArea>
    </format>
    <format dxfId="155">
      <pivotArea collapsedLevelsAreSubtotals="1" fieldPosition="0">
        <references count="3">
          <reference field="12" count="1" selected="0">
            <x v="0"/>
          </reference>
          <reference field="22" count="1" selected="0">
            <x v="4"/>
          </reference>
          <reference field="23" count="1">
            <x v="9"/>
          </reference>
        </references>
      </pivotArea>
    </format>
    <format dxfId="156">
      <pivotArea collapsedLevelsAreSubtotals="1" fieldPosition="0">
        <references count="2">
          <reference field="12" count="1" selected="0">
            <x v="0"/>
          </reference>
          <reference field="22" count="1">
            <x v="5"/>
          </reference>
        </references>
      </pivotArea>
    </format>
    <format dxfId="157">
      <pivotArea collapsedLevelsAreSubtotals="1" fieldPosition="0">
        <references count="3">
          <reference field="12" count="1" selected="0">
            <x v="0"/>
          </reference>
          <reference field="22" count="1" selected="0">
            <x v="5"/>
          </reference>
          <reference field="23" count="1">
            <x v="11"/>
          </reference>
        </references>
      </pivotArea>
    </format>
    <format dxfId="158">
      <pivotArea collapsedLevelsAreSubtotals="1" fieldPosition="0">
        <references count="1">
          <reference field="12" count="1">
            <x v="1"/>
          </reference>
        </references>
      </pivotArea>
    </format>
    <format dxfId="159">
      <pivotArea collapsedLevelsAreSubtotals="1" fieldPosition="0">
        <references count="2">
          <reference field="12" count="1" selected="0">
            <x v="1"/>
          </reference>
          <reference field="22" count="1">
            <x v="6"/>
          </reference>
        </references>
      </pivotArea>
    </format>
    <format dxfId="160">
      <pivotArea collapsedLevelsAreSubtotals="1" fieldPosition="0">
        <references count="3">
          <reference field="12" count="1" selected="0">
            <x v="1"/>
          </reference>
          <reference field="22" count="1" selected="0">
            <x v="6"/>
          </reference>
          <reference field="23" count="1">
            <x v="6"/>
          </reference>
        </references>
      </pivotArea>
    </format>
    <format dxfId="161">
      <pivotArea collapsedLevelsAreSubtotals="1" fieldPosition="0">
        <references count="2">
          <reference field="12" count="1" selected="0">
            <x v="1"/>
          </reference>
          <reference field="22" count="1">
            <x v="7"/>
          </reference>
        </references>
      </pivotArea>
    </format>
    <format dxfId="162">
      <pivotArea collapsedLevelsAreSubtotals="1" fieldPosition="0">
        <references count="3">
          <reference field="12" count="1" selected="0">
            <x v="1"/>
          </reference>
          <reference field="22" count="1" selected="0">
            <x v="7"/>
          </reference>
          <reference field="23" count="1">
            <x v="0"/>
          </reference>
        </references>
      </pivotArea>
    </format>
    <format dxfId="163">
      <pivotArea collapsedLevelsAreSubtotals="1" fieldPosition="0">
        <references count="2">
          <reference field="12" count="1" selected="0">
            <x v="1"/>
          </reference>
          <reference field="22" count="1">
            <x v="8"/>
          </reference>
        </references>
      </pivotArea>
    </format>
    <format dxfId="164">
      <pivotArea collapsedLevelsAreSubtotals="1" fieldPosition="0">
        <references count="3">
          <reference field="12" count="1" selected="0">
            <x v="1"/>
          </reference>
          <reference field="22" count="1" selected="0">
            <x v="8"/>
          </reference>
          <reference field="23" count="1">
            <x v="7"/>
          </reference>
        </references>
      </pivotArea>
    </format>
    <format dxfId="165">
      <pivotArea collapsedLevelsAreSubtotals="1" fieldPosition="0">
        <references count="2">
          <reference field="12" count="1" selected="0">
            <x v="1"/>
          </reference>
          <reference field="22" count="1">
            <x v="9"/>
          </reference>
        </references>
      </pivotArea>
    </format>
    <format dxfId="166">
      <pivotArea collapsedLevelsAreSubtotals="1" fieldPosition="0">
        <references count="3">
          <reference field="12" count="1" selected="0">
            <x v="1"/>
          </reference>
          <reference field="22" count="1" selected="0">
            <x v="9"/>
          </reference>
          <reference field="23" count="1">
            <x v="12"/>
          </reference>
        </references>
      </pivotArea>
    </format>
    <format dxfId="167">
      <pivotArea collapsedLevelsAreSubtotals="1" fieldPosition="0">
        <references count="2">
          <reference field="12" count="1" selected="0">
            <x v="1"/>
          </reference>
          <reference field="22" count="1">
            <x v="10"/>
          </reference>
        </references>
      </pivotArea>
    </format>
    <format dxfId="168">
      <pivotArea collapsedLevelsAreSubtotals="1" fieldPosition="0">
        <references count="3">
          <reference field="12" count="1" selected="0">
            <x v="1"/>
          </reference>
          <reference field="22" count="1" selected="0">
            <x v="10"/>
          </reference>
          <reference field="23" count="1">
            <x v="2"/>
          </reference>
        </references>
      </pivotArea>
    </format>
    <format dxfId="169">
      <pivotArea collapsedLevelsAreSubtotals="1" fieldPosition="0">
        <references count="2">
          <reference field="12" count="1" selected="0">
            <x v="1"/>
          </reference>
          <reference field="22" count="1">
            <x v="11"/>
          </reference>
        </references>
      </pivotArea>
    </format>
    <format dxfId="170">
      <pivotArea collapsedLevelsAreSubtotals="1" fieldPosition="0">
        <references count="2">
          <reference field="12" count="1" selected="0">
            <x v="1"/>
          </reference>
          <reference field="22" count="1">
            <x v="12"/>
          </reference>
        </references>
      </pivotArea>
    </format>
    <format dxfId="171">
      <pivotArea collapsedLevelsAreSubtotals="1" fieldPosition="0">
        <references count="3">
          <reference field="12" count="1" selected="0">
            <x v="1"/>
          </reference>
          <reference field="22" count="1" selected="0">
            <x v="12"/>
          </reference>
          <reference field="23" count="1">
            <x v="4"/>
          </reference>
        </references>
      </pivotArea>
    </format>
    <format dxfId="172">
      <pivotArea collapsedLevelsAreSubtotals="1" fieldPosition="0">
        <references count="1">
          <reference field="12" count="1">
            <x v="2"/>
          </reference>
        </references>
      </pivotArea>
    </format>
    <format dxfId="173">
      <pivotArea collapsedLevelsAreSubtotals="1" fieldPosition="0">
        <references count="2">
          <reference field="12" count="1" selected="0">
            <x v="2"/>
          </reference>
          <reference field="22" count="1">
            <x v="4"/>
          </reference>
        </references>
      </pivotArea>
    </format>
    <format dxfId="174">
      <pivotArea collapsedLevelsAreSubtotals="1" fieldPosition="0">
        <references count="3">
          <reference field="12" count="1" selected="0">
            <x v="2"/>
          </reference>
          <reference field="22" count="1" selected="0">
            <x v="4"/>
          </reference>
          <reference field="23" count="1">
            <x v="22"/>
          </reference>
        </references>
      </pivotArea>
    </format>
    <format dxfId="175">
      <pivotArea collapsedLevelsAreSubtotals="1" fieldPosition="0">
        <references count="2">
          <reference field="12" count="1" selected="0">
            <x v="2"/>
          </reference>
          <reference field="22" count="1">
            <x v="5"/>
          </reference>
        </references>
      </pivotArea>
    </format>
    <format dxfId="176">
      <pivotArea collapsedLevelsAreSubtotals="1" fieldPosition="0">
        <references count="3">
          <reference field="12" count="1" selected="0">
            <x v="2"/>
          </reference>
          <reference field="22" count="1" selected="0">
            <x v="5"/>
          </reference>
          <reference field="23" count="1">
            <x v="24"/>
          </reference>
        </references>
      </pivotArea>
    </format>
    <format dxfId="177">
      <pivotArea collapsedLevelsAreSubtotals="1" fieldPosition="0">
        <references count="2">
          <reference field="12" count="1" selected="0">
            <x v="2"/>
          </reference>
          <reference field="22" count="1">
            <x v="13"/>
          </reference>
        </references>
      </pivotArea>
    </format>
    <format dxfId="178">
      <pivotArea collapsedLevelsAreSubtotals="1" fieldPosition="0">
        <references count="3">
          <reference field="12" count="1" selected="0">
            <x v="2"/>
          </reference>
          <reference field="22" count="1" selected="0">
            <x v="13"/>
          </reference>
          <reference field="23" count="1">
            <x v="17"/>
          </reference>
        </references>
      </pivotArea>
    </format>
    <format dxfId="179">
      <pivotArea collapsedLevelsAreSubtotals="1" fieldPosition="0">
        <references count="2">
          <reference field="12" count="1" selected="0">
            <x v="2"/>
          </reference>
          <reference field="22" count="1">
            <x v="14"/>
          </reference>
        </references>
      </pivotArea>
    </format>
    <format dxfId="180">
      <pivotArea collapsedLevelsAreSubtotals="1" fieldPosition="0">
        <references count="3">
          <reference field="12" count="1" selected="0">
            <x v="2"/>
          </reference>
          <reference field="22" count="1" selected="0">
            <x v="14"/>
          </reference>
          <reference field="23" count="1">
            <x v="18"/>
          </reference>
        </references>
      </pivotArea>
    </format>
    <format dxfId="181">
      <pivotArea collapsedLevelsAreSubtotals="1" fieldPosition="0">
        <references count="2">
          <reference field="12" count="1" selected="0">
            <x v="2"/>
          </reference>
          <reference field="22" count="1">
            <x v="15"/>
          </reference>
        </references>
      </pivotArea>
    </format>
    <format dxfId="182">
      <pivotArea collapsedLevelsAreSubtotals="1" fieldPosition="0">
        <references count="3">
          <reference field="12" count="1" selected="0">
            <x v="2"/>
          </reference>
          <reference field="22" count="1" selected="0">
            <x v="15"/>
          </reference>
          <reference field="23" count="1">
            <x v="24"/>
          </reference>
        </references>
      </pivotArea>
    </format>
    <format dxfId="183">
      <pivotArea collapsedLevelsAreSubtotals="1" fieldPosition="0">
        <references count="2">
          <reference field="12" count="1" selected="0">
            <x v="2"/>
          </reference>
          <reference field="22" count="1">
            <x v="16"/>
          </reference>
        </references>
      </pivotArea>
    </format>
    <format dxfId="184">
      <pivotArea collapsedLevelsAreSubtotals="1" fieldPosition="0">
        <references count="3">
          <reference field="12" count="1" selected="0">
            <x v="2"/>
          </reference>
          <reference field="22" count="1" selected="0">
            <x v="16"/>
          </reference>
          <reference field="23" count="1">
            <x v="22"/>
          </reference>
        </references>
      </pivotArea>
    </format>
    <format dxfId="185">
      <pivotArea collapsedLevelsAreSubtotals="1" fieldPosition="0">
        <references count="2">
          <reference field="12" count="1" selected="0">
            <x v="2"/>
          </reference>
          <reference field="22" count="1">
            <x v="17"/>
          </reference>
        </references>
      </pivotArea>
    </format>
    <format dxfId="186">
      <pivotArea collapsedLevelsAreSubtotals="1" fieldPosition="0">
        <references count="3">
          <reference field="12" count="1" selected="0">
            <x v="2"/>
          </reference>
          <reference field="22" count="1" selected="0">
            <x v="17"/>
          </reference>
          <reference field="23" count="1">
            <x v="20"/>
          </reference>
        </references>
      </pivotArea>
    </format>
    <format dxfId="187">
      <pivotArea collapsedLevelsAreSubtotals="1" fieldPosition="0">
        <references count="2">
          <reference field="12" count="1" selected="0">
            <x v="2"/>
          </reference>
          <reference field="22" count="1">
            <x v="18"/>
          </reference>
        </references>
      </pivotArea>
    </format>
    <format dxfId="188">
      <pivotArea collapsedLevelsAreSubtotals="1" fieldPosition="0">
        <references count="3">
          <reference field="12" count="1" selected="0">
            <x v="2"/>
          </reference>
          <reference field="22" count="1" selected="0">
            <x v="18"/>
          </reference>
          <reference field="23" count="1">
            <x v="19"/>
          </reference>
        </references>
      </pivotArea>
    </format>
    <format dxfId="189">
      <pivotArea collapsedLevelsAreSubtotals="1" fieldPosition="0">
        <references count="2">
          <reference field="12" count="1" selected="0">
            <x v="2"/>
          </reference>
          <reference field="22" count="1">
            <x v="19"/>
          </reference>
        </references>
      </pivotArea>
    </format>
    <format dxfId="190">
      <pivotArea collapsedLevelsAreSubtotals="1" fieldPosition="0">
        <references count="3">
          <reference field="12" count="1" selected="0">
            <x v="2"/>
          </reference>
          <reference field="22" count="1" selected="0">
            <x v="19"/>
          </reference>
          <reference field="23" count="1">
            <x v="21"/>
          </reference>
        </references>
      </pivotArea>
    </format>
    <format dxfId="191">
      <pivotArea collapsedLevelsAreSubtotals="1" fieldPosition="0">
        <references count="2">
          <reference field="12" count="1" selected="0">
            <x v="2"/>
          </reference>
          <reference field="22" count="1">
            <x v="20"/>
          </reference>
        </references>
      </pivotArea>
    </format>
    <format dxfId="192">
      <pivotArea collapsedLevelsAreSubtotals="1" fieldPosition="0">
        <references count="3">
          <reference field="12" count="1" selected="0">
            <x v="2"/>
          </reference>
          <reference field="22" count="1" selected="0">
            <x v="20"/>
          </reference>
          <reference field="23" count="1">
            <x v="23"/>
          </reference>
        </references>
      </pivotArea>
    </format>
    <format dxfId="193">
      <pivotArea collapsedLevelsAreSubtotals="1" fieldPosition="0">
        <references count="2">
          <reference field="12" count="1" selected="0">
            <x v="2"/>
          </reference>
          <reference field="22" count="1">
            <x v="21"/>
          </reference>
        </references>
      </pivotArea>
    </format>
    <format dxfId="194">
      <pivotArea collapsedLevelsAreSubtotals="1" fieldPosition="0">
        <references count="3">
          <reference field="12" count="1" selected="0">
            <x v="2"/>
          </reference>
          <reference field="22" count="1" selected="0">
            <x v="21"/>
          </reference>
          <reference field="23" count="1">
            <x v="10"/>
          </reference>
        </references>
      </pivotArea>
    </format>
    <format dxfId="195">
      <pivotArea collapsedLevelsAreSubtotals="1" fieldPosition="0">
        <references count="1">
          <reference field="12" count="1">
            <x v="3"/>
          </reference>
        </references>
      </pivotArea>
    </format>
    <format dxfId="196">
      <pivotArea collapsedLevelsAreSubtotals="1" fieldPosition="0">
        <references count="2">
          <reference field="12" count="1" selected="0">
            <x v="3"/>
          </reference>
          <reference field="22" count="1">
            <x v="4"/>
          </reference>
        </references>
      </pivotArea>
    </format>
    <format dxfId="197">
      <pivotArea collapsedLevelsAreSubtotals="1" fieldPosition="0">
        <references count="3">
          <reference field="12" count="1" selected="0">
            <x v="3"/>
          </reference>
          <reference field="22" count="1" selected="0">
            <x v="4"/>
          </reference>
          <reference field="23" count="1">
            <x v="3"/>
          </reference>
        </references>
      </pivotArea>
    </format>
    <format dxfId="198">
      <pivotArea collapsedLevelsAreSubtotals="1" fieldPosition="0">
        <references count="2">
          <reference field="12" count="1" selected="0">
            <x v="3"/>
          </reference>
          <reference field="22" count="1">
            <x v="23"/>
          </reference>
        </references>
      </pivotArea>
    </format>
    <format dxfId="199">
      <pivotArea collapsedLevelsAreSubtotals="1" fieldPosition="0">
        <references count="3">
          <reference field="12" count="1" selected="0">
            <x v="3"/>
          </reference>
          <reference field="22" count="1" selected="0">
            <x v="23"/>
          </reference>
          <reference field="23" count="1">
            <x v="8"/>
          </reference>
        </references>
      </pivotArea>
    </format>
    <format dxfId="200">
      <pivotArea collapsedLevelsAreSubtotals="1" fieldPosition="0">
        <references count="2">
          <reference field="12" count="1" selected="0">
            <x v="3"/>
          </reference>
          <reference field="22" count="1">
            <x v="24"/>
          </reference>
        </references>
      </pivotArea>
    </format>
    <format dxfId="201">
      <pivotArea collapsedLevelsAreSubtotals="1" fieldPosition="0">
        <references count="3">
          <reference field="12" count="1" selected="0">
            <x v="3"/>
          </reference>
          <reference field="22" count="1" selected="0">
            <x v="24"/>
          </reference>
          <reference field="23" count="1">
            <x v="5"/>
          </reference>
        </references>
      </pivotArea>
    </format>
    <format dxfId="202">
      <pivotArea collapsedLevelsAreSubtotals="1" fieldPosition="0">
        <references count="2">
          <reference field="12" count="1" selected="0">
            <x v="3"/>
          </reference>
          <reference field="22" count="1">
            <x v="25"/>
          </reference>
        </references>
      </pivotArea>
    </format>
    <format dxfId="203">
      <pivotArea collapsedLevelsAreSubtotals="1" fieldPosition="0">
        <references count="3">
          <reference field="12" count="1" selected="0">
            <x v="3"/>
          </reference>
          <reference field="22" count="1" selected="0">
            <x v="25"/>
          </reference>
          <reference field="23" count="1">
            <x v="3"/>
          </reference>
        </references>
      </pivotArea>
    </format>
    <format dxfId="204">
      <pivotArea collapsedLevelsAreSubtotals="1" fieldPosition="0">
        <references count="1">
          <reference field="12" count="1">
            <x v="4"/>
          </reference>
        </references>
      </pivotArea>
    </format>
    <format dxfId="205">
      <pivotArea collapsedLevelsAreSubtotals="1" fieldPosition="0">
        <references count="2">
          <reference field="12" count="1" selected="0">
            <x v="4"/>
          </reference>
          <reference field="22" count="1">
            <x v="22"/>
          </reference>
        </references>
      </pivotArea>
    </format>
    <format dxfId="206">
      <pivotArea collapsedLevelsAreSubtotals="1" fieldPosition="0">
        <references count="3">
          <reference field="12" count="1" selected="0">
            <x v="4"/>
          </reference>
          <reference field="22" count="1" selected="0">
            <x v="22"/>
          </reference>
          <reference field="23" count="1">
            <x v="1"/>
          </reference>
        </references>
      </pivotArea>
    </format>
    <format dxfId="207">
      <pivotArea grandRow="1" outline="0" collapsedLevelsAreSubtotals="1" fieldPosition="0"/>
    </format>
    <format dxfId="208">
      <pivotArea field="22" type="button" dataOnly="0" labelOnly="1" outline="0" axis="axisRow" fieldPosition="1"/>
    </format>
    <format dxfId="209">
      <pivotArea field="23" type="button" dataOnly="0" labelOnly="1" outline="0" axis="axisRow" fieldPosition="2"/>
    </format>
    <format dxfId="210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0"/>
          </reference>
          <reference field="23" count="1">
            <x v="14"/>
          </reference>
        </references>
      </pivotArea>
    </format>
    <format dxfId="211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1"/>
          </reference>
          <reference field="23" count="1">
            <x v="15"/>
          </reference>
        </references>
      </pivotArea>
    </format>
    <format dxfId="212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2"/>
          </reference>
          <reference field="23" count="1">
            <x v="13"/>
          </reference>
        </references>
      </pivotArea>
    </format>
    <format dxfId="213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3"/>
          </reference>
          <reference field="23" count="1">
            <x v="16"/>
          </reference>
        </references>
      </pivotArea>
    </format>
    <format dxfId="214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4"/>
          </reference>
          <reference field="23" count="1">
            <x v="9"/>
          </reference>
        </references>
      </pivotArea>
    </format>
    <format dxfId="215">
      <pivotArea dataOnly="0" labelOnly="1" outline="0" fieldPosition="0">
        <references count="3">
          <reference field="12" count="1" selected="0">
            <x v="0"/>
          </reference>
          <reference field="22" count="1" selected="0">
            <x v="5"/>
          </reference>
          <reference field="23" count="1">
            <x v="11"/>
          </reference>
        </references>
      </pivotArea>
    </format>
    <format dxfId="216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6"/>
          </reference>
          <reference field="23" count="1">
            <x v="6"/>
          </reference>
        </references>
      </pivotArea>
    </format>
    <format dxfId="217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7"/>
          </reference>
          <reference field="23" count="1">
            <x v="0"/>
          </reference>
        </references>
      </pivotArea>
    </format>
    <format dxfId="218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8"/>
          </reference>
          <reference field="23" count="1">
            <x v="7"/>
          </reference>
        </references>
      </pivotArea>
    </format>
    <format dxfId="219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9"/>
          </reference>
          <reference field="23" count="1">
            <x v="12"/>
          </reference>
        </references>
      </pivotArea>
    </format>
    <format dxfId="220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10"/>
          </reference>
          <reference field="23" count="1">
            <x v="2"/>
          </reference>
        </references>
      </pivotArea>
    </format>
    <format dxfId="221">
      <pivotArea dataOnly="0" labelOnly="1" outline="0" fieldPosition="0">
        <references count="3">
          <reference field="12" count="1" selected="0">
            <x v="1"/>
          </reference>
          <reference field="22" count="1" selected="0">
            <x v="12"/>
          </reference>
          <reference field="23" count="1">
            <x v="4"/>
          </reference>
        </references>
      </pivotArea>
    </format>
    <format dxfId="222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4"/>
          </reference>
          <reference field="23" count="1">
            <x v="22"/>
          </reference>
        </references>
      </pivotArea>
    </format>
    <format dxfId="223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5"/>
          </reference>
          <reference field="23" count="1">
            <x v="24"/>
          </reference>
        </references>
      </pivotArea>
    </format>
    <format dxfId="224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3"/>
          </reference>
          <reference field="23" count="1">
            <x v="17"/>
          </reference>
        </references>
      </pivotArea>
    </format>
    <format dxfId="225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4"/>
          </reference>
          <reference field="23" count="1">
            <x v="18"/>
          </reference>
        </references>
      </pivotArea>
    </format>
    <format dxfId="226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5"/>
          </reference>
          <reference field="23" count="1">
            <x v="24"/>
          </reference>
        </references>
      </pivotArea>
    </format>
    <format dxfId="227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6"/>
          </reference>
          <reference field="23" count="1">
            <x v="22"/>
          </reference>
        </references>
      </pivotArea>
    </format>
    <format dxfId="228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7"/>
          </reference>
          <reference field="23" count="1">
            <x v="20"/>
          </reference>
        </references>
      </pivotArea>
    </format>
    <format dxfId="229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8"/>
          </reference>
          <reference field="23" count="1">
            <x v="19"/>
          </reference>
        </references>
      </pivotArea>
    </format>
    <format dxfId="230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19"/>
          </reference>
          <reference field="23" count="1">
            <x v="21"/>
          </reference>
        </references>
      </pivotArea>
    </format>
    <format dxfId="231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20"/>
          </reference>
          <reference field="23" count="1">
            <x v="23"/>
          </reference>
        </references>
      </pivotArea>
    </format>
    <format dxfId="232">
      <pivotArea dataOnly="0" labelOnly="1" outline="0" fieldPosition="0">
        <references count="3">
          <reference field="12" count="1" selected="0">
            <x v="2"/>
          </reference>
          <reference field="22" count="1" selected="0">
            <x v="21"/>
          </reference>
          <reference field="23" count="1">
            <x v="10"/>
          </reference>
        </references>
      </pivotArea>
    </format>
    <format dxfId="233">
      <pivotArea dataOnly="0" labelOnly="1" outline="0" fieldPosition="0">
        <references count="3">
          <reference field="12" count="1" selected="0">
            <x v="3"/>
          </reference>
          <reference field="22" count="1" selected="0">
            <x v="4"/>
          </reference>
          <reference field="23" count="1">
            <x v="3"/>
          </reference>
        </references>
      </pivotArea>
    </format>
    <format dxfId="234">
      <pivotArea dataOnly="0" labelOnly="1" outline="0" fieldPosition="0">
        <references count="3">
          <reference field="12" count="1" selected="0">
            <x v="3"/>
          </reference>
          <reference field="22" count="1" selected="0">
            <x v="23"/>
          </reference>
          <reference field="23" count="1">
            <x v="8"/>
          </reference>
        </references>
      </pivotArea>
    </format>
    <format dxfId="235">
      <pivotArea dataOnly="0" labelOnly="1" outline="0" fieldPosition="0">
        <references count="3">
          <reference field="12" count="1" selected="0">
            <x v="3"/>
          </reference>
          <reference field="22" count="1" selected="0">
            <x v="24"/>
          </reference>
          <reference field="23" count="1">
            <x v="5"/>
          </reference>
        </references>
      </pivotArea>
    </format>
    <format dxfId="236">
      <pivotArea dataOnly="0" labelOnly="1" outline="0" fieldPosition="0">
        <references count="3">
          <reference field="12" count="1" selected="0">
            <x v="3"/>
          </reference>
          <reference field="22" count="1" selected="0">
            <x v="25"/>
          </reference>
          <reference field="23" count="1">
            <x v="3"/>
          </reference>
        </references>
      </pivotArea>
    </format>
    <format dxfId="237">
      <pivotArea dataOnly="0" labelOnly="1" outline="0" fieldPosition="0">
        <references count="3">
          <reference field="12" count="1" selected="0">
            <x v="4"/>
          </reference>
          <reference field="22" count="1" selected="0">
            <x v="22"/>
          </reference>
          <reference field="23" count="1">
            <x v="1"/>
          </reference>
        </references>
      </pivotArea>
    </format>
    <format dxfId="238">
      <pivotArea field="12" type="button" dataOnly="0" labelOnly="1" outline="0" axis="axisRow" fieldPosition="0"/>
    </format>
    <format dxfId="239">
      <pivotArea field="12" type="button" dataOnly="0" labelOnly="1" outline="0" axis="axisRow" fieldPosition="0"/>
    </format>
    <format dxfId="240">
      <pivotArea field="12" type="button" dataOnly="0" labelOnly="1" outline="0" axis="axisRow" fieldPosition="0"/>
    </format>
    <format dxfId="241">
      <pivotArea dataOnly="0" labelOnly="1" outline="0" fieldPosition="0">
        <references count="2">
          <reference field="12" count="1" selected="0">
            <x v="0"/>
          </reference>
          <reference field="22" count="6">
            <x v="0"/>
            <x v="1"/>
            <x v="2"/>
            <x v="3"/>
            <x v="4"/>
            <x v="5"/>
          </reference>
        </references>
      </pivotArea>
    </format>
    <format dxfId="242">
      <pivotArea dataOnly="0" labelOnly="1" outline="0" fieldPosition="0">
        <references count="2">
          <reference field="12" count="1" selected="0">
            <x v="1"/>
          </reference>
          <reference field="22" count="7">
            <x v="6"/>
            <x v="7"/>
            <x v="8"/>
            <x v="9"/>
            <x v="10"/>
            <x v="11"/>
            <x v="12"/>
          </reference>
        </references>
      </pivotArea>
    </format>
    <format dxfId="243">
      <pivotArea dataOnly="0" labelOnly="1" outline="0" fieldPosition="0">
        <references count="2">
          <reference field="12" count="1" selected="0">
            <x v="2"/>
          </reference>
          <reference field="22" count="11">
            <x v="4"/>
            <x v="5"/>
            <x v="13"/>
            <x v="14"/>
            <x v="15"/>
            <x v="16"/>
            <x v="17"/>
            <x v="18"/>
            <x v="19"/>
            <x v="20"/>
            <x v="21"/>
          </reference>
        </references>
      </pivotArea>
    </format>
    <format dxfId="244">
      <pivotArea dataOnly="0" labelOnly="1" outline="0" fieldPosition="0">
        <references count="2">
          <reference field="12" count="1" selected="0">
            <x v="3"/>
          </reference>
          <reference field="22" count="4">
            <x v="4"/>
            <x v="23"/>
            <x v="24"/>
            <x v="25"/>
          </reference>
        </references>
      </pivotArea>
    </format>
    <format dxfId="245">
      <pivotArea dataOnly="0" labelOnly="1" outline="0" fieldPosition="0">
        <references count="2">
          <reference field="12" count="1" selected="0">
            <x v="4"/>
          </reference>
          <reference field="22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itemPrintTitles="1" createdVersion="5" indent="0" compact="0" outline="1" outlineData="1" compactData="0" multipleFieldFilters="0">
  <location ref="A55:E60" firstHeaderRow="0" firstDataRow="1" firstDataCol="1" rowPageCount="1" colPageCount="1"/>
  <pivotFields count="93">
    <pivotField compact="0" showAll="0" defaultSubtotal="0"/>
    <pivotField compact="0" showAll="0" defaultSubtotal="0"/>
    <pivotField compact="0" showAll="0" defaultSubtotal="0"/>
    <pivotField axis="axisPage" compact="0" multipleItemSelectionAllowed="1" showAll="0">
      <items count="20">
        <item x="8"/>
        <item m="1" x="18"/>
        <item x="10"/>
        <item x="2"/>
        <item x="11"/>
        <item m="1" x="15"/>
        <item x="6"/>
        <item x="0"/>
        <item x="4"/>
        <item x="5"/>
        <item m="1" x="16"/>
        <item x="12"/>
        <item x="3"/>
        <item x="1"/>
        <item m="1" x="17"/>
        <item m="1" x="14"/>
        <item x="13"/>
        <item x="7"/>
        <item x="9"/>
        <item t="default"/>
      </items>
    </pivotField>
    <pivotField axis="axisRow" compact="0" showAll="0" defaultSubtotal="0">
      <items count="7">
        <item x="0"/>
        <item x="1"/>
        <item x="2"/>
        <item m="1" x="6"/>
        <item x="4"/>
        <item h="1" x="3"/>
        <item h="1" x="5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>
      <items count="33">
        <item x="26"/>
        <item x="6"/>
        <item x="24"/>
        <item x="10"/>
        <item x="30"/>
        <item m="1" x="32"/>
        <item x="12"/>
        <item x="29"/>
        <item x="5"/>
        <item x="8"/>
        <item x="7"/>
        <item x="22"/>
        <item x="28"/>
        <item x="31"/>
        <item x="4"/>
        <item x="21"/>
        <item x="23"/>
        <item x="9"/>
        <item x="2"/>
        <item x="0"/>
        <item x="1"/>
        <item x="3"/>
        <item x="13"/>
        <item x="14"/>
        <item x="18"/>
        <item x="17"/>
        <item x="19"/>
        <item x="16"/>
        <item x="20"/>
        <item x="15"/>
        <item x="25"/>
        <item x="27"/>
        <item x="11"/>
      </items>
    </pivotField>
    <pivotField compact="0" showAll="0" defaultSubtotal="0"/>
    <pivotField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dataField="1"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dataField="1" compact="0" numFmtId="44" showAll="0" defaultSubtotal="0"/>
    <pivotField compact="0" numFmtId="44" showAll="0" defaultSubtotal="0"/>
    <pivotField dataField="1" compact="0" showAll="0"/>
    <pivotField compact="0" showAll="0"/>
    <pivotField compact="0" showAll="0"/>
    <pivotField compact="0" numFmtId="44" showAll="0" defaultSubtota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/>
    <pivotField compact="0" showAll="0"/>
  </pivotFields>
  <rowFields count="1">
    <field x="4"/>
  </rowFields>
  <rowItems count="5">
    <i>
      <x/>
    </i>
    <i>
      <x v="1"/>
    </i>
    <i>
      <x v="2"/>
    </i>
    <i>
      <x v="4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-1"/>
  </pageFields>
  <dataFields count="4">
    <dataField name="Suma de PTTO. ORIGINAL AUTORIZADO" fld="22" baseField="1" baseItem="0" numFmtId="4"/>
    <dataField name="Suma de PTTO.  MODIFICADO" fld="72" baseField="15" baseItem="0"/>
    <dataField name="Suma de TOTAL AMPLIACIONES" fld="70" baseField="0" baseItem="0"/>
    <dataField name="Suma de PPTO EJERCIDO A LA FECHA" fld="76" baseField="3" baseItem="0"/>
  </dataFields>
  <formats count="11">
    <format dxfId="718">
      <pivotArea outline="0" collapsedLevelsAreSubtotals="1" fieldPosition="0"/>
    </format>
    <format dxfId="719">
      <pivotArea dataOnly="0" labelOnly="1" grandCol="1" outline="0" fieldPosition="0"/>
    </format>
    <format dxfId="720">
      <pivotArea outline="0" collapsedLevelsAreSubtotals="1" fieldPosition="0"/>
    </format>
    <format dxfId="721">
      <pivotArea field="4" type="button" dataOnly="0" labelOnly="1" outline="0" axis="axisRow" fieldPosition="0"/>
    </format>
    <format dxfId="722">
      <pivotArea field="15" type="button" dataOnly="0" labelOnly="1" outline="0"/>
    </format>
    <format dxfId="723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724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25">
      <pivotArea field="3" type="button" dataOnly="0" labelOnly="1" outline="0" axis="axisPage" fieldPosition="0"/>
    </format>
    <format dxfId="726">
      <pivotArea field="4" type="button" dataOnly="0" labelOnly="1" outline="0" axis="axisRow" fieldPosition="0"/>
    </format>
    <format dxfId="727">
      <pivotArea dataOnly="0" labelOnly="1" outline="0" fieldPosition="0">
        <references count="1">
          <reference field="4" count="0"/>
        </references>
      </pivotArea>
    </format>
    <format dxfId="72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 dinámica2" cacheId="0" applyNumberFormats="0" applyBorderFormats="0" applyFontFormats="0" applyPatternFormats="0" applyAlignmentFormats="0" applyWidthHeightFormats="1" dataCaption="Valores" updatedVersion="4" minRefreshableVersion="3" itemPrintTitles="1" createdVersion="5" indent="0" compact="0" outline="1" outlineData="1" compactData="0" multipleFieldFilters="0">
  <location ref="A64:E67" firstHeaderRow="0" firstDataRow="1" firstDataCol="1" rowPageCount="1" colPageCount="1"/>
  <pivotFields count="93">
    <pivotField compact="0" showAll="0" defaultSubtotal="0"/>
    <pivotField compact="0" showAll="0" defaultSubtotal="0"/>
    <pivotField compact="0" showAll="0" defaultSubtotal="0"/>
    <pivotField axis="axisPage" compact="0" multipleItemSelectionAllowed="1" showAll="0">
      <items count="20">
        <item x="8"/>
        <item m="1" x="18"/>
        <item x="10"/>
        <item x="2"/>
        <item x="11"/>
        <item m="1" x="15"/>
        <item x="6"/>
        <item x="0"/>
        <item x="4"/>
        <item x="5"/>
        <item m="1" x="16"/>
        <item x="12"/>
        <item x="3"/>
        <item x="1"/>
        <item m="1" x="17"/>
        <item m="1" x="14"/>
        <item x="13"/>
        <item x="7"/>
        <item x="9"/>
        <item t="default"/>
      </items>
    </pivotField>
    <pivotField axis="axisRow" compact="0" showAll="0" defaultSubtotal="0">
      <items count="7">
        <item h="1" x="0"/>
        <item h="1" x="1"/>
        <item h="1" x="2"/>
        <item h="1" m="1" x="6"/>
        <item h="1" x="4"/>
        <item x="3"/>
        <item x="5"/>
      </items>
    </pivotField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>
      <items count="33">
        <item x="26"/>
        <item x="6"/>
        <item x="24"/>
        <item x="10"/>
        <item x="30"/>
        <item m="1" x="32"/>
        <item x="12"/>
        <item x="29"/>
        <item x="5"/>
        <item x="8"/>
        <item x="7"/>
        <item x="22"/>
        <item x="28"/>
        <item x="31"/>
        <item x="4"/>
        <item x="21"/>
        <item x="23"/>
        <item x="9"/>
        <item x="2"/>
        <item x="0"/>
        <item x="1"/>
        <item x="3"/>
        <item x="13"/>
        <item x="14"/>
        <item x="18"/>
        <item x="17"/>
        <item x="19"/>
        <item x="16"/>
        <item x="20"/>
        <item x="15"/>
        <item x="25"/>
        <item x="27"/>
        <item x="11"/>
      </items>
    </pivotField>
    <pivotField compact="0" showAll="0" defaultSubtotal="0"/>
    <pivotField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dataField="1" compact="0" showAl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dataField="1" compact="0" numFmtId="44" showAll="0" defaultSubtotal="0"/>
    <pivotField compact="0" numFmtId="44" showAll="0" defaultSubtotal="0"/>
    <pivotField dataField="1" compact="0" showAll="0"/>
    <pivotField compact="0" showAll="0"/>
    <pivotField compact="0" showAll="0"/>
    <pivotField compact="0" numFmtId="44" showAll="0" defaultSubtotal="0"/>
    <pivotField dataField="1"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showAll="0" defaultSubtotal="0"/>
    <pivotField compact="0" numFmtId="44" showAll="0" defaultSubtotal="0"/>
    <pivotField compact="0" showAll="0" defaultSubtotal="0"/>
    <pivotField compact="0" showAll="0"/>
    <pivotField compact="0" showAll="0"/>
  </pivotFields>
  <rowFields count="1">
    <field x="4"/>
  </rowFields>
  <rowItems count="3">
    <i>
      <x v="5"/>
    </i>
    <i>
      <x v="6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-1"/>
  </pageFields>
  <dataFields count="4">
    <dataField name="Suma de PTTO. ORIGINAL AUTORIZADO" fld="22" baseField="1" baseItem="0" numFmtId="4"/>
    <dataField name="Suma de PTTO.  MODIFICADO" fld="72" baseField="15" baseItem="0"/>
    <dataField name="Suma de TOTAL AMPLIACIONES" fld="70" baseField="0" baseItem="0"/>
    <dataField name="Suma de PPTO EJERCIDO A LA FECHA" fld="76" baseField="3" baseItem="0"/>
  </dataFields>
  <formats count="11">
    <format dxfId="729">
      <pivotArea outline="0" collapsedLevelsAreSubtotals="1" fieldPosition="0"/>
    </format>
    <format dxfId="730">
      <pivotArea dataOnly="0" labelOnly="1" grandCol="1" outline="0" fieldPosition="0"/>
    </format>
    <format dxfId="731">
      <pivotArea outline="0" collapsedLevelsAreSubtotals="1" fieldPosition="0"/>
    </format>
    <format dxfId="732">
      <pivotArea field="4" type="button" dataOnly="0" labelOnly="1" outline="0" axis="axisRow" fieldPosition="0"/>
    </format>
    <format dxfId="733">
      <pivotArea field="15" type="button" dataOnly="0" labelOnly="1" outline="0"/>
    </format>
    <format dxfId="734">
      <pivotArea dataOnly="0" labelOnly="1" outline="0" fieldPosition="0">
        <references count="1">
          <reference field="4294967294" count="3">
            <x v="0"/>
            <x v="1"/>
            <x v="3"/>
          </reference>
        </references>
      </pivotArea>
    </format>
    <format dxfId="73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736">
      <pivotArea field="3" type="button" dataOnly="0" labelOnly="1" outline="0" axis="axisPage" fieldPosition="0"/>
    </format>
    <format dxfId="737">
      <pivotArea field="4" type="button" dataOnly="0" labelOnly="1" outline="0" axis="axisRow" fieldPosition="0"/>
    </format>
    <format dxfId="738">
      <pivotArea dataOnly="0" labelOnly="1" outline="0" fieldPosition="0">
        <references count="1">
          <reference field="4" count="0"/>
        </references>
      </pivotArea>
    </format>
    <format dxfId="739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 dinámica6" cacheId="1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4:G37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3">
        <item x="10"/>
        <item x="8"/>
        <item x="1"/>
        <item x="7"/>
        <item x="6"/>
        <item x="0"/>
        <item x="5"/>
        <item x="11"/>
        <item x="3"/>
        <item x="2"/>
        <item x="4"/>
        <item x="9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20"/>
  </rowFields>
  <rowItems count="3">
    <i>
      <x/>
    </i>
    <i>
      <x v="1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21">
    <format dxfId="740">
      <pivotArea outline="0" collapsedLevelsAreSubtotals="1" fieldPosition="0"/>
    </format>
    <format dxfId="741">
      <pivotArea dataOnly="0" labelOnly="1" grandCol="1" outline="0" fieldPosition="0"/>
    </format>
    <format dxfId="742">
      <pivotArea outline="0" collapsedLevelsAreSubtotals="1" fieldPosition="0"/>
    </format>
    <format dxfId="743">
      <pivotArea field="12" type="button" dataOnly="0" labelOnly="1" outline="0"/>
    </format>
    <format dxfId="744">
      <pivotArea field="12" type="button" dataOnly="0" labelOnly="1" outline="0"/>
    </format>
    <format dxfId="745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74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47">
      <pivotArea dataOnly="0" labelOnly="1" outline="0" fieldPosition="0">
        <references count="1">
          <reference field="11" count="0"/>
        </references>
      </pivotArea>
    </format>
    <format dxfId="748">
      <pivotArea field="23" type="button" dataOnly="0" labelOnly="1" outline="0"/>
    </format>
    <format dxfId="749">
      <pivotArea outline="0" fieldPosition="0">
        <references count="1">
          <reference field="4294967294" count="1">
            <x v="0"/>
          </reference>
        </references>
      </pivotArea>
    </format>
    <format dxfId="750">
      <pivotArea outline="0" fieldPosition="0">
        <references count="1">
          <reference field="4294967294" count="1">
            <x v="1"/>
          </reference>
        </references>
      </pivotArea>
    </format>
    <format dxfId="751">
      <pivotArea outline="0" fieldPosition="0">
        <references count="1">
          <reference field="4294967294" count="1">
            <x v="2"/>
          </reference>
        </references>
      </pivotArea>
    </format>
    <format dxfId="752">
      <pivotArea outline="0" fieldPosition="0">
        <references count="1">
          <reference field="4294967294" count="1">
            <x v="3"/>
          </reference>
        </references>
      </pivotArea>
    </format>
    <format dxfId="753">
      <pivotArea outline="0" fieldPosition="0">
        <references count="1">
          <reference field="4294967294" count="1">
            <x v="4"/>
          </reference>
        </references>
      </pivotArea>
    </format>
    <format dxfId="754">
      <pivotArea outline="0" fieldPosition="0">
        <references count="1">
          <reference field="4294967294" count="1">
            <x v="5"/>
          </reference>
        </references>
      </pivotArea>
    </format>
    <format dxfId="755">
      <pivotArea outline="0" collapsedLevelsAreSubtotals="1" fieldPosition="0"/>
    </format>
    <format dxfId="756">
      <pivotArea outline="0" collapsedLevelsAreSubtotals="1" fieldPosition="0"/>
    </format>
    <format dxfId="757">
      <pivotArea field="11" type="button" dataOnly="0" labelOnly="1" outline="0" axis="axisPage" fieldPosition="0"/>
    </format>
    <format dxfId="758">
      <pivotArea field="20" type="button" dataOnly="0" labelOnly="1" outline="0" axis="axisRow" fieldPosition="0"/>
    </format>
    <format dxfId="759">
      <pivotArea dataOnly="0" labelOnly="1" fieldPosition="0">
        <references count="1">
          <reference field="20" count="2">
            <x v="0"/>
            <x v="1"/>
          </reference>
        </references>
      </pivotArea>
    </format>
    <format dxfId="760">
      <pivotArea dataOnly="0" labelOnly="1" grandRow="1" outline="0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 dinámica8" cacheId="1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46:G48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3">
        <item x="10"/>
        <item x="8"/>
        <item x="1"/>
        <item x="7"/>
        <item x="6"/>
        <item x="0"/>
        <item x="5"/>
        <item x="11"/>
        <item x="3"/>
        <item x="2"/>
        <item x="4"/>
        <item x="9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1"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700">
      <pivotArea outline="0" collapsedLevelsAreSubtotals="1" fieldPosition="0"/>
    </format>
    <format dxfId="701">
      <pivotArea dataOnly="0" labelOnly="1" grandCol="1" outline="0" fieldPosition="0"/>
    </format>
    <format dxfId="702">
      <pivotArea outline="0" collapsedLevelsAreSubtotals="1" fieldPosition="0"/>
    </format>
    <format dxfId="703">
      <pivotArea field="12" type="button" dataOnly="0" labelOnly="1" outline="0"/>
    </format>
    <format dxfId="704">
      <pivotArea field="12" type="button" dataOnly="0" labelOnly="1" outline="0"/>
    </format>
    <format dxfId="705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70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707">
      <pivotArea dataOnly="0" labelOnly="1" outline="0" fieldPosition="0">
        <references count="1">
          <reference field="11" count="0"/>
        </references>
      </pivotArea>
    </format>
    <format dxfId="708">
      <pivotArea field="23" type="button" dataOnly="0" labelOnly="1" outline="0"/>
    </format>
    <format dxfId="709">
      <pivotArea dataOnly="0" labelOnly="1" grandRow="1" outline="0" fieldPosition="0"/>
    </format>
    <format dxfId="710">
      <pivotArea outline="0" fieldPosition="0">
        <references count="1">
          <reference field="4294967294" count="1">
            <x v="0"/>
          </reference>
        </references>
      </pivotArea>
    </format>
    <format dxfId="711">
      <pivotArea outline="0" fieldPosition="0">
        <references count="1">
          <reference field="4294967294" count="1">
            <x v="1"/>
          </reference>
        </references>
      </pivotArea>
    </format>
    <format dxfId="712">
      <pivotArea outline="0" fieldPosition="0">
        <references count="1">
          <reference field="4294967294" count="1">
            <x v="2"/>
          </reference>
        </references>
      </pivotArea>
    </format>
    <format dxfId="713">
      <pivotArea outline="0" fieldPosition="0">
        <references count="1">
          <reference field="4294967294" count="1">
            <x v="3"/>
          </reference>
        </references>
      </pivotArea>
    </format>
    <format dxfId="714">
      <pivotArea outline="0" fieldPosition="0">
        <references count="1">
          <reference field="4294967294" count="1">
            <x v="4"/>
          </reference>
        </references>
      </pivotArea>
    </format>
    <format dxfId="715">
      <pivotArea outline="0" fieldPosition="0">
        <references count="1">
          <reference field="4294967294" count="1">
            <x v="5"/>
          </reference>
        </references>
      </pivotArea>
    </format>
    <format dxfId="716">
      <pivotArea outline="0" collapsedLevelsAreSubtotals="1" fieldPosition="0"/>
    </format>
    <format dxfId="717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 dinámica9" cacheId="1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37:G39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3">
        <item x="10"/>
        <item x="8"/>
        <item x="1"/>
        <item x="7"/>
        <item x="6"/>
        <item x="0"/>
        <item x="5"/>
        <item x="11"/>
        <item x="3"/>
        <item x="2"/>
        <item x="4"/>
        <item x="9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1"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682">
      <pivotArea outline="0" collapsedLevelsAreSubtotals="1" fieldPosition="0"/>
    </format>
    <format dxfId="683">
      <pivotArea dataOnly="0" labelOnly="1" grandCol="1" outline="0" fieldPosition="0"/>
    </format>
    <format dxfId="684">
      <pivotArea outline="0" collapsedLevelsAreSubtotals="1" fieldPosition="0"/>
    </format>
    <format dxfId="685">
      <pivotArea field="12" type="button" dataOnly="0" labelOnly="1" outline="0"/>
    </format>
    <format dxfId="686">
      <pivotArea field="12" type="button" dataOnly="0" labelOnly="1" outline="0"/>
    </format>
    <format dxfId="687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68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89">
      <pivotArea dataOnly="0" labelOnly="1" outline="0" fieldPosition="0">
        <references count="1">
          <reference field="11" count="0"/>
        </references>
      </pivotArea>
    </format>
    <format dxfId="690">
      <pivotArea field="23" type="button" dataOnly="0" labelOnly="1" outline="0"/>
    </format>
    <format dxfId="691">
      <pivotArea dataOnly="0" labelOnly="1" grandRow="1" outline="0" fieldPosition="0"/>
    </format>
    <format dxfId="692">
      <pivotArea outline="0" fieldPosition="0">
        <references count="1">
          <reference field="4294967294" count="1">
            <x v="0"/>
          </reference>
        </references>
      </pivotArea>
    </format>
    <format dxfId="693">
      <pivotArea outline="0" fieldPosition="0">
        <references count="1">
          <reference field="4294967294" count="1">
            <x v="1"/>
          </reference>
        </references>
      </pivotArea>
    </format>
    <format dxfId="694">
      <pivotArea outline="0" fieldPosition="0">
        <references count="1">
          <reference field="4294967294" count="1">
            <x v="2"/>
          </reference>
        </references>
      </pivotArea>
    </format>
    <format dxfId="695">
      <pivotArea outline="0" fieldPosition="0">
        <references count="1">
          <reference field="4294967294" count="1">
            <x v="3"/>
          </reference>
        </references>
      </pivotArea>
    </format>
    <format dxfId="696">
      <pivotArea outline="0" fieldPosition="0">
        <references count="1">
          <reference field="4294967294" count="1">
            <x v="4"/>
          </reference>
        </references>
      </pivotArea>
    </format>
    <format dxfId="697">
      <pivotArea outline="0" fieldPosition="0">
        <references count="1">
          <reference field="4294967294" count="1">
            <x v="5"/>
          </reference>
        </references>
      </pivotArea>
    </format>
    <format dxfId="698">
      <pivotArea outline="0" collapsedLevelsAreSubtotals="1" fieldPosition="0"/>
    </format>
    <format dxfId="699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 dinámica10" cacheId="1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45:G47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3">
        <item x="10"/>
        <item x="8"/>
        <item x="1"/>
        <item x="7"/>
        <item x="6"/>
        <item x="0"/>
        <item x="5"/>
        <item x="11"/>
        <item x="3"/>
        <item x="2"/>
        <item x="4"/>
        <item x="9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1"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664">
      <pivotArea outline="0" collapsedLevelsAreSubtotals="1" fieldPosition="0"/>
    </format>
    <format dxfId="665">
      <pivotArea dataOnly="0" labelOnly="1" grandCol="1" outline="0" fieldPosition="0"/>
    </format>
    <format dxfId="666">
      <pivotArea outline="0" collapsedLevelsAreSubtotals="1" fieldPosition="0"/>
    </format>
    <format dxfId="667">
      <pivotArea field="12" type="button" dataOnly="0" labelOnly="1" outline="0"/>
    </format>
    <format dxfId="668">
      <pivotArea field="12" type="button" dataOnly="0" labelOnly="1" outline="0"/>
    </format>
    <format dxfId="669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67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1">
      <pivotArea dataOnly="0" labelOnly="1" outline="0" fieldPosition="0">
        <references count="1">
          <reference field="11" count="0"/>
        </references>
      </pivotArea>
    </format>
    <format dxfId="672">
      <pivotArea field="23" type="button" dataOnly="0" labelOnly="1" outline="0"/>
    </format>
    <format dxfId="673">
      <pivotArea dataOnly="0" labelOnly="1" grandRow="1" outline="0" fieldPosition="0"/>
    </format>
    <format dxfId="674">
      <pivotArea outline="0" fieldPosition="0">
        <references count="1">
          <reference field="4294967294" count="1">
            <x v="0"/>
          </reference>
        </references>
      </pivotArea>
    </format>
    <format dxfId="675">
      <pivotArea outline="0" fieldPosition="0">
        <references count="1">
          <reference field="4294967294" count="1">
            <x v="1"/>
          </reference>
        </references>
      </pivotArea>
    </format>
    <format dxfId="676">
      <pivotArea outline="0" fieldPosition="0">
        <references count="1">
          <reference field="4294967294" count="1">
            <x v="2"/>
          </reference>
        </references>
      </pivotArea>
    </format>
    <format dxfId="677">
      <pivotArea outline="0" fieldPosition="0">
        <references count="1">
          <reference field="4294967294" count="1">
            <x v="3"/>
          </reference>
        </references>
      </pivotArea>
    </format>
    <format dxfId="678">
      <pivotArea outline="0" fieldPosition="0">
        <references count="1">
          <reference field="4294967294" count="1">
            <x v="4"/>
          </reference>
        </references>
      </pivotArea>
    </format>
    <format dxfId="679">
      <pivotArea outline="0" fieldPosition="0">
        <references count="1">
          <reference field="4294967294" count="1">
            <x v="5"/>
          </reference>
        </references>
      </pivotArea>
    </format>
    <format dxfId="680">
      <pivotArea outline="0" collapsedLevelsAreSubtotals="1" fieldPosition="0"/>
    </format>
    <format dxfId="681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 dinámica11" cacheId="1" applyNumberFormats="0" applyBorderFormats="0" applyFontFormats="0" applyPatternFormats="0" applyAlignmentFormats="0" applyWidthHeightFormats="1" dataCaption="Valores" updatedVersion="5" minRefreshableVersion="3" itemPrintTitles="1" createdVersion="5" indent="0" outline="1" outlineData="1" multipleFieldFilters="0">
  <location ref="A66:G68" firstHeaderRow="0" firstDataRow="1" firstDataCol="1" rowPageCount="1" colPageCount="1"/>
  <pivotFields count="103"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Page" multipleItemSelectionAllowed="1" showAll="0">
      <items count="13">
        <item x="10"/>
        <item x="8"/>
        <item x="1"/>
        <item x="7"/>
        <item x="6"/>
        <item x="0"/>
        <item x="5"/>
        <item x="11"/>
        <item x="3"/>
        <item x="2"/>
        <item x="4"/>
        <item x="9"/>
        <item t="default"/>
      </items>
    </pivotField>
    <pivotField showAll="0">
      <items count="8">
        <item x="0"/>
        <item x="1"/>
        <item x="2"/>
        <item m="1" x="6"/>
        <item x="4"/>
        <item x="3"/>
        <item x="5"/>
        <item t="default"/>
      </items>
    </pivotField>
    <pivotField showAll="0" defaultSubtotal="0"/>
    <pivotField showAll="0" defaultSubtotal="0"/>
    <pivotField showAll="0" defaultSubtotal="0"/>
    <pivotField axis="axisRow" showAll="0" defaultSubtotal="0">
      <items count="1"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27">
        <item sd="0" x="7"/>
        <item sd="0" x="22"/>
        <item sd="0" x="9"/>
        <item sd="0" x="25"/>
        <item sd="0" x="10"/>
        <item sd="0" x="24"/>
        <item sd="0" x="6"/>
        <item sd="0" x="8"/>
        <item sd="0" x="23"/>
        <item sd="0" x="4"/>
        <item sd="0" x="18"/>
        <item sd="0" x="19"/>
        <item sd="0" x="20"/>
        <item sd="0" x="2"/>
        <item sd="0" x="0"/>
        <item sd="0" x="1"/>
        <item sd="0" x="3"/>
        <item sd="0" x="11"/>
        <item sd="0" x="21"/>
        <item sd="0" x="15"/>
        <item sd="0" x="14"/>
        <item sd="0" x="16"/>
        <item sd="0" x="13"/>
        <item sd="0" x="17"/>
        <item sd="0" x="12"/>
        <item x="5"/>
        <item x="26"/>
      </items>
    </pivotField>
    <pivotField showAll="0" defaultSubtota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dataField="1" numFmtId="44" showAll="0" defaultSubtotal="0"/>
    <pivotField dataField="1" showAll="0"/>
    <pivotField showAll="0"/>
    <pivotField showAll="0"/>
    <pivotField numFmtId="44"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numFmtId="44" showAll="0" defaultSubtotal="0"/>
    <pivotField showAll="0" defaultSubtotal="0"/>
    <pivotField showAll="0"/>
    <pivotField dataField="1" showAll="0"/>
    <pivotField numFmtId="44" showAll="0" defaultSubtotal="0"/>
    <pivotField numFmtId="44" showAll="0" defaultSubtotal="0"/>
  </pivotFields>
  <rowFields count="1">
    <field x="16"/>
  </rowFields>
  <rowItems count="2">
    <i>
      <x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11" hier="-1"/>
  </pageFields>
  <dataFields count="6">
    <dataField name="Suma de PTTO. ORIGINAL AUTORIZADO" fld="30" baseField="10" baseItem="0" numFmtId="3"/>
    <dataField name="Suma de TOTAL MODIFICACIONES" fld="79" baseField="10" baseItem="0" numFmtId="3"/>
    <dataField name="Suma de PTTO.  MODIFICADO" fld="80" baseField="10" baseItem="0" numFmtId="3"/>
    <dataField name="Suma de PPTO EJERCIDO A LA FECHA" fld="84" baseField="10" baseItem="0" numFmtId="3"/>
    <dataField name="Suma de PPTO EJERCIDO A LA FECHA2" fld="84" baseField="12" baseItem="17" numFmtId="3"/>
    <dataField name="Suma de DIFERENCIA" fld="100" baseField="12" baseItem="17" numFmtId="3"/>
  </dataFields>
  <formats count="18">
    <format dxfId="646">
      <pivotArea outline="0" collapsedLevelsAreSubtotals="1" fieldPosition="0"/>
    </format>
    <format dxfId="647">
      <pivotArea dataOnly="0" labelOnly="1" grandCol="1" outline="0" fieldPosition="0"/>
    </format>
    <format dxfId="648">
      <pivotArea outline="0" collapsedLevelsAreSubtotals="1" fieldPosition="0"/>
    </format>
    <format dxfId="649">
      <pivotArea field="12" type="button" dataOnly="0" labelOnly="1" outline="0"/>
    </format>
    <format dxfId="650">
      <pivotArea field="12" type="button" dataOnly="0" labelOnly="1" outline="0"/>
    </format>
    <format dxfId="651">
      <pivotArea dataOnly="0" labelOnly="1" outline="0" fieldPosition="0">
        <references count="1">
          <reference field="4294967294" count="3">
            <x v="0"/>
            <x v="2"/>
            <x v="3"/>
          </reference>
        </references>
      </pivotArea>
    </format>
    <format dxfId="65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3">
      <pivotArea dataOnly="0" labelOnly="1" outline="0" fieldPosition="0">
        <references count="1">
          <reference field="11" count="0"/>
        </references>
      </pivotArea>
    </format>
    <format dxfId="654">
      <pivotArea field="23" type="button" dataOnly="0" labelOnly="1" outline="0"/>
    </format>
    <format dxfId="655">
      <pivotArea dataOnly="0" labelOnly="1" grandRow="1" outline="0" fieldPosition="0"/>
    </format>
    <format dxfId="656">
      <pivotArea outline="0" fieldPosition="0">
        <references count="1">
          <reference field="4294967294" count="1">
            <x v="0"/>
          </reference>
        </references>
      </pivotArea>
    </format>
    <format dxfId="657">
      <pivotArea outline="0" fieldPosition="0">
        <references count="1">
          <reference field="4294967294" count="1">
            <x v="1"/>
          </reference>
        </references>
      </pivotArea>
    </format>
    <format dxfId="658">
      <pivotArea outline="0" fieldPosition="0">
        <references count="1">
          <reference field="4294967294" count="1">
            <x v="2"/>
          </reference>
        </references>
      </pivotArea>
    </format>
    <format dxfId="659">
      <pivotArea outline="0" fieldPosition="0">
        <references count="1">
          <reference field="4294967294" count="1">
            <x v="3"/>
          </reference>
        </references>
      </pivotArea>
    </format>
    <format dxfId="660">
      <pivotArea outline="0" fieldPosition="0">
        <references count="1">
          <reference field="4294967294" count="1">
            <x v="4"/>
          </reference>
        </references>
      </pivotArea>
    </format>
    <format dxfId="661">
      <pivotArea outline="0" fieldPosition="0">
        <references count="1">
          <reference field="4294967294" count="1">
            <x v="5"/>
          </reference>
        </references>
      </pivotArea>
    </format>
    <format dxfId="662">
      <pivotArea outline="0" collapsedLevelsAreSubtotals="1" fieldPosition="0"/>
    </format>
    <format dxfId="663">
      <pivotArea outline="0" collapsedLevelsAreSubtotals="1" fieldPosition="0"/>
    </format>
  </formats>
  <pivotTableStyleInfo name="PivotStyleMedium8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5" Type="http://schemas.openxmlformats.org/officeDocument/2006/relationships/drawing" Target="../drawings/drawing17.xml"/><Relationship Id="rId4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0.bin"/><Relationship Id="rId1" Type="http://schemas.openxmlformats.org/officeDocument/2006/relationships/pivotTable" Target="../pivotTables/pivotTable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1.bin"/><Relationship Id="rId1" Type="http://schemas.openxmlformats.org/officeDocument/2006/relationships/pivotTable" Target="../pivotTables/pivotTable9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10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11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12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13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14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0.bin"/><Relationship Id="rId1" Type="http://schemas.openxmlformats.org/officeDocument/2006/relationships/pivotTable" Target="../pivotTables/pivotTable1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1.bin"/><Relationship Id="rId1" Type="http://schemas.openxmlformats.org/officeDocument/2006/relationships/pivotTable" Target="../pivotTables/pivotTable17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2.bin"/><Relationship Id="rId1" Type="http://schemas.openxmlformats.org/officeDocument/2006/relationships/pivotTable" Target="../pivotTables/pivotTable18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pivotTable" Target="../pivotTables/pivotTable19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4.bin"/><Relationship Id="rId1" Type="http://schemas.openxmlformats.org/officeDocument/2006/relationships/pivotTable" Target="../pivotTables/pivotTable20.x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5.bin"/><Relationship Id="rId1" Type="http://schemas.openxmlformats.org/officeDocument/2006/relationships/pivotTable" Target="../pivotTables/pivotTable21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Relationship Id="rId4" Type="http://schemas.openxmlformats.org/officeDocument/2006/relationships/drawing" Target="../drawings/drawing3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L42"/>
  <sheetViews>
    <sheetView topLeftCell="B22" workbookViewId="0">
      <selection activeCell="H37" sqref="H37"/>
    </sheetView>
  </sheetViews>
  <sheetFormatPr baseColWidth="10" defaultRowHeight="20.25" customHeight="1" x14ac:dyDescent="0.25"/>
  <cols>
    <col min="1" max="1" width="39.7109375" style="1" customWidth="1"/>
    <col min="2" max="2" width="21.7109375" style="1" customWidth="1"/>
    <col min="3" max="3" width="20.7109375" style="1" customWidth="1"/>
    <col min="4" max="4" width="16.7109375" style="1" bestFit="1" customWidth="1"/>
    <col min="5" max="5" width="37.140625" style="2" customWidth="1"/>
    <col min="6" max="6" width="20.140625" style="2" bestFit="1" customWidth="1"/>
    <col min="7" max="7" width="21.42578125" style="1" customWidth="1"/>
    <col min="8" max="8" width="12.85546875" style="1" customWidth="1"/>
    <col min="9" max="9" width="4.28515625" style="1" customWidth="1"/>
    <col min="10" max="10" width="13.85546875" style="1" bestFit="1" customWidth="1"/>
    <col min="11" max="11" width="11.42578125" style="1"/>
    <col min="12" max="12" width="14" style="48" customWidth="1"/>
    <col min="13" max="16384" width="11.42578125" style="1"/>
  </cols>
  <sheetData>
    <row r="2" spans="1:9" ht="20.25" customHeight="1" thickBot="1" x14ac:dyDescent="0.3">
      <c r="G2" s="4"/>
    </row>
    <row r="3" spans="1:9" ht="20.25" customHeight="1" x14ac:dyDescent="0.25">
      <c r="A3" s="321" t="s">
        <v>174</v>
      </c>
      <c r="B3" s="322"/>
      <c r="C3" s="322"/>
      <c r="D3" s="322"/>
      <c r="E3" s="322"/>
      <c r="F3" s="322"/>
      <c r="G3" s="323"/>
    </row>
    <row r="4" spans="1:9" ht="20.25" customHeight="1" x14ac:dyDescent="0.25">
      <c r="A4" s="324" t="s">
        <v>0</v>
      </c>
      <c r="B4" s="325"/>
      <c r="C4" s="325"/>
      <c r="D4" s="325"/>
      <c r="E4" s="325"/>
      <c r="F4" s="325"/>
      <c r="G4" s="326"/>
    </row>
    <row r="5" spans="1:9" ht="20.25" customHeight="1" thickBot="1" x14ac:dyDescent="0.3">
      <c r="A5" s="324" t="s">
        <v>836</v>
      </c>
      <c r="B5" s="325"/>
      <c r="C5" s="325"/>
      <c r="D5" s="325"/>
      <c r="E5" s="325"/>
      <c r="F5" s="325"/>
      <c r="G5" s="326"/>
    </row>
    <row r="6" spans="1:9" ht="20.25" customHeight="1" x14ac:dyDescent="0.25">
      <c r="A6" s="270" t="s">
        <v>1</v>
      </c>
      <c r="B6" s="271">
        <v>42767</v>
      </c>
      <c r="C6" s="271">
        <v>42795</v>
      </c>
      <c r="D6" s="271" t="s">
        <v>271</v>
      </c>
      <c r="E6" s="272" t="s">
        <v>2</v>
      </c>
      <c r="F6" s="271">
        <v>42767</v>
      </c>
      <c r="G6" s="273">
        <v>42795</v>
      </c>
    </row>
    <row r="7" spans="1:9" ht="20.25" customHeight="1" x14ac:dyDescent="0.25">
      <c r="A7" s="9" t="s">
        <v>3</v>
      </c>
      <c r="B7" s="10"/>
      <c r="C7" s="11"/>
      <c r="D7" s="11"/>
      <c r="E7" s="8" t="s">
        <v>4</v>
      </c>
      <c r="F7" s="22"/>
      <c r="G7" s="23"/>
    </row>
    <row r="8" spans="1:9" ht="26.25" x14ac:dyDescent="0.25">
      <c r="A8" s="13" t="s">
        <v>272</v>
      </c>
      <c r="B8" s="223">
        <v>12145162.359999999</v>
      </c>
      <c r="C8" s="223">
        <v>10688301.640000001</v>
      </c>
      <c r="D8" s="224">
        <f>+C8-B8</f>
        <v>-1456860.7199999988</v>
      </c>
      <c r="E8" s="225" t="s">
        <v>295</v>
      </c>
      <c r="F8" s="223">
        <v>1818278.96</v>
      </c>
      <c r="G8" s="226">
        <v>1791826.34</v>
      </c>
      <c r="H8" s="48">
        <f>+G8-F8</f>
        <v>-26452.619999999879</v>
      </c>
      <c r="I8" s="48"/>
    </row>
    <row r="9" spans="1:9" ht="26.25" x14ac:dyDescent="0.25">
      <c r="A9" s="13" t="s">
        <v>273</v>
      </c>
      <c r="B9" s="223">
        <v>2058328.08</v>
      </c>
      <c r="C9" s="223">
        <v>1967942.94</v>
      </c>
      <c r="D9" s="224">
        <f t="shared" ref="D9:D12" si="0">+C9-B9</f>
        <v>-90385.14000000013</v>
      </c>
      <c r="E9" s="225"/>
      <c r="F9" s="223"/>
      <c r="G9" s="226"/>
    </row>
    <row r="10" spans="1:9" ht="26.25" x14ac:dyDescent="0.25">
      <c r="A10" s="13" t="s">
        <v>274</v>
      </c>
      <c r="B10" s="223">
        <v>724829.08</v>
      </c>
      <c r="C10" s="223">
        <v>1232717.76</v>
      </c>
      <c r="D10" s="224">
        <f t="shared" si="0"/>
        <v>507888.68000000005</v>
      </c>
      <c r="E10" s="227" t="s">
        <v>20</v>
      </c>
      <c r="F10" s="225">
        <v>1818278.96</v>
      </c>
      <c r="G10" s="228">
        <f>SUM(G8:G9)</f>
        <v>1791826.34</v>
      </c>
      <c r="H10" s="48">
        <f>+G10-F10</f>
        <v>-26452.619999999879</v>
      </c>
      <c r="I10" s="48"/>
    </row>
    <row r="11" spans="1:9" ht="20.25" customHeight="1" x14ac:dyDescent="0.25">
      <c r="A11" s="13" t="s">
        <v>275</v>
      </c>
      <c r="B11" s="223">
        <v>152278.43</v>
      </c>
      <c r="C11" s="223">
        <v>138136.78</v>
      </c>
      <c r="D11" s="224">
        <f t="shared" si="0"/>
        <v>-14141.649999999994</v>
      </c>
      <c r="E11" s="223"/>
      <c r="F11" s="223"/>
      <c r="G11" s="226"/>
    </row>
    <row r="12" spans="1:9" ht="28.5" customHeight="1" x14ac:dyDescent="0.25">
      <c r="A12" s="13" t="s">
        <v>311</v>
      </c>
      <c r="B12" s="223">
        <v>0</v>
      </c>
      <c r="C12" s="223">
        <v>0</v>
      </c>
      <c r="D12" s="223">
        <f t="shared" si="0"/>
        <v>0</v>
      </c>
      <c r="E12" s="229" t="s">
        <v>22</v>
      </c>
      <c r="F12" s="223"/>
      <c r="G12" s="226"/>
    </row>
    <row r="13" spans="1:9" ht="39" x14ac:dyDescent="0.25">
      <c r="A13" s="13"/>
      <c r="B13" s="223"/>
      <c r="C13" s="223"/>
      <c r="D13" s="223"/>
      <c r="E13" s="225" t="s">
        <v>296</v>
      </c>
      <c r="F13" s="223">
        <v>1425363.75</v>
      </c>
      <c r="G13" s="226">
        <v>1425363.75</v>
      </c>
      <c r="H13" s="48">
        <f>+G13-F13</f>
        <v>0</v>
      </c>
      <c r="I13" s="48"/>
    </row>
    <row r="14" spans="1:9" ht="30" customHeight="1" x14ac:dyDescent="0.25">
      <c r="A14" s="14" t="s">
        <v>19</v>
      </c>
      <c r="B14" s="223">
        <v>15080597.949999999</v>
      </c>
      <c r="C14" s="223">
        <f>SUM(C8:C13)</f>
        <v>14027099.119999999</v>
      </c>
      <c r="D14" s="223">
        <f t="shared" ref="D14" si="1">+C14-B14</f>
        <v>-1053498.83</v>
      </c>
      <c r="E14" s="223"/>
      <c r="F14" s="223"/>
      <c r="G14" s="226"/>
    </row>
    <row r="15" spans="1:9" ht="20.25" customHeight="1" x14ac:dyDescent="0.25">
      <c r="A15" s="13"/>
      <c r="B15" s="223"/>
      <c r="C15" s="223"/>
      <c r="D15" s="223"/>
      <c r="E15" s="227" t="s">
        <v>37</v>
      </c>
      <c r="F15" s="225">
        <v>1425363.75</v>
      </c>
      <c r="G15" s="228">
        <f>SUM(G13:G14)</f>
        <v>1425363.75</v>
      </c>
      <c r="H15" s="48">
        <f>+G15-F15</f>
        <v>0</v>
      </c>
      <c r="I15" s="48"/>
    </row>
    <row r="16" spans="1:9" ht="15.75" x14ac:dyDescent="0.25">
      <c r="A16" s="9" t="s">
        <v>21</v>
      </c>
      <c r="B16" s="223"/>
      <c r="C16" s="223"/>
      <c r="D16" s="223"/>
      <c r="E16" s="229" t="s">
        <v>38</v>
      </c>
      <c r="F16" s="229">
        <v>3243642.71</v>
      </c>
      <c r="G16" s="230">
        <f>+G15+G10</f>
        <v>3217190.09</v>
      </c>
      <c r="H16" s="48">
        <f>+G16-F16</f>
        <v>-26452.620000000112</v>
      </c>
      <c r="I16" s="48"/>
    </row>
    <row r="17" spans="1:10" ht="26.25" x14ac:dyDescent="0.25">
      <c r="A17" s="13" t="s">
        <v>293</v>
      </c>
      <c r="B17" s="223">
        <v>0.09</v>
      </c>
      <c r="C17" s="223">
        <v>22556.67</v>
      </c>
      <c r="D17" s="224">
        <f t="shared" ref="D17:D22" si="2">+C17-B17</f>
        <v>22556.579999999998</v>
      </c>
      <c r="E17" s="229"/>
      <c r="F17" s="229"/>
      <c r="G17" s="230"/>
      <c r="H17" s="48"/>
      <c r="I17" s="48"/>
    </row>
    <row r="18" spans="1:10" ht="43.5" customHeight="1" x14ac:dyDescent="0.25">
      <c r="A18" s="13" t="s">
        <v>289</v>
      </c>
      <c r="B18" s="223">
        <v>222712740.84</v>
      </c>
      <c r="C18" s="223">
        <v>222712740.84</v>
      </c>
      <c r="D18" s="224">
        <f t="shared" si="2"/>
        <v>0</v>
      </c>
      <c r="E18" s="223"/>
      <c r="F18" s="223"/>
      <c r="G18" s="226"/>
    </row>
    <row r="19" spans="1:10" ht="29.25" customHeight="1" x14ac:dyDescent="0.25">
      <c r="A19" s="13" t="s">
        <v>290</v>
      </c>
      <c r="B19" s="223">
        <v>89727411.859999999</v>
      </c>
      <c r="C19" s="223">
        <v>90299512.510000005</v>
      </c>
      <c r="D19" s="224">
        <f t="shared" si="2"/>
        <v>572100.65000000596</v>
      </c>
      <c r="E19" s="229" t="s">
        <v>40</v>
      </c>
      <c r="F19" s="223"/>
      <c r="G19" s="226"/>
    </row>
    <row r="20" spans="1:10" ht="27.75" customHeight="1" x14ac:dyDescent="0.25">
      <c r="A20" s="13" t="s">
        <v>291</v>
      </c>
      <c r="B20" s="223">
        <v>1023682.6</v>
      </c>
      <c r="C20" s="223">
        <v>1023682.6</v>
      </c>
      <c r="D20" s="223">
        <f t="shared" si="2"/>
        <v>0</v>
      </c>
      <c r="E20" s="229"/>
      <c r="F20" s="223"/>
      <c r="G20" s="226"/>
    </row>
    <row r="21" spans="1:10" ht="26.25" x14ac:dyDescent="0.25">
      <c r="A21" s="13" t="s">
        <v>292</v>
      </c>
      <c r="B21" s="223">
        <v>-9697360</v>
      </c>
      <c r="C21" s="223">
        <v>-10178729.119999999</v>
      </c>
      <c r="D21" s="224">
        <f t="shared" si="2"/>
        <v>-481369.11999999918</v>
      </c>
      <c r="E21" s="229" t="s">
        <v>42</v>
      </c>
      <c r="F21" s="223"/>
      <c r="G21" s="226"/>
    </row>
    <row r="22" spans="1:10" ht="15.75" x14ac:dyDescent="0.25">
      <c r="A22" s="13" t="s">
        <v>294</v>
      </c>
      <c r="B22" s="223">
        <v>51865.8</v>
      </c>
      <c r="C22" s="223">
        <v>51865.8</v>
      </c>
      <c r="D22" s="223">
        <f t="shared" si="2"/>
        <v>0</v>
      </c>
      <c r="E22" s="225" t="s">
        <v>298</v>
      </c>
      <c r="F22" s="223">
        <v>178010117.37</v>
      </c>
      <c r="G22" s="226">
        <v>178010117.37</v>
      </c>
      <c r="H22" s="213">
        <f>+G22-F22</f>
        <v>0</v>
      </c>
      <c r="I22" s="213"/>
    </row>
    <row r="23" spans="1:10" ht="15.75" x14ac:dyDescent="0.25">
      <c r="A23" s="13"/>
      <c r="B23" s="223"/>
      <c r="C23" s="223"/>
      <c r="D23" s="223"/>
      <c r="E23" s="225"/>
      <c r="F23" s="223"/>
      <c r="G23" s="226"/>
    </row>
    <row r="24" spans="1:10" ht="26.25" x14ac:dyDescent="0.25">
      <c r="A24" s="13"/>
      <c r="B24" s="223"/>
      <c r="C24" s="223"/>
      <c r="D24" s="223"/>
      <c r="E24" s="229" t="s">
        <v>47</v>
      </c>
      <c r="F24" s="223"/>
      <c r="G24" s="226"/>
    </row>
    <row r="25" spans="1:10" ht="34.5" customHeight="1" x14ac:dyDescent="0.25">
      <c r="A25" s="14" t="s">
        <v>41</v>
      </c>
      <c r="B25" s="223">
        <v>303818341.19000006</v>
      </c>
      <c r="C25" s="223">
        <f>SUM(C17:C24)</f>
        <v>303931629.30000001</v>
      </c>
      <c r="D25" s="223">
        <f t="shared" ref="D25" si="3">+C25-B25</f>
        <v>113288.1099999547</v>
      </c>
      <c r="E25" s="225" t="s">
        <v>297</v>
      </c>
      <c r="F25" s="223">
        <v>1036733.6199999973</v>
      </c>
      <c r="G25" s="226">
        <f>26018238.94-25895263.42</f>
        <v>122975.51999999955</v>
      </c>
      <c r="H25" s="213">
        <f t="shared" ref="H25:H27" si="4">+G25-F25</f>
        <v>-913758.09999999776</v>
      </c>
      <c r="I25" s="213"/>
      <c r="J25" s="283">
        <f>+G25-F25</f>
        <v>-913758.09999999776</v>
      </c>
    </row>
    <row r="26" spans="1:10" ht="26.25" x14ac:dyDescent="0.25">
      <c r="A26" s="13"/>
      <c r="B26" s="223"/>
      <c r="C26" s="223"/>
      <c r="D26" s="223"/>
      <c r="E26" s="225" t="s">
        <v>299</v>
      </c>
      <c r="F26" s="223">
        <v>38742488.18</v>
      </c>
      <c r="G26" s="226">
        <v>38742488.18</v>
      </c>
      <c r="H26" s="48">
        <f t="shared" si="4"/>
        <v>0</v>
      </c>
      <c r="I26" s="48"/>
      <c r="J26" s="283">
        <f>+F26-G26</f>
        <v>0</v>
      </c>
    </row>
    <row r="27" spans="1:10" ht="15.75" x14ac:dyDescent="0.25">
      <c r="A27" s="9" t="s">
        <v>44</v>
      </c>
      <c r="B27" s="231">
        <v>318898939.14000005</v>
      </c>
      <c r="C27" s="231">
        <f>+C25+C14</f>
        <v>317958728.42000002</v>
      </c>
      <c r="D27" s="223">
        <f t="shared" ref="D27" si="5">+C27-B27</f>
        <v>-940210.72000002861</v>
      </c>
      <c r="E27" s="225" t="s">
        <v>300</v>
      </c>
      <c r="F27" s="223">
        <v>97865957.260000005</v>
      </c>
      <c r="G27" s="226">
        <v>97865957.260000005</v>
      </c>
      <c r="H27" s="48">
        <f t="shared" si="4"/>
        <v>0</v>
      </c>
      <c r="I27" s="48"/>
    </row>
    <row r="28" spans="1:10" ht="15.75" x14ac:dyDescent="0.25">
      <c r="A28" s="13"/>
      <c r="B28" s="223"/>
      <c r="C28" s="223"/>
      <c r="D28" s="223"/>
      <c r="E28" s="225"/>
      <c r="F28" s="223"/>
      <c r="G28" s="226"/>
    </row>
    <row r="29" spans="1:10" ht="39" x14ac:dyDescent="0.25">
      <c r="A29" s="13"/>
      <c r="B29" s="223"/>
      <c r="C29" s="223"/>
      <c r="D29" s="223"/>
      <c r="E29" s="229" t="s">
        <v>51</v>
      </c>
      <c r="F29" s="223"/>
      <c r="G29" s="226"/>
    </row>
    <row r="30" spans="1:10" ht="26.25" x14ac:dyDescent="0.25">
      <c r="A30" s="13"/>
      <c r="B30" s="223"/>
      <c r="C30" s="223"/>
      <c r="D30" s="223"/>
      <c r="E30" s="227" t="s">
        <v>301</v>
      </c>
      <c r="F30" s="225">
        <v>315655296.43000001</v>
      </c>
      <c r="G30" s="228">
        <f>SUM(G21:G29)</f>
        <v>314741538.33000004</v>
      </c>
      <c r="H30" s="48">
        <f t="shared" ref="H30" si="6">+G30-F30</f>
        <v>-913758.09999996424</v>
      </c>
      <c r="I30" s="48"/>
    </row>
    <row r="31" spans="1:10" ht="15.75" x14ac:dyDescent="0.25">
      <c r="A31" s="15"/>
      <c r="B31" s="223"/>
      <c r="C31" s="223"/>
      <c r="D31" s="223"/>
      <c r="E31" s="225"/>
      <c r="F31" s="223"/>
      <c r="G31" s="226"/>
    </row>
    <row r="32" spans="1:10" ht="27" thickBot="1" x14ac:dyDescent="0.3">
      <c r="A32" s="16"/>
      <c r="B32" s="232"/>
      <c r="C32" s="232"/>
      <c r="D32" s="232"/>
      <c r="E32" s="233" t="s">
        <v>54</v>
      </c>
      <c r="F32" s="233">
        <v>318898939.13999999</v>
      </c>
      <c r="G32" s="234">
        <f>+G30+G16</f>
        <v>317958728.42000002</v>
      </c>
      <c r="H32" s="48">
        <f t="shared" ref="H32" si="7">+G32-F32</f>
        <v>-940210.71999996901</v>
      </c>
      <c r="I32" s="48"/>
      <c r="J32" s="283">
        <f>+G32-C27</f>
        <v>0</v>
      </c>
    </row>
    <row r="33" spans="1:7" ht="35.25" customHeight="1" x14ac:dyDescent="0.25">
      <c r="A33" s="274"/>
      <c r="B33" s="11"/>
      <c r="C33" s="11"/>
      <c r="D33" s="11"/>
      <c r="E33" s="274"/>
      <c r="F33" s="275"/>
      <c r="G33" s="293"/>
    </row>
    <row r="34" spans="1:7" ht="20.25" customHeight="1" x14ac:dyDescent="0.25">
      <c r="A34" s="274"/>
      <c r="B34" s="274"/>
      <c r="C34" s="274"/>
      <c r="D34" s="274"/>
      <c r="E34" s="276"/>
      <c r="F34" s="276"/>
      <c r="G34" s="282"/>
    </row>
    <row r="35" spans="1:7" ht="20.25" customHeight="1" x14ac:dyDescent="0.25">
      <c r="A35" s="278"/>
      <c r="B35" s="277"/>
      <c r="C35" s="278"/>
      <c r="D35" s="277"/>
      <c r="E35" s="279"/>
      <c r="F35" s="278"/>
      <c r="G35" s="277"/>
    </row>
    <row r="36" spans="1:7" ht="20.25" customHeight="1" x14ac:dyDescent="0.25">
      <c r="A36" s="280"/>
      <c r="B36" s="277"/>
      <c r="C36" s="281"/>
      <c r="D36" s="277"/>
      <c r="E36" s="279"/>
      <c r="F36" s="281"/>
      <c r="G36" s="277"/>
    </row>
    <row r="37" spans="1:7" ht="20.25" customHeight="1" x14ac:dyDescent="0.25">
      <c r="A37" s="280"/>
      <c r="B37" s="274"/>
      <c r="C37" s="274"/>
      <c r="D37" s="274"/>
      <c r="E37" s="276"/>
      <c r="F37" s="276"/>
      <c r="G37" s="274"/>
    </row>
    <row r="40" spans="1:7" ht="20.25" customHeight="1" x14ac:dyDescent="0.25">
      <c r="G40" s="48"/>
    </row>
    <row r="41" spans="1:7" ht="20.25" customHeight="1" x14ac:dyDescent="0.25">
      <c r="G41" s="48"/>
    </row>
    <row r="42" spans="1:7" ht="20.25" customHeight="1" x14ac:dyDescent="0.25">
      <c r="G42" s="48"/>
    </row>
  </sheetData>
  <mergeCells count="3">
    <mergeCell ref="A3:G3"/>
    <mergeCell ref="A4:G4"/>
    <mergeCell ref="A5:G5"/>
  </mergeCells>
  <printOptions horizontalCentered="1"/>
  <pageMargins left="0.11811023622047245" right="0.11811023622047245" top="0.35433070866141736" bottom="0.15748031496062992" header="0.31496062992125984" footer="0.31496062992125984"/>
  <pageSetup scale="68" orientation="landscape" horizontalDpi="300" verticalDpi="300" r:id="rId1"/>
  <headerFooter>
    <oddHeader xml:space="preserve">&amp;R
</oddHeader>
    <oddFooter>&amp;R&amp;14 &amp;"BenguiatGot Bk BT,Negrita"&amp;12 &amp;14 1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7"/>
  </sheetPr>
  <dimension ref="A6:K31"/>
  <sheetViews>
    <sheetView showGridLines="0" topLeftCell="A13" zoomScaleNormal="100" workbookViewId="0">
      <selection activeCell="C18" sqref="C18"/>
    </sheetView>
  </sheetViews>
  <sheetFormatPr baseColWidth="10" defaultColWidth="15.140625" defaultRowHeight="12.75" x14ac:dyDescent="0.2"/>
  <cols>
    <col min="1" max="1" width="20.5703125" style="87" customWidth="1"/>
    <col min="2" max="2" width="14.42578125" style="87" customWidth="1"/>
    <col min="3" max="3" width="14.28515625" style="87" customWidth="1"/>
    <col min="4" max="4" width="13.140625" style="87" customWidth="1"/>
    <col min="5" max="5" width="12" style="87" customWidth="1"/>
    <col min="6" max="6" width="13.5703125" style="87" customWidth="1"/>
    <col min="7" max="8" width="12.140625" style="87" customWidth="1"/>
    <col min="9" max="9" width="12.42578125" style="87" customWidth="1"/>
    <col min="10" max="10" width="15.140625" style="87" customWidth="1"/>
    <col min="11" max="11" width="14.7109375" style="87" customWidth="1"/>
    <col min="12" max="256" width="15.140625" style="87"/>
    <col min="257" max="257" width="20.5703125" style="87" customWidth="1"/>
    <col min="258" max="258" width="14.42578125" style="87" customWidth="1"/>
    <col min="259" max="259" width="14.28515625" style="87" customWidth="1"/>
    <col min="260" max="260" width="13.140625" style="87" customWidth="1"/>
    <col min="261" max="261" width="12" style="87" customWidth="1"/>
    <col min="262" max="262" width="13.5703125" style="87" customWidth="1"/>
    <col min="263" max="264" width="12.140625" style="87" customWidth="1"/>
    <col min="265" max="265" width="12.42578125" style="87" customWidth="1"/>
    <col min="266" max="266" width="15.140625" style="87" customWidth="1"/>
    <col min="267" max="267" width="14.7109375" style="87" customWidth="1"/>
    <col min="268" max="512" width="15.140625" style="87"/>
    <col min="513" max="513" width="20.5703125" style="87" customWidth="1"/>
    <col min="514" max="514" width="14.42578125" style="87" customWidth="1"/>
    <col min="515" max="515" width="14.28515625" style="87" customWidth="1"/>
    <col min="516" max="516" width="13.140625" style="87" customWidth="1"/>
    <col min="517" max="517" width="12" style="87" customWidth="1"/>
    <col min="518" max="518" width="13.5703125" style="87" customWidth="1"/>
    <col min="519" max="520" width="12.140625" style="87" customWidth="1"/>
    <col min="521" max="521" width="12.42578125" style="87" customWidth="1"/>
    <col min="522" max="522" width="15.140625" style="87" customWidth="1"/>
    <col min="523" max="523" width="14.7109375" style="87" customWidth="1"/>
    <col min="524" max="768" width="15.140625" style="87"/>
    <col min="769" max="769" width="20.5703125" style="87" customWidth="1"/>
    <col min="770" max="770" width="14.42578125" style="87" customWidth="1"/>
    <col min="771" max="771" width="14.28515625" style="87" customWidth="1"/>
    <col min="772" max="772" width="13.140625" style="87" customWidth="1"/>
    <col min="773" max="773" width="12" style="87" customWidth="1"/>
    <col min="774" max="774" width="13.5703125" style="87" customWidth="1"/>
    <col min="775" max="776" width="12.140625" style="87" customWidth="1"/>
    <col min="777" max="777" width="12.42578125" style="87" customWidth="1"/>
    <col min="778" max="778" width="15.140625" style="87" customWidth="1"/>
    <col min="779" max="779" width="14.7109375" style="87" customWidth="1"/>
    <col min="780" max="1024" width="15.140625" style="87"/>
    <col min="1025" max="1025" width="20.5703125" style="87" customWidth="1"/>
    <col min="1026" max="1026" width="14.42578125" style="87" customWidth="1"/>
    <col min="1027" max="1027" width="14.28515625" style="87" customWidth="1"/>
    <col min="1028" max="1028" width="13.140625" style="87" customWidth="1"/>
    <col min="1029" max="1029" width="12" style="87" customWidth="1"/>
    <col min="1030" max="1030" width="13.5703125" style="87" customWidth="1"/>
    <col min="1031" max="1032" width="12.140625" style="87" customWidth="1"/>
    <col min="1033" max="1033" width="12.42578125" style="87" customWidth="1"/>
    <col min="1034" max="1034" width="15.140625" style="87" customWidth="1"/>
    <col min="1035" max="1035" width="14.7109375" style="87" customWidth="1"/>
    <col min="1036" max="1280" width="15.140625" style="87"/>
    <col min="1281" max="1281" width="20.5703125" style="87" customWidth="1"/>
    <col min="1282" max="1282" width="14.42578125" style="87" customWidth="1"/>
    <col min="1283" max="1283" width="14.28515625" style="87" customWidth="1"/>
    <col min="1284" max="1284" width="13.140625" style="87" customWidth="1"/>
    <col min="1285" max="1285" width="12" style="87" customWidth="1"/>
    <col min="1286" max="1286" width="13.5703125" style="87" customWidth="1"/>
    <col min="1287" max="1288" width="12.140625" style="87" customWidth="1"/>
    <col min="1289" max="1289" width="12.42578125" style="87" customWidth="1"/>
    <col min="1290" max="1290" width="15.140625" style="87" customWidth="1"/>
    <col min="1291" max="1291" width="14.7109375" style="87" customWidth="1"/>
    <col min="1292" max="1536" width="15.140625" style="87"/>
    <col min="1537" max="1537" width="20.5703125" style="87" customWidth="1"/>
    <col min="1538" max="1538" width="14.42578125" style="87" customWidth="1"/>
    <col min="1539" max="1539" width="14.28515625" style="87" customWidth="1"/>
    <col min="1540" max="1540" width="13.140625" style="87" customWidth="1"/>
    <col min="1541" max="1541" width="12" style="87" customWidth="1"/>
    <col min="1542" max="1542" width="13.5703125" style="87" customWidth="1"/>
    <col min="1543" max="1544" width="12.140625" style="87" customWidth="1"/>
    <col min="1545" max="1545" width="12.42578125" style="87" customWidth="1"/>
    <col min="1546" max="1546" width="15.140625" style="87" customWidth="1"/>
    <col min="1547" max="1547" width="14.7109375" style="87" customWidth="1"/>
    <col min="1548" max="1792" width="15.140625" style="87"/>
    <col min="1793" max="1793" width="20.5703125" style="87" customWidth="1"/>
    <col min="1794" max="1794" width="14.42578125" style="87" customWidth="1"/>
    <col min="1795" max="1795" width="14.28515625" style="87" customWidth="1"/>
    <col min="1796" max="1796" width="13.140625" style="87" customWidth="1"/>
    <col min="1797" max="1797" width="12" style="87" customWidth="1"/>
    <col min="1798" max="1798" width="13.5703125" style="87" customWidth="1"/>
    <col min="1799" max="1800" width="12.140625" style="87" customWidth="1"/>
    <col min="1801" max="1801" width="12.42578125" style="87" customWidth="1"/>
    <col min="1802" max="1802" width="15.140625" style="87" customWidth="1"/>
    <col min="1803" max="1803" width="14.7109375" style="87" customWidth="1"/>
    <col min="1804" max="2048" width="15.140625" style="87"/>
    <col min="2049" max="2049" width="20.5703125" style="87" customWidth="1"/>
    <col min="2050" max="2050" width="14.42578125" style="87" customWidth="1"/>
    <col min="2051" max="2051" width="14.28515625" style="87" customWidth="1"/>
    <col min="2052" max="2052" width="13.140625" style="87" customWidth="1"/>
    <col min="2053" max="2053" width="12" style="87" customWidth="1"/>
    <col min="2054" max="2054" width="13.5703125" style="87" customWidth="1"/>
    <col min="2055" max="2056" width="12.140625" style="87" customWidth="1"/>
    <col min="2057" max="2057" width="12.42578125" style="87" customWidth="1"/>
    <col min="2058" max="2058" width="15.140625" style="87" customWidth="1"/>
    <col min="2059" max="2059" width="14.7109375" style="87" customWidth="1"/>
    <col min="2060" max="2304" width="15.140625" style="87"/>
    <col min="2305" max="2305" width="20.5703125" style="87" customWidth="1"/>
    <col min="2306" max="2306" width="14.42578125" style="87" customWidth="1"/>
    <col min="2307" max="2307" width="14.28515625" style="87" customWidth="1"/>
    <col min="2308" max="2308" width="13.140625" style="87" customWidth="1"/>
    <col min="2309" max="2309" width="12" style="87" customWidth="1"/>
    <col min="2310" max="2310" width="13.5703125" style="87" customWidth="1"/>
    <col min="2311" max="2312" width="12.140625" style="87" customWidth="1"/>
    <col min="2313" max="2313" width="12.42578125" style="87" customWidth="1"/>
    <col min="2314" max="2314" width="15.140625" style="87" customWidth="1"/>
    <col min="2315" max="2315" width="14.7109375" style="87" customWidth="1"/>
    <col min="2316" max="2560" width="15.140625" style="87"/>
    <col min="2561" max="2561" width="20.5703125" style="87" customWidth="1"/>
    <col min="2562" max="2562" width="14.42578125" style="87" customWidth="1"/>
    <col min="2563" max="2563" width="14.28515625" style="87" customWidth="1"/>
    <col min="2564" max="2564" width="13.140625" style="87" customWidth="1"/>
    <col min="2565" max="2565" width="12" style="87" customWidth="1"/>
    <col min="2566" max="2566" width="13.5703125" style="87" customWidth="1"/>
    <col min="2567" max="2568" width="12.140625" style="87" customWidth="1"/>
    <col min="2569" max="2569" width="12.42578125" style="87" customWidth="1"/>
    <col min="2570" max="2570" width="15.140625" style="87" customWidth="1"/>
    <col min="2571" max="2571" width="14.7109375" style="87" customWidth="1"/>
    <col min="2572" max="2816" width="15.140625" style="87"/>
    <col min="2817" max="2817" width="20.5703125" style="87" customWidth="1"/>
    <col min="2818" max="2818" width="14.42578125" style="87" customWidth="1"/>
    <col min="2819" max="2819" width="14.28515625" style="87" customWidth="1"/>
    <col min="2820" max="2820" width="13.140625" style="87" customWidth="1"/>
    <col min="2821" max="2821" width="12" style="87" customWidth="1"/>
    <col min="2822" max="2822" width="13.5703125" style="87" customWidth="1"/>
    <col min="2823" max="2824" width="12.140625" style="87" customWidth="1"/>
    <col min="2825" max="2825" width="12.42578125" style="87" customWidth="1"/>
    <col min="2826" max="2826" width="15.140625" style="87" customWidth="1"/>
    <col min="2827" max="2827" width="14.7109375" style="87" customWidth="1"/>
    <col min="2828" max="3072" width="15.140625" style="87"/>
    <col min="3073" max="3073" width="20.5703125" style="87" customWidth="1"/>
    <col min="3074" max="3074" width="14.42578125" style="87" customWidth="1"/>
    <col min="3075" max="3075" width="14.28515625" style="87" customWidth="1"/>
    <col min="3076" max="3076" width="13.140625" style="87" customWidth="1"/>
    <col min="3077" max="3077" width="12" style="87" customWidth="1"/>
    <col min="3078" max="3078" width="13.5703125" style="87" customWidth="1"/>
    <col min="3079" max="3080" width="12.140625" style="87" customWidth="1"/>
    <col min="3081" max="3081" width="12.42578125" style="87" customWidth="1"/>
    <col min="3082" max="3082" width="15.140625" style="87" customWidth="1"/>
    <col min="3083" max="3083" width="14.7109375" style="87" customWidth="1"/>
    <col min="3084" max="3328" width="15.140625" style="87"/>
    <col min="3329" max="3329" width="20.5703125" style="87" customWidth="1"/>
    <col min="3330" max="3330" width="14.42578125" style="87" customWidth="1"/>
    <col min="3331" max="3331" width="14.28515625" style="87" customWidth="1"/>
    <col min="3332" max="3332" width="13.140625" style="87" customWidth="1"/>
    <col min="3333" max="3333" width="12" style="87" customWidth="1"/>
    <col min="3334" max="3334" width="13.5703125" style="87" customWidth="1"/>
    <col min="3335" max="3336" width="12.140625" style="87" customWidth="1"/>
    <col min="3337" max="3337" width="12.42578125" style="87" customWidth="1"/>
    <col min="3338" max="3338" width="15.140625" style="87" customWidth="1"/>
    <col min="3339" max="3339" width="14.7109375" style="87" customWidth="1"/>
    <col min="3340" max="3584" width="15.140625" style="87"/>
    <col min="3585" max="3585" width="20.5703125" style="87" customWidth="1"/>
    <col min="3586" max="3586" width="14.42578125" style="87" customWidth="1"/>
    <col min="3587" max="3587" width="14.28515625" style="87" customWidth="1"/>
    <col min="3588" max="3588" width="13.140625" style="87" customWidth="1"/>
    <col min="3589" max="3589" width="12" style="87" customWidth="1"/>
    <col min="3590" max="3590" width="13.5703125" style="87" customWidth="1"/>
    <col min="3591" max="3592" width="12.140625" style="87" customWidth="1"/>
    <col min="3593" max="3593" width="12.42578125" style="87" customWidth="1"/>
    <col min="3594" max="3594" width="15.140625" style="87" customWidth="1"/>
    <col min="3595" max="3595" width="14.7109375" style="87" customWidth="1"/>
    <col min="3596" max="3840" width="15.140625" style="87"/>
    <col min="3841" max="3841" width="20.5703125" style="87" customWidth="1"/>
    <col min="3842" max="3842" width="14.42578125" style="87" customWidth="1"/>
    <col min="3843" max="3843" width="14.28515625" style="87" customWidth="1"/>
    <col min="3844" max="3844" width="13.140625" style="87" customWidth="1"/>
    <col min="3845" max="3845" width="12" style="87" customWidth="1"/>
    <col min="3846" max="3846" width="13.5703125" style="87" customWidth="1"/>
    <col min="3847" max="3848" width="12.140625" style="87" customWidth="1"/>
    <col min="3849" max="3849" width="12.42578125" style="87" customWidth="1"/>
    <col min="3850" max="3850" width="15.140625" style="87" customWidth="1"/>
    <col min="3851" max="3851" width="14.7109375" style="87" customWidth="1"/>
    <col min="3852" max="4096" width="15.140625" style="87"/>
    <col min="4097" max="4097" width="20.5703125" style="87" customWidth="1"/>
    <col min="4098" max="4098" width="14.42578125" style="87" customWidth="1"/>
    <col min="4099" max="4099" width="14.28515625" style="87" customWidth="1"/>
    <col min="4100" max="4100" width="13.140625" style="87" customWidth="1"/>
    <col min="4101" max="4101" width="12" style="87" customWidth="1"/>
    <col min="4102" max="4102" width="13.5703125" style="87" customWidth="1"/>
    <col min="4103" max="4104" width="12.140625" style="87" customWidth="1"/>
    <col min="4105" max="4105" width="12.42578125" style="87" customWidth="1"/>
    <col min="4106" max="4106" width="15.140625" style="87" customWidth="1"/>
    <col min="4107" max="4107" width="14.7109375" style="87" customWidth="1"/>
    <col min="4108" max="4352" width="15.140625" style="87"/>
    <col min="4353" max="4353" width="20.5703125" style="87" customWidth="1"/>
    <col min="4354" max="4354" width="14.42578125" style="87" customWidth="1"/>
    <col min="4355" max="4355" width="14.28515625" style="87" customWidth="1"/>
    <col min="4356" max="4356" width="13.140625" style="87" customWidth="1"/>
    <col min="4357" max="4357" width="12" style="87" customWidth="1"/>
    <col min="4358" max="4358" width="13.5703125" style="87" customWidth="1"/>
    <col min="4359" max="4360" width="12.140625" style="87" customWidth="1"/>
    <col min="4361" max="4361" width="12.42578125" style="87" customWidth="1"/>
    <col min="4362" max="4362" width="15.140625" style="87" customWidth="1"/>
    <col min="4363" max="4363" width="14.7109375" style="87" customWidth="1"/>
    <col min="4364" max="4608" width="15.140625" style="87"/>
    <col min="4609" max="4609" width="20.5703125" style="87" customWidth="1"/>
    <col min="4610" max="4610" width="14.42578125" style="87" customWidth="1"/>
    <col min="4611" max="4611" width="14.28515625" style="87" customWidth="1"/>
    <col min="4612" max="4612" width="13.140625" style="87" customWidth="1"/>
    <col min="4613" max="4613" width="12" style="87" customWidth="1"/>
    <col min="4614" max="4614" width="13.5703125" style="87" customWidth="1"/>
    <col min="4615" max="4616" width="12.140625" style="87" customWidth="1"/>
    <col min="4617" max="4617" width="12.42578125" style="87" customWidth="1"/>
    <col min="4618" max="4618" width="15.140625" style="87" customWidth="1"/>
    <col min="4619" max="4619" width="14.7109375" style="87" customWidth="1"/>
    <col min="4620" max="4864" width="15.140625" style="87"/>
    <col min="4865" max="4865" width="20.5703125" style="87" customWidth="1"/>
    <col min="4866" max="4866" width="14.42578125" style="87" customWidth="1"/>
    <col min="4867" max="4867" width="14.28515625" style="87" customWidth="1"/>
    <col min="4868" max="4868" width="13.140625" style="87" customWidth="1"/>
    <col min="4869" max="4869" width="12" style="87" customWidth="1"/>
    <col min="4870" max="4870" width="13.5703125" style="87" customWidth="1"/>
    <col min="4871" max="4872" width="12.140625" style="87" customWidth="1"/>
    <col min="4873" max="4873" width="12.42578125" style="87" customWidth="1"/>
    <col min="4874" max="4874" width="15.140625" style="87" customWidth="1"/>
    <col min="4875" max="4875" width="14.7109375" style="87" customWidth="1"/>
    <col min="4876" max="5120" width="15.140625" style="87"/>
    <col min="5121" max="5121" width="20.5703125" style="87" customWidth="1"/>
    <col min="5122" max="5122" width="14.42578125" style="87" customWidth="1"/>
    <col min="5123" max="5123" width="14.28515625" style="87" customWidth="1"/>
    <col min="5124" max="5124" width="13.140625" style="87" customWidth="1"/>
    <col min="5125" max="5125" width="12" style="87" customWidth="1"/>
    <col min="5126" max="5126" width="13.5703125" style="87" customWidth="1"/>
    <col min="5127" max="5128" width="12.140625" style="87" customWidth="1"/>
    <col min="5129" max="5129" width="12.42578125" style="87" customWidth="1"/>
    <col min="5130" max="5130" width="15.140625" style="87" customWidth="1"/>
    <col min="5131" max="5131" width="14.7109375" style="87" customWidth="1"/>
    <col min="5132" max="5376" width="15.140625" style="87"/>
    <col min="5377" max="5377" width="20.5703125" style="87" customWidth="1"/>
    <col min="5378" max="5378" width="14.42578125" style="87" customWidth="1"/>
    <col min="5379" max="5379" width="14.28515625" style="87" customWidth="1"/>
    <col min="5380" max="5380" width="13.140625" style="87" customWidth="1"/>
    <col min="5381" max="5381" width="12" style="87" customWidth="1"/>
    <col min="5382" max="5382" width="13.5703125" style="87" customWidth="1"/>
    <col min="5383" max="5384" width="12.140625" style="87" customWidth="1"/>
    <col min="5385" max="5385" width="12.42578125" style="87" customWidth="1"/>
    <col min="5386" max="5386" width="15.140625" style="87" customWidth="1"/>
    <col min="5387" max="5387" width="14.7109375" style="87" customWidth="1"/>
    <col min="5388" max="5632" width="15.140625" style="87"/>
    <col min="5633" max="5633" width="20.5703125" style="87" customWidth="1"/>
    <col min="5634" max="5634" width="14.42578125" style="87" customWidth="1"/>
    <col min="5635" max="5635" width="14.28515625" style="87" customWidth="1"/>
    <col min="5636" max="5636" width="13.140625" style="87" customWidth="1"/>
    <col min="5637" max="5637" width="12" style="87" customWidth="1"/>
    <col min="5638" max="5638" width="13.5703125" style="87" customWidth="1"/>
    <col min="5639" max="5640" width="12.140625" style="87" customWidth="1"/>
    <col min="5641" max="5641" width="12.42578125" style="87" customWidth="1"/>
    <col min="5642" max="5642" width="15.140625" style="87" customWidth="1"/>
    <col min="5643" max="5643" width="14.7109375" style="87" customWidth="1"/>
    <col min="5644" max="5888" width="15.140625" style="87"/>
    <col min="5889" max="5889" width="20.5703125" style="87" customWidth="1"/>
    <col min="5890" max="5890" width="14.42578125" style="87" customWidth="1"/>
    <col min="5891" max="5891" width="14.28515625" style="87" customWidth="1"/>
    <col min="5892" max="5892" width="13.140625" style="87" customWidth="1"/>
    <col min="5893" max="5893" width="12" style="87" customWidth="1"/>
    <col min="5894" max="5894" width="13.5703125" style="87" customWidth="1"/>
    <col min="5895" max="5896" width="12.140625" style="87" customWidth="1"/>
    <col min="5897" max="5897" width="12.42578125" style="87" customWidth="1"/>
    <col min="5898" max="5898" width="15.140625" style="87" customWidth="1"/>
    <col min="5899" max="5899" width="14.7109375" style="87" customWidth="1"/>
    <col min="5900" max="6144" width="15.140625" style="87"/>
    <col min="6145" max="6145" width="20.5703125" style="87" customWidth="1"/>
    <col min="6146" max="6146" width="14.42578125" style="87" customWidth="1"/>
    <col min="6147" max="6147" width="14.28515625" style="87" customWidth="1"/>
    <col min="6148" max="6148" width="13.140625" style="87" customWidth="1"/>
    <col min="6149" max="6149" width="12" style="87" customWidth="1"/>
    <col min="6150" max="6150" width="13.5703125" style="87" customWidth="1"/>
    <col min="6151" max="6152" width="12.140625" style="87" customWidth="1"/>
    <col min="6153" max="6153" width="12.42578125" style="87" customWidth="1"/>
    <col min="6154" max="6154" width="15.140625" style="87" customWidth="1"/>
    <col min="6155" max="6155" width="14.7109375" style="87" customWidth="1"/>
    <col min="6156" max="6400" width="15.140625" style="87"/>
    <col min="6401" max="6401" width="20.5703125" style="87" customWidth="1"/>
    <col min="6402" max="6402" width="14.42578125" style="87" customWidth="1"/>
    <col min="6403" max="6403" width="14.28515625" style="87" customWidth="1"/>
    <col min="6404" max="6404" width="13.140625" style="87" customWidth="1"/>
    <col min="6405" max="6405" width="12" style="87" customWidth="1"/>
    <col min="6406" max="6406" width="13.5703125" style="87" customWidth="1"/>
    <col min="6407" max="6408" width="12.140625" style="87" customWidth="1"/>
    <col min="6409" max="6409" width="12.42578125" style="87" customWidth="1"/>
    <col min="6410" max="6410" width="15.140625" style="87" customWidth="1"/>
    <col min="6411" max="6411" width="14.7109375" style="87" customWidth="1"/>
    <col min="6412" max="6656" width="15.140625" style="87"/>
    <col min="6657" max="6657" width="20.5703125" style="87" customWidth="1"/>
    <col min="6658" max="6658" width="14.42578125" style="87" customWidth="1"/>
    <col min="6659" max="6659" width="14.28515625" style="87" customWidth="1"/>
    <col min="6660" max="6660" width="13.140625" style="87" customWidth="1"/>
    <col min="6661" max="6661" width="12" style="87" customWidth="1"/>
    <col min="6662" max="6662" width="13.5703125" style="87" customWidth="1"/>
    <col min="6663" max="6664" width="12.140625" style="87" customWidth="1"/>
    <col min="6665" max="6665" width="12.42578125" style="87" customWidth="1"/>
    <col min="6666" max="6666" width="15.140625" style="87" customWidth="1"/>
    <col min="6667" max="6667" width="14.7109375" style="87" customWidth="1"/>
    <col min="6668" max="6912" width="15.140625" style="87"/>
    <col min="6913" max="6913" width="20.5703125" style="87" customWidth="1"/>
    <col min="6914" max="6914" width="14.42578125" style="87" customWidth="1"/>
    <col min="6915" max="6915" width="14.28515625" style="87" customWidth="1"/>
    <col min="6916" max="6916" width="13.140625" style="87" customWidth="1"/>
    <col min="6917" max="6917" width="12" style="87" customWidth="1"/>
    <col min="6918" max="6918" width="13.5703125" style="87" customWidth="1"/>
    <col min="6919" max="6920" width="12.140625" style="87" customWidth="1"/>
    <col min="6921" max="6921" width="12.42578125" style="87" customWidth="1"/>
    <col min="6922" max="6922" width="15.140625" style="87" customWidth="1"/>
    <col min="6923" max="6923" width="14.7109375" style="87" customWidth="1"/>
    <col min="6924" max="7168" width="15.140625" style="87"/>
    <col min="7169" max="7169" width="20.5703125" style="87" customWidth="1"/>
    <col min="7170" max="7170" width="14.42578125" style="87" customWidth="1"/>
    <col min="7171" max="7171" width="14.28515625" style="87" customWidth="1"/>
    <col min="7172" max="7172" width="13.140625" style="87" customWidth="1"/>
    <col min="7173" max="7173" width="12" style="87" customWidth="1"/>
    <col min="7174" max="7174" width="13.5703125" style="87" customWidth="1"/>
    <col min="7175" max="7176" width="12.140625" style="87" customWidth="1"/>
    <col min="7177" max="7177" width="12.42578125" style="87" customWidth="1"/>
    <col min="7178" max="7178" width="15.140625" style="87" customWidth="1"/>
    <col min="7179" max="7179" width="14.7109375" style="87" customWidth="1"/>
    <col min="7180" max="7424" width="15.140625" style="87"/>
    <col min="7425" max="7425" width="20.5703125" style="87" customWidth="1"/>
    <col min="7426" max="7426" width="14.42578125" style="87" customWidth="1"/>
    <col min="7427" max="7427" width="14.28515625" style="87" customWidth="1"/>
    <col min="7428" max="7428" width="13.140625" style="87" customWidth="1"/>
    <col min="7429" max="7429" width="12" style="87" customWidth="1"/>
    <col min="7430" max="7430" width="13.5703125" style="87" customWidth="1"/>
    <col min="7431" max="7432" width="12.140625" style="87" customWidth="1"/>
    <col min="7433" max="7433" width="12.42578125" style="87" customWidth="1"/>
    <col min="7434" max="7434" width="15.140625" style="87" customWidth="1"/>
    <col min="7435" max="7435" width="14.7109375" style="87" customWidth="1"/>
    <col min="7436" max="7680" width="15.140625" style="87"/>
    <col min="7681" max="7681" width="20.5703125" style="87" customWidth="1"/>
    <col min="7682" max="7682" width="14.42578125" style="87" customWidth="1"/>
    <col min="7683" max="7683" width="14.28515625" style="87" customWidth="1"/>
    <col min="7684" max="7684" width="13.140625" style="87" customWidth="1"/>
    <col min="7685" max="7685" width="12" style="87" customWidth="1"/>
    <col min="7686" max="7686" width="13.5703125" style="87" customWidth="1"/>
    <col min="7687" max="7688" width="12.140625" style="87" customWidth="1"/>
    <col min="7689" max="7689" width="12.42578125" style="87" customWidth="1"/>
    <col min="7690" max="7690" width="15.140625" style="87" customWidth="1"/>
    <col min="7691" max="7691" width="14.7109375" style="87" customWidth="1"/>
    <col min="7692" max="7936" width="15.140625" style="87"/>
    <col min="7937" max="7937" width="20.5703125" style="87" customWidth="1"/>
    <col min="7938" max="7938" width="14.42578125" style="87" customWidth="1"/>
    <col min="7939" max="7939" width="14.28515625" style="87" customWidth="1"/>
    <col min="7940" max="7940" width="13.140625" style="87" customWidth="1"/>
    <col min="7941" max="7941" width="12" style="87" customWidth="1"/>
    <col min="7942" max="7942" width="13.5703125" style="87" customWidth="1"/>
    <col min="7943" max="7944" width="12.140625" style="87" customWidth="1"/>
    <col min="7945" max="7945" width="12.42578125" style="87" customWidth="1"/>
    <col min="7946" max="7946" width="15.140625" style="87" customWidth="1"/>
    <col min="7947" max="7947" width="14.7109375" style="87" customWidth="1"/>
    <col min="7948" max="8192" width="15.140625" style="87"/>
    <col min="8193" max="8193" width="20.5703125" style="87" customWidth="1"/>
    <col min="8194" max="8194" width="14.42578125" style="87" customWidth="1"/>
    <col min="8195" max="8195" width="14.28515625" style="87" customWidth="1"/>
    <col min="8196" max="8196" width="13.140625" style="87" customWidth="1"/>
    <col min="8197" max="8197" width="12" style="87" customWidth="1"/>
    <col min="8198" max="8198" width="13.5703125" style="87" customWidth="1"/>
    <col min="8199" max="8200" width="12.140625" style="87" customWidth="1"/>
    <col min="8201" max="8201" width="12.42578125" style="87" customWidth="1"/>
    <col min="8202" max="8202" width="15.140625" style="87" customWidth="1"/>
    <col min="8203" max="8203" width="14.7109375" style="87" customWidth="1"/>
    <col min="8204" max="8448" width="15.140625" style="87"/>
    <col min="8449" max="8449" width="20.5703125" style="87" customWidth="1"/>
    <col min="8450" max="8450" width="14.42578125" style="87" customWidth="1"/>
    <col min="8451" max="8451" width="14.28515625" style="87" customWidth="1"/>
    <col min="8452" max="8452" width="13.140625" style="87" customWidth="1"/>
    <col min="8453" max="8453" width="12" style="87" customWidth="1"/>
    <col min="8454" max="8454" width="13.5703125" style="87" customWidth="1"/>
    <col min="8455" max="8456" width="12.140625" style="87" customWidth="1"/>
    <col min="8457" max="8457" width="12.42578125" style="87" customWidth="1"/>
    <col min="8458" max="8458" width="15.140625" style="87" customWidth="1"/>
    <col min="8459" max="8459" width="14.7109375" style="87" customWidth="1"/>
    <col min="8460" max="8704" width="15.140625" style="87"/>
    <col min="8705" max="8705" width="20.5703125" style="87" customWidth="1"/>
    <col min="8706" max="8706" width="14.42578125" style="87" customWidth="1"/>
    <col min="8707" max="8707" width="14.28515625" style="87" customWidth="1"/>
    <col min="8708" max="8708" width="13.140625" style="87" customWidth="1"/>
    <col min="8709" max="8709" width="12" style="87" customWidth="1"/>
    <col min="8710" max="8710" width="13.5703125" style="87" customWidth="1"/>
    <col min="8711" max="8712" width="12.140625" style="87" customWidth="1"/>
    <col min="8713" max="8713" width="12.42578125" style="87" customWidth="1"/>
    <col min="8714" max="8714" width="15.140625" style="87" customWidth="1"/>
    <col min="8715" max="8715" width="14.7109375" style="87" customWidth="1"/>
    <col min="8716" max="8960" width="15.140625" style="87"/>
    <col min="8961" max="8961" width="20.5703125" style="87" customWidth="1"/>
    <col min="8962" max="8962" width="14.42578125" style="87" customWidth="1"/>
    <col min="8963" max="8963" width="14.28515625" style="87" customWidth="1"/>
    <col min="8964" max="8964" width="13.140625" style="87" customWidth="1"/>
    <col min="8965" max="8965" width="12" style="87" customWidth="1"/>
    <col min="8966" max="8966" width="13.5703125" style="87" customWidth="1"/>
    <col min="8967" max="8968" width="12.140625" style="87" customWidth="1"/>
    <col min="8969" max="8969" width="12.42578125" style="87" customWidth="1"/>
    <col min="8970" max="8970" width="15.140625" style="87" customWidth="1"/>
    <col min="8971" max="8971" width="14.7109375" style="87" customWidth="1"/>
    <col min="8972" max="9216" width="15.140625" style="87"/>
    <col min="9217" max="9217" width="20.5703125" style="87" customWidth="1"/>
    <col min="9218" max="9218" width="14.42578125" style="87" customWidth="1"/>
    <col min="9219" max="9219" width="14.28515625" style="87" customWidth="1"/>
    <col min="9220" max="9220" width="13.140625" style="87" customWidth="1"/>
    <col min="9221" max="9221" width="12" style="87" customWidth="1"/>
    <col min="9222" max="9222" width="13.5703125" style="87" customWidth="1"/>
    <col min="9223" max="9224" width="12.140625" style="87" customWidth="1"/>
    <col min="9225" max="9225" width="12.42578125" style="87" customWidth="1"/>
    <col min="9226" max="9226" width="15.140625" style="87" customWidth="1"/>
    <col min="9227" max="9227" width="14.7109375" style="87" customWidth="1"/>
    <col min="9228" max="9472" width="15.140625" style="87"/>
    <col min="9473" max="9473" width="20.5703125" style="87" customWidth="1"/>
    <col min="9474" max="9474" width="14.42578125" style="87" customWidth="1"/>
    <col min="9475" max="9475" width="14.28515625" style="87" customWidth="1"/>
    <col min="9476" max="9476" width="13.140625" style="87" customWidth="1"/>
    <col min="9477" max="9477" width="12" style="87" customWidth="1"/>
    <col min="9478" max="9478" width="13.5703125" style="87" customWidth="1"/>
    <col min="9479" max="9480" width="12.140625" style="87" customWidth="1"/>
    <col min="9481" max="9481" width="12.42578125" style="87" customWidth="1"/>
    <col min="9482" max="9482" width="15.140625" style="87" customWidth="1"/>
    <col min="9483" max="9483" width="14.7109375" style="87" customWidth="1"/>
    <col min="9484" max="9728" width="15.140625" style="87"/>
    <col min="9729" max="9729" width="20.5703125" style="87" customWidth="1"/>
    <col min="9730" max="9730" width="14.42578125" style="87" customWidth="1"/>
    <col min="9731" max="9731" width="14.28515625" style="87" customWidth="1"/>
    <col min="9732" max="9732" width="13.140625" style="87" customWidth="1"/>
    <col min="9733" max="9733" width="12" style="87" customWidth="1"/>
    <col min="9734" max="9734" width="13.5703125" style="87" customWidth="1"/>
    <col min="9735" max="9736" width="12.140625" style="87" customWidth="1"/>
    <col min="9737" max="9737" width="12.42578125" style="87" customWidth="1"/>
    <col min="9738" max="9738" width="15.140625" style="87" customWidth="1"/>
    <col min="9739" max="9739" width="14.7109375" style="87" customWidth="1"/>
    <col min="9740" max="9984" width="15.140625" style="87"/>
    <col min="9985" max="9985" width="20.5703125" style="87" customWidth="1"/>
    <col min="9986" max="9986" width="14.42578125" style="87" customWidth="1"/>
    <col min="9987" max="9987" width="14.28515625" style="87" customWidth="1"/>
    <col min="9988" max="9988" width="13.140625" style="87" customWidth="1"/>
    <col min="9989" max="9989" width="12" style="87" customWidth="1"/>
    <col min="9990" max="9990" width="13.5703125" style="87" customWidth="1"/>
    <col min="9991" max="9992" width="12.140625" style="87" customWidth="1"/>
    <col min="9993" max="9993" width="12.42578125" style="87" customWidth="1"/>
    <col min="9994" max="9994" width="15.140625" style="87" customWidth="1"/>
    <col min="9995" max="9995" width="14.7109375" style="87" customWidth="1"/>
    <col min="9996" max="10240" width="15.140625" style="87"/>
    <col min="10241" max="10241" width="20.5703125" style="87" customWidth="1"/>
    <col min="10242" max="10242" width="14.42578125" style="87" customWidth="1"/>
    <col min="10243" max="10243" width="14.28515625" style="87" customWidth="1"/>
    <col min="10244" max="10244" width="13.140625" style="87" customWidth="1"/>
    <col min="10245" max="10245" width="12" style="87" customWidth="1"/>
    <col min="10246" max="10246" width="13.5703125" style="87" customWidth="1"/>
    <col min="10247" max="10248" width="12.140625" style="87" customWidth="1"/>
    <col min="10249" max="10249" width="12.42578125" style="87" customWidth="1"/>
    <col min="10250" max="10250" width="15.140625" style="87" customWidth="1"/>
    <col min="10251" max="10251" width="14.7109375" style="87" customWidth="1"/>
    <col min="10252" max="10496" width="15.140625" style="87"/>
    <col min="10497" max="10497" width="20.5703125" style="87" customWidth="1"/>
    <col min="10498" max="10498" width="14.42578125" style="87" customWidth="1"/>
    <col min="10499" max="10499" width="14.28515625" style="87" customWidth="1"/>
    <col min="10500" max="10500" width="13.140625" style="87" customWidth="1"/>
    <col min="10501" max="10501" width="12" style="87" customWidth="1"/>
    <col min="10502" max="10502" width="13.5703125" style="87" customWidth="1"/>
    <col min="10503" max="10504" width="12.140625" style="87" customWidth="1"/>
    <col min="10505" max="10505" width="12.42578125" style="87" customWidth="1"/>
    <col min="10506" max="10506" width="15.140625" style="87" customWidth="1"/>
    <col min="10507" max="10507" width="14.7109375" style="87" customWidth="1"/>
    <col min="10508" max="10752" width="15.140625" style="87"/>
    <col min="10753" max="10753" width="20.5703125" style="87" customWidth="1"/>
    <col min="10754" max="10754" width="14.42578125" style="87" customWidth="1"/>
    <col min="10755" max="10755" width="14.28515625" style="87" customWidth="1"/>
    <col min="10756" max="10756" width="13.140625" style="87" customWidth="1"/>
    <col min="10757" max="10757" width="12" style="87" customWidth="1"/>
    <col min="10758" max="10758" width="13.5703125" style="87" customWidth="1"/>
    <col min="10759" max="10760" width="12.140625" style="87" customWidth="1"/>
    <col min="10761" max="10761" width="12.42578125" style="87" customWidth="1"/>
    <col min="10762" max="10762" width="15.140625" style="87" customWidth="1"/>
    <col min="10763" max="10763" width="14.7109375" style="87" customWidth="1"/>
    <col min="10764" max="11008" width="15.140625" style="87"/>
    <col min="11009" max="11009" width="20.5703125" style="87" customWidth="1"/>
    <col min="11010" max="11010" width="14.42578125" style="87" customWidth="1"/>
    <col min="11011" max="11011" width="14.28515625" style="87" customWidth="1"/>
    <col min="11012" max="11012" width="13.140625" style="87" customWidth="1"/>
    <col min="11013" max="11013" width="12" style="87" customWidth="1"/>
    <col min="11014" max="11014" width="13.5703125" style="87" customWidth="1"/>
    <col min="11015" max="11016" width="12.140625" style="87" customWidth="1"/>
    <col min="11017" max="11017" width="12.42578125" style="87" customWidth="1"/>
    <col min="11018" max="11018" width="15.140625" style="87" customWidth="1"/>
    <col min="11019" max="11019" width="14.7109375" style="87" customWidth="1"/>
    <col min="11020" max="11264" width="15.140625" style="87"/>
    <col min="11265" max="11265" width="20.5703125" style="87" customWidth="1"/>
    <col min="11266" max="11266" width="14.42578125" style="87" customWidth="1"/>
    <col min="11267" max="11267" width="14.28515625" style="87" customWidth="1"/>
    <col min="11268" max="11268" width="13.140625" style="87" customWidth="1"/>
    <col min="11269" max="11269" width="12" style="87" customWidth="1"/>
    <col min="11270" max="11270" width="13.5703125" style="87" customWidth="1"/>
    <col min="11271" max="11272" width="12.140625" style="87" customWidth="1"/>
    <col min="11273" max="11273" width="12.42578125" style="87" customWidth="1"/>
    <col min="11274" max="11274" width="15.140625" style="87" customWidth="1"/>
    <col min="11275" max="11275" width="14.7109375" style="87" customWidth="1"/>
    <col min="11276" max="11520" width="15.140625" style="87"/>
    <col min="11521" max="11521" width="20.5703125" style="87" customWidth="1"/>
    <col min="11522" max="11522" width="14.42578125" style="87" customWidth="1"/>
    <col min="11523" max="11523" width="14.28515625" style="87" customWidth="1"/>
    <col min="11524" max="11524" width="13.140625" style="87" customWidth="1"/>
    <col min="11525" max="11525" width="12" style="87" customWidth="1"/>
    <col min="11526" max="11526" width="13.5703125" style="87" customWidth="1"/>
    <col min="11527" max="11528" width="12.140625" style="87" customWidth="1"/>
    <col min="11529" max="11529" width="12.42578125" style="87" customWidth="1"/>
    <col min="11530" max="11530" width="15.140625" style="87" customWidth="1"/>
    <col min="11531" max="11531" width="14.7109375" style="87" customWidth="1"/>
    <col min="11532" max="11776" width="15.140625" style="87"/>
    <col min="11777" max="11777" width="20.5703125" style="87" customWidth="1"/>
    <col min="11778" max="11778" width="14.42578125" style="87" customWidth="1"/>
    <col min="11779" max="11779" width="14.28515625" style="87" customWidth="1"/>
    <col min="11780" max="11780" width="13.140625" style="87" customWidth="1"/>
    <col min="11781" max="11781" width="12" style="87" customWidth="1"/>
    <col min="11782" max="11782" width="13.5703125" style="87" customWidth="1"/>
    <col min="11783" max="11784" width="12.140625" style="87" customWidth="1"/>
    <col min="11785" max="11785" width="12.42578125" style="87" customWidth="1"/>
    <col min="11786" max="11786" width="15.140625" style="87" customWidth="1"/>
    <col min="11787" max="11787" width="14.7109375" style="87" customWidth="1"/>
    <col min="11788" max="12032" width="15.140625" style="87"/>
    <col min="12033" max="12033" width="20.5703125" style="87" customWidth="1"/>
    <col min="12034" max="12034" width="14.42578125" style="87" customWidth="1"/>
    <col min="12035" max="12035" width="14.28515625" style="87" customWidth="1"/>
    <col min="12036" max="12036" width="13.140625" style="87" customWidth="1"/>
    <col min="12037" max="12037" width="12" style="87" customWidth="1"/>
    <col min="12038" max="12038" width="13.5703125" style="87" customWidth="1"/>
    <col min="12039" max="12040" width="12.140625" style="87" customWidth="1"/>
    <col min="12041" max="12041" width="12.42578125" style="87" customWidth="1"/>
    <col min="12042" max="12042" width="15.140625" style="87" customWidth="1"/>
    <col min="12043" max="12043" width="14.7109375" style="87" customWidth="1"/>
    <col min="12044" max="12288" width="15.140625" style="87"/>
    <col min="12289" max="12289" width="20.5703125" style="87" customWidth="1"/>
    <col min="12290" max="12290" width="14.42578125" style="87" customWidth="1"/>
    <col min="12291" max="12291" width="14.28515625" style="87" customWidth="1"/>
    <col min="12292" max="12292" width="13.140625" style="87" customWidth="1"/>
    <col min="12293" max="12293" width="12" style="87" customWidth="1"/>
    <col min="12294" max="12294" width="13.5703125" style="87" customWidth="1"/>
    <col min="12295" max="12296" width="12.140625" style="87" customWidth="1"/>
    <col min="12297" max="12297" width="12.42578125" style="87" customWidth="1"/>
    <col min="12298" max="12298" width="15.140625" style="87" customWidth="1"/>
    <col min="12299" max="12299" width="14.7109375" style="87" customWidth="1"/>
    <col min="12300" max="12544" width="15.140625" style="87"/>
    <col min="12545" max="12545" width="20.5703125" style="87" customWidth="1"/>
    <col min="12546" max="12546" width="14.42578125" style="87" customWidth="1"/>
    <col min="12547" max="12547" width="14.28515625" style="87" customWidth="1"/>
    <col min="12548" max="12548" width="13.140625" style="87" customWidth="1"/>
    <col min="12549" max="12549" width="12" style="87" customWidth="1"/>
    <col min="12550" max="12550" width="13.5703125" style="87" customWidth="1"/>
    <col min="12551" max="12552" width="12.140625" style="87" customWidth="1"/>
    <col min="12553" max="12553" width="12.42578125" style="87" customWidth="1"/>
    <col min="12554" max="12554" width="15.140625" style="87" customWidth="1"/>
    <col min="12555" max="12555" width="14.7109375" style="87" customWidth="1"/>
    <col min="12556" max="12800" width="15.140625" style="87"/>
    <col min="12801" max="12801" width="20.5703125" style="87" customWidth="1"/>
    <col min="12802" max="12802" width="14.42578125" style="87" customWidth="1"/>
    <col min="12803" max="12803" width="14.28515625" style="87" customWidth="1"/>
    <col min="12804" max="12804" width="13.140625" style="87" customWidth="1"/>
    <col min="12805" max="12805" width="12" style="87" customWidth="1"/>
    <col min="12806" max="12806" width="13.5703125" style="87" customWidth="1"/>
    <col min="12807" max="12808" width="12.140625" style="87" customWidth="1"/>
    <col min="12809" max="12809" width="12.42578125" style="87" customWidth="1"/>
    <col min="12810" max="12810" width="15.140625" style="87" customWidth="1"/>
    <col min="12811" max="12811" width="14.7109375" style="87" customWidth="1"/>
    <col min="12812" max="13056" width="15.140625" style="87"/>
    <col min="13057" max="13057" width="20.5703125" style="87" customWidth="1"/>
    <col min="13058" max="13058" width="14.42578125" style="87" customWidth="1"/>
    <col min="13059" max="13059" width="14.28515625" style="87" customWidth="1"/>
    <col min="13060" max="13060" width="13.140625" style="87" customWidth="1"/>
    <col min="13061" max="13061" width="12" style="87" customWidth="1"/>
    <col min="13062" max="13062" width="13.5703125" style="87" customWidth="1"/>
    <col min="13063" max="13064" width="12.140625" style="87" customWidth="1"/>
    <col min="13065" max="13065" width="12.42578125" style="87" customWidth="1"/>
    <col min="13066" max="13066" width="15.140625" style="87" customWidth="1"/>
    <col min="13067" max="13067" width="14.7109375" style="87" customWidth="1"/>
    <col min="13068" max="13312" width="15.140625" style="87"/>
    <col min="13313" max="13313" width="20.5703125" style="87" customWidth="1"/>
    <col min="13314" max="13314" width="14.42578125" style="87" customWidth="1"/>
    <col min="13315" max="13315" width="14.28515625" style="87" customWidth="1"/>
    <col min="13316" max="13316" width="13.140625" style="87" customWidth="1"/>
    <col min="13317" max="13317" width="12" style="87" customWidth="1"/>
    <col min="13318" max="13318" width="13.5703125" style="87" customWidth="1"/>
    <col min="13319" max="13320" width="12.140625" style="87" customWidth="1"/>
    <col min="13321" max="13321" width="12.42578125" style="87" customWidth="1"/>
    <col min="13322" max="13322" width="15.140625" style="87" customWidth="1"/>
    <col min="13323" max="13323" width="14.7109375" style="87" customWidth="1"/>
    <col min="13324" max="13568" width="15.140625" style="87"/>
    <col min="13569" max="13569" width="20.5703125" style="87" customWidth="1"/>
    <col min="13570" max="13570" width="14.42578125" style="87" customWidth="1"/>
    <col min="13571" max="13571" width="14.28515625" style="87" customWidth="1"/>
    <col min="13572" max="13572" width="13.140625" style="87" customWidth="1"/>
    <col min="13573" max="13573" width="12" style="87" customWidth="1"/>
    <col min="13574" max="13574" width="13.5703125" style="87" customWidth="1"/>
    <col min="13575" max="13576" width="12.140625" style="87" customWidth="1"/>
    <col min="13577" max="13577" width="12.42578125" style="87" customWidth="1"/>
    <col min="13578" max="13578" width="15.140625" style="87" customWidth="1"/>
    <col min="13579" max="13579" width="14.7109375" style="87" customWidth="1"/>
    <col min="13580" max="13824" width="15.140625" style="87"/>
    <col min="13825" max="13825" width="20.5703125" style="87" customWidth="1"/>
    <col min="13826" max="13826" width="14.42578125" style="87" customWidth="1"/>
    <col min="13827" max="13827" width="14.28515625" style="87" customWidth="1"/>
    <col min="13828" max="13828" width="13.140625" style="87" customWidth="1"/>
    <col min="13829" max="13829" width="12" style="87" customWidth="1"/>
    <col min="13830" max="13830" width="13.5703125" style="87" customWidth="1"/>
    <col min="13831" max="13832" width="12.140625" style="87" customWidth="1"/>
    <col min="13833" max="13833" width="12.42578125" style="87" customWidth="1"/>
    <col min="13834" max="13834" width="15.140625" style="87" customWidth="1"/>
    <col min="13835" max="13835" width="14.7109375" style="87" customWidth="1"/>
    <col min="13836" max="14080" width="15.140625" style="87"/>
    <col min="14081" max="14081" width="20.5703125" style="87" customWidth="1"/>
    <col min="14082" max="14082" width="14.42578125" style="87" customWidth="1"/>
    <col min="14083" max="14083" width="14.28515625" style="87" customWidth="1"/>
    <col min="14084" max="14084" width="13.140625" style="87" customWidth="1"/>
    <col min="14085" max="14085" width="12" style="87" customWidth="1"/>
    <col min="14086" max="14086" width="13.5703125" style="87" customWidth="1"/>
    <col min="14087" max="14088" width="12.140625" style="87" customWidth="1"/>
    <col min="14089" max="14089" width="12.42578125" style="87" customWidth="1"/>
    <col min="14090" max="14090" width="15.140625" style="87" customWidth="1"/>
    <col min="14091" max="14091" width="14.7109375" style="87" customWidth="1"/>
    <col min="14092" max="14336" width="15.140625" style="87"/>
    <col min="14337" max="14337" width="20.5703125" style="87" customWidth="1"/>
    <col min="14338" max="14338" width="14.42578125" style="87" customWidth="1"/>
    <col min="14339" max="14339" width="14.28515625" style="87" customWidth="1"/>
    <col min="14340" max="14340" width="13.140625" style="87" customWidth="1"/>
    <col min="14341" max="14341" width="12" style="87" customWidth="1"/>
    <col min="14342" max="14342" width="13.5703125" style="87" customWidth="1"/>
    <col min="14343" max="14344" width="12.140625" style="87" customWidth="1"/>
    <col min="14345" max="14345" width="12.42578125" style="87" customWidth="1"/>
    <col min="14346" max="14346" width="15.140625" style="87" customWidth="1"/>
    <col min="14347" max="14347" width="14.7109375" style="87" customWidth="1"/>
    <col min="14348" max="14592" width="15.140625" style="87"/>
    <col min="14593" max="14593" width="20.5703125" style="87" customWidth="1"/>
    <col min="14594" max="14594" width="14.42578125" style="87" customWidth="1"/>
    <col min="14595" max="14595" width="14.28515625" style="87" customWidth="1"/>
    <col min="14596" max="14596" width="13.140625" style="87" customWidth="1"/>
    <col min="14597" max="14597" width="12" style="87" customWidth="1"/>
    <col min="14598" max="14598" width="13.5703125" style="87" customWidth="1"/>
    <col min="14599" max="14600" width="12.140625" style="87" customWidth="1"/>
    <col min="14601" max="14601" width="12.42578125" style="87" customWidth="1"/>
    <col min="14602" max="14602" width="15.140625" style="87" customWidth="1"/>
    <col min="14603" max="14603" width="14.7109375" style="87" customWidth="1"/>
    <col min="14604" max="14848" width="15.140625" style="87"/>
    <col min="14849" max="14849" width="20.5703125" style="87" customWidth="1"/>
    <col min="14850" max="14850" width="14.42578125" style="87" customWidth="1"/>
    <col min="14851" max="14851" width="14.28515625" style="87" customWidth="1"/>
    <col min="14852" max="14852" width="13.140625" style="87" customWidth="1"/>
    <col min="14853" max="14853" width="12" style="87" customWidth="1"/>
    <col min="14854" max="14854" width="13.5703125" style="87" customWidth="1"/>
    <col min="14855" max="14856" width="12.140625" style="87" customWidth="1"/>
    <col min="14857" max="14857" width="12.42578125" style="87" customWidth="1"/>
    <col min="14858" max="14858" width="15.140625" style="87" customWidth="1"/>
    <col min="14859" max="14859" width="14.7109375" style="87" customWidth="1"/>
    <col min="14860" max="15104" width="15.140625" style="87"/>
    <col min="15105" max="15105" width="20.5703125" style="87" customWidth="1"/>
    <col min="15106" max="15106" width="14.42578125" style="87" customWidth="1"/>
    <col min="15107" max="15107" width="14.28515625" style="87" customWidth="1"/>
    <col min="15108" max="15108" width="13.140625" style="87" customWidth="1"/>
    <col min="15109" max="15109" width="12" style="87" customWidth="1"/>
    <col min="15110" max="15110" width="13.5703125" style="87" customWidth="1"/>
    <col min="15111" max="15112" width="12.140625" style="87" customWidth="1"/>
    <col min="15113" max="15113" width="12.42578125" style="87" customWidth="1"/>
    <col min="15114" max="15114" width="15.140625" style="87" customWidth="1"/>
    <col min="15115" max="15115" width="14.7109375" style="87" customWidth="1"/>
    <col min="15116" max="15360" width="15.140625" style="87"/>
    <col min="15361" max="15361" width="20.5703125" style="87" customWidth="1"/>
    <col min="15362" max="15362" width="14.42578125" style="87" customWidth="1"/>
    <col min="15363" max="15363" width="14.28515625" style="87" customWidth="1"/>
    <col min="15364" max="15364" width="13.140625" style="87" customWidth="1"/>
    <col min="15365" max="15365" width="12" style="87" customWidth="1"/>
    <col min="15366" max="15366" width="13.5703125" style="87" customWidth="1"/>
    <col min="15367" max="15368" width="12.140625" style="87" customWidth="1"/>
    <col min="15369" max="15369" width="12.42578125" style="87" customWidth="1"/>
    <col min="15370" max="15370" width="15.140625" style="87" customWidth="1"/>
    <col min="15371" max="15371" width="14.7109375" style="87" customWidth="1"/>
    <col min="15372" max="15616" width="15.140625" style="87"/>
    <col min="15617" max="15617" width="20.5703125" style="87" customWidth="1"/>
    <col min="15618" max="15618" width="14.42578125" style="87" customWidth="1"/>
    <col min="15619" max="15619" width="14.28515625" style="87" customWidth="1"/>
    <col min="15620" max="15620" width="13.140625" style="87" customWidth="1"/>
    <col min="15621" max="15621" width="12" style="87" customWidth="1"/>
    <col min="15622" max="15622" width="13.5703125" style="87" customWidth="1"/>
    <col min="15623" max="15624" width="12.140625" style="87" customWidth="1"/>
    <col min="15625" max="15625" width="12.42578125" style="87" customWidth="1"/>
    <col min="15626" max="15626" width="15.140625" style="87" customWidth="1"/>
    <col min="15627" max="15627" width="14.7109375" style="87" customWidth="1"/>
    <col min="15628" max="15872" width="15.140625" style="87"/>
    <col min="15873" max="15873" width="20.5703125" style="87" customWidth="1"/>
    <col min="15874" max="15874" width="14.42578125" style="87" customWidth="1"/>
    <col min="15875" max="15875" width="14.28515625" style="87" customWidth="1"/>
    <col min="15876" max="15876" width="13.140625" style="87" customWidth="1"/>
    <col min="15877" max="15877" width="12" style="87" customWidth="1"/>
    <col min="15878" max="15878" width="13.5703125" style="87" customWidth="1"/>
    <col min="15879" max="15880" width="12.140625" style="87" customWidth="1"/>
    <col min="15881" max="15881" width="12.42578125" style="87" customWidth="1"/>
    <col min="15882" max="15882" width="15.140625" style="87" customWidth="1"/>
    <col min="15883" max="15883" width="14.7109375" style="87" customWidth="1"/>
    <col min="15884" max="16128" width="15.140625" style="87"/>
    <col min="16129" max="16129" width="20.5703125" style="87" customWidth="1"/>
    <col min="16130" max="16130" width="14.42578125" style="87" customWidth="1"/>
    <col min="16131" max="16131" width="14.28515625" style="87" customWidth="1"/>
    <col min="16132" max="16132" width="13.140625" style="87" customWidth="1"/>
    <col min="16133" max="16133" width="12" style="87" customWidth="1"/>
    <col min="16134" max="16134" width="13.5703125" style="87" customWidth="1"/>
    <col min="16135" max="16136" width="12.140625" style="87" customWidth="1"/>
    <col min="16137" max="16137" width="12.42578125" style="87" customWidth="1"/>
    <col min="16138" max="16138" width="15.140625" style="87" customWidth="1"/>
    <col min="16139" max="16139" width="14.7109375" style="87" customWidth="1"/>
    <col min="16140" max="16384" width="15.140625" style="87"/>
  </cols>
  <sheetData>
    <row r="6" spans="1:11" x14ac:dyDescent="0.2">
      <c r="A6" s="367" t="s">
        <v>190</v>
      </c>
      <c r="B6" s="367"/>
      <c r="C6" s="367"/>
      <c r="D6" s="367"/>
      <c r="E6" s="367"/>
      <c r="F6" s="367"/>
      <c r="G6" s="367"/>
      <c r="H6" s="367"/>
      <c r="I6" s="367"/>
      <c r="J6" s="367"/>
      <c r="K6" s="367"/>
    </row>
    <row r="7" spans="1:11" x14ac:dyDescent="0.2">
      <c r="A7" s="367" t="s">
        <v>839</v>
      </c>
      <c r="B7" s="367"/>
      <c r="C7" s="367"/>
      <c r="D7" s="367"/>
      <c r="E7" s="367"/>
      <c r="F7" s="367"/>
      <c r="G7" s="367"/>
      <c r="H7" s="367"/>
      <c r="I7" s="367"/>
      <c r="J7" s="367"/>
      <c r="K7" s="367"/>
    </row>
    <row r="9" spans="1:11" ht="15.75" customHeight="1" thickBot="1" x14ac:dyDescent="0.25"/>
    <row r="10" spans="1:11" ht="15" customHeight="1" thickBot="1" x14ac:dyDescent="0.25">
      <c r="A10" s="368" t="s">
        <v>178</v>
      </c>
      <c r="B10" s="369"/>
      <c r="C10" s="369"/>
      <c r="D10" s="369"/>
      <c r="E10" s="369"/>
      <c r="F10" s="369"/>
      <c r="G10" s="369"/>
      <c r="H10" s="369"/>
      <c r="I10" s="369"/>
      <c r="J10" s="369"/>
      <c r="K10" s="370"/>
    </row>
    <row r="12" spans="1:11" ht="13.5" thickBot="1" x14ac:dyDescent="0.25"/>
    <row r="13" spans="1:11" ht="13.5" thickBot="1" x14ac:dyDescent="0.25">
      <c r="A13" s="371" t="s">
        <v>191</v>
      </c>
      <c r="B13" s="373" t="s">
        <v>192</v>
      </c>
      <c r="C13" s="374"/>
      <c r="D13" s="373" t="s">
        <v>193</v>
      </c>
      <c r="E13" s="374"/>
      <c r="F13" s="373" t="s">
        <v>194</v>
      </c>
      <c r="G13" s="374"/>
      <c r="H13" s="373" t="s">
        <v>195</v>
      </c>
      <c r="I13" s="374"/>
      <c r="J13" s="373" t="s">
        <v>196</v>
      </c>
      <c r="K13" s="374"/>
    </row>
    <row r="14" spans="1:11" ht="13.5" thickBot="1" x14ac:dyDescent="0.25">
      <c r="A14" s="372"/>
      <c r="B14" s="116" t="s">
        <v>197</v>
      </c>
      <c r="C14" s="117" t="s">
        <v>198</v>
      </c>
      <c r="D14" s="116" t="s">
        <v>197</v>
      </c>
      <c r="E14" s="117" t="s">
        <v>198</v>
      </c>
      <c r="F14" s="117" t="s">
        <v>197</v>
      </c>
      <c r="G14" s="117" t="s">
        <v>198</v>
      </c>
      <c r="H14" s="116" t="s">
        <v>197</v>
      </c>
      <c r="I14" s="116" t="s">
        <v>198</v>
      </c>
      <c r="J14" s="116" t="s">
        <v>197</v>
      </c>
      <c r="K14" s="116" t="s">
        <v>198</v>
      </c>
    </row>
    <row r="15" spans="1:11" ht="23.25" customHeight="1" x14ac:dyDescent="0.2">
      <c r="A15" s="118" t="s">
        <v>199</v>
      </c>
      <c r="B15" s="119">
        <v>3720634</v>
      </c>
      <c r="C15" s="119">
        <v>8856648</v>
      </c>
      <c r="D15" s="102">
        <v>0</v>
      </c>
      <c r="E15" s="102">
        <v>0</v>
      </c>
      <c r="F15" s="102">
        <v>0</v>
      </c>
      <c r="G15" s="102">
        <v>0</v>
      </c>
      <c r="H15" s="120">
        <v>0</v>
      </c>
      <c r="I15" s="121">
        <v>0</v>
      </c>
      <c r="J15" s="119">
        <f>+B15+D15+F15</f>
        <v>3720634</v>
      </c>
      <c r="K15" s="102">
        <f>+C15</f>
        <v>8856648</v>
      </c>
    </row>
    <row r="16" spans="1:11" ht="40.5" customHeight="1" x14ac:dyDescent="0.2">
      <c r="A16" s="122"/>
      <c r="B16" s="102"/>
      <c r="C16" s="121"/>
      <c r="D16" s="102"/>
      <c r="E16" s="121"/>
      <c r="F16" s="102"/>
      <c r="G16" s="121"/>
      <c r="H16" s="102"/>
      <c r="I16" s="120"/>
      <c r="J16" s="122"/>
      <c r="K16" s="103"/>
    </row>
    <row r="17" spans="1:11" ht="34.5" customHeight="1" x14ac:dyDescent="0.2">
      <c r="A17" s="122" t="s">
        <v>200</v>
      </c>
      <c r="B17" s="119">
        <v>1860317</v>
      </c>
      <c r="C17" s="119">
        <v>4448870</v>
      </c>
      <c r="D17" s="119">
        <v>0</v>
      </c>
      <c r="E17" s="102"/>
      <c r="F17" s="102">
        <v>0</v>
      </c>
      <c r="G17" s="102">
        <v>0</v>
      </c>
      <c r="H17" s="120">
        <v>0</v>
      </c>
      <c r="I17" s="121">
        <v>0</v>
      </c>
      <c r="J17" s="119">
        <f>+B17+D17+F17</f>
        <v>1860317</v>
      </c>
      <c r="K17" s="102">
        <f>+C17+E17+G17+I17</f>
        <v>4448870</v>
      </c>
    </row>
    <row r="18" spans="1:11" ht="34.5" customHeight="1" x14ac:dyDescent="0.2">
      <c r="A18" s="122"/>
      <c r="B18" s="102"/>
      <c r="C18" s="121"/>
      <c r="D18" s="102"/>
      <c r="E18" s="121"/>
      <c r="F18" s="102"/>
      <c r="G18" s="121"/>
      <c r="H18" s="102"/>
      <c r="I18" s="120"/>
      <c r="J18" s="119"/>
      <c r="K18" s="102"/>
    </row>
    <row r="19" spans="1:11" ht="34.5" customHeight="1" x14ac:dyDescent="0.2">
      <c r="A19" s="122"/>
      <c r="B19" s="102"/>
      <c r="C19" s="121"/>
      <c r="D19" s="102"/>
      <c r="E19" s="121"/>
      <c r="F19" s="102"/>
      <c r="G19" s="121"/>
      <c r="H19" s="102"/>
      <c r="I19" s="120"/>
      <c r="J19" s="119"/>
      <c r="K19" s="102"/>
    </row>
    <row r="20" spans="1:11" x14ac:dyDescent="0.2">
      <c r="A20" s="122"/>
      <c r="B20" s="102"/>
      <c r="C20" s="121"/>
      <c r="D20" s="102"/>
      <c r="E20" s="121"/>
      <c r="F20" s="102"/>
      <c r="G20" s="121"/>
      <c r="H20" s="102"/>
      <c r="I20" s="120"/>
      <c r="J20" s="119"/>
      <c r="K20" s="102"/>
    </row>
    <row r="21" spans="1:11" ht="13.5" thickBot="1" x14ac:dyDescent="0.25">
      <c r="A21" s="123"/>
      <c r="B21" s="111"/>
      <c r="C21" s="124"/>
      <c r="D21" s="111"/>
      <c r="E21" s="124"/>
      <c r="F21" s="111"/>
      <c r="G21" s="124"/>
      <c r="H21" s="111"/>
      <c r="I21" s="125"/>
      <c r="J21" s="123"/>
      <c r="K21" s="112"/>
    </row>
    <row r="22" spans="1:11" ht="14.25" thickTop="1" thickBot="1" x14ac:dyDescent="0.25">
      <c r="A22" s="126" t="s">
        <v>189</v>
      </c>
      <c r="B22" s="107">
        <f>+B15+B17</f>
        <v>5580951</v>
      </c>
      <c r="C22" s="107">
        <f>+C15+C17</f>
        <v>13305518</v>
      </c>
      <c r="D22" s="107">
        <f>+D15+D17</f>
        <v>0</v>
      </c>
      <c r="E22" s="107">
        <f t="shared" ref="E22:I22" si="0">+E15+E17</f>
        <v>0</v>
      </c>
      <c r="F22" s="107">
        <f>+F15+F17</f>
        <v>0</v>
      </c>
      <c r="G22" s="107">
        <f t="shared" si="0"/>
        <v>0</v>
      </c>
      <c r="H22" s="107">
        <f t="shared" si="0"/>
        <v>0</v>
      </c>
      <c r="I22" s="107">
        <f t="shared" si="0"/>
        <v>0</v>
      </c>
      <c r="J22" s="107">
        <f>+J15+J17</f>
        <v>5580951</v>
      </c>
      <c r="K22" s="107">
        <f>+K15+K17</f>
        <v>13305518</v>
      </c>
    </row>
    <row r="23" spans="1:11" x14ac:dyDescent="0.2">
      <c r="B23" s="114"/>
      <c r="C23" s="114"/>
      <c r="D23" s="114"/>
      <c r="E23" s="114"/>
      <c r="F23" s="114"/>
      <c r="G23" s="114"/>
      <c r="H23" s="114"/>
      <c r="I23" s="114"/>
    </row>
    <row r="24" spans="1:11" x14ac:dyDescent="0.2">
      <c r="B24" s="114"/>
      <c r="C24" s="114"/>
      <c r="D24" s="114"/>
      <c r="E24" s="114"/>
      <c r="F24" s="114"/>
      <c r="G24" s="114"/>
      <c r="H24" s="114"/>
      <c r="I24" s="114"/>
      <c r="J24" s="114"/>
    </row>
    <row r="25" spans="1:11" x14ac:dyDescent="0.2">
      <c r="B25" s="114"/>
      <c r="C25" s="114"/>
      <c r="D25" s="114"/>
      <c r="E25" s="114"/>
      <c r="F25" s="114"/>
      <c r="G25" s="114"/>
      <c r="H25" s="114"/>
      <c r="I25" s="114"/>
      <c r="J25" s="114"/>
    </row>
    <row r="26" spans="1:11" x14ac:dyDescent="0.2">
      <c r="B26" s="114"/>
      <c r="C26" s="114"/>
      <c r="D26" s="114"/>
      <c r="E26" s="114"/>
      <c r="F26" s="114"/>
      <c r="G26" s="114"/>
      <c r="H26" s="114"/>
      <c r="I26" s="114"/>
      <c r="J26" s="114"/>
    </row>
    <row r="27" spans="1:11" x14ac:dyDescent="0.2">
      <c r="B27" s="114"/>
      <c r="C27" s="114"/>
      <c r="D27" s="114"/>
      <c r="E27" s="114"/>
      <c r="F27" s="114"/>
      <c r="G27" s="114"/>
      <c r="H27" s="114"/>
      <c r="I27" s="114"/>
    </row>
    <row r="28" spans="1:11" x14ac:dyDescent="0.2">
      <c r="B28" s="114"/>
      <c r="C28" s="114"/>
      <c r="D28" s="114"/>
      <c r="E28" s="114"/>
      <c r="F28" s="114"/>
      <c r="G28" s="114"/>
      <c r="H28" s="114"/>
      <c r="I28" s="114"/>
    </row>
    <row r="29" spans="1:11" ht="15.75" x14ac:dyDescent="0.25">
      <c r="B29" s="241"/>
      <c r="C29" s="1"/>
      <c r="F29" s="114"/>
      <c r="G29" s="114"/>
      <c r="H29" s="241"/>
    </row>
    <row r="30" spans="1:11" ht="15.75" x14ac:dyDescent="0.25">
      <c r="B30" s="243"/>
      <c r="C30" s="1"/>
      <c r="F30" s="114"/>
      <c r="G30" s="114"/>
      <c r="H30" s="241"/>
    </row>
    <row r="31" spans="1:11" x14ac:dyDescent="0.2">
      <c r="B31" s="280"/>
      <c r="C31" s="114"/>
      <c r="D31" s="114"/>
      <c r="E31" s="114"/>
      <c r="F31" s="114"/>
      <c r="G31" s="114"/>
      <c r="H31" s="114"/>
      <c r="I31" s="114"/>
    </row>
  </sheetData>
  <mergeCells count="9">
    <mergeCell ref="A6:K6"/>
    <mergeCell ref="A7:K7"/>
    <mergeCell ref="A10:K10"/>
    <mergeCell ref="A13:A14"/>
    <mergeCell ref="B13:C13"/>
    <mergeCell ref="D13:E13"/>
    <mergeCell ref="F13:G13"/>
    <mergeCell ref="H13:I13"/>
    <mergeCell ref="J13:K13"/>
  </mergeCells>
  <pageMargins left="0.51181102362204722" right="0.39370078740157483" top="0.47244094488188981" bottom="0.78740157480314965" header="0" footer="0.94488188976377963"/>
  <pageSetup scale="80" orientation="landscape" r:id="rId1"/>
  <headerFooter alignWithMargins="0">
    <oddHeader xml:space="preserve">&amp;C
&amp;R
</oddHeader>
    <oddFooter>&amp;R&amp;"BenguiatGot Bk BT,Negrita"&amp;14 45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6"/>
  </sheetPr>
  <dimension ref="A6:J43"/>
  <sheetViews>
    <sheetView showGridLines="0" topLeftCell="A9" workbookViewId="0">
      <selection activeCell="I20" sqref="I20"/>
    </sheetView>
  </sheetViews>
  <sheetFormatPr baseColWidth="10" defaultColWidth="15.7109375" defaultRowHeight="12.75" x14ac:dyDescent="0.2"/>
  <cols>
    <col min="1" max="1" width="5.28515625" style="87" customWidth="1"/>
    <col min="2" max="16384" width="15.7109375" style="87"/>
  </cols>
  <sheetData>
    <row r="6" spans="1:9" x14ac:dyDescent="0.2">
      <c r="B6" s="367" t="s">
        <v>201</v>
      </c>
      <c r="C6" s="367"/>
      <c r="D6" s="367"/>
      <c r="E6" s="367"/>
      <c r="F6" s="367"/>
      <c r="G6" s="367"/>
      <c r="H6" s="367"/>
      <c r="I6" s="367"/>
    </row>
    <row r="7" spans="1:9" x14ac:dyDescent="0.2">
      <c r="B7" s="367" t="s">
        <v>838</v>
      </c>
      <c r="C7" s="367"/>
      <c r="D7" s="367"/>
      <c r="E7" s="367"/>
      <c r="F7" s="367"/>
      <c r="G7" s="367"/>
      <c r="H7" s="367"/>
      <c r="I7" s="367"/>
    </row>
    <row r="9" spans="1:9" ht="15.75" customHeight="1" thickBot="1" x14ac:dyDescent="0.25"/>
    <row r="10" spans="1:9" ht="15" customHeight="1" thickBot="1" x14ac:dyDescent="0.25">
      <c r="B10" s="368" t="s">
        <v>178</v>
      </c>
      <c r="C10" s="375"/>
      <c r="D10" s="375"/>
      <c r="E10" s="375"/>
      <c r="F10" s="375"/>
      <c r="G10" s="375"/>
      <c r="H10" s="375"/>
      <c r="I10" s="376"/>
    </row>
    <row r="12" spans="1:9" ht="13.5" thickBot="1" x14ac:dyDescent="0.25"/>
    <row r="13" spans="1:9" x14ac:dyDescent="0.2">
      <c r="A13" s="91"/>
      <c r="B13" s="377" t="s">
        <v>191</v>
      </c>
      <c r="C13" s="127" t="s">
        <v>202</v>
      </c>
      <c r="D13" s="127" t="s">
        <v>203</v>
      </c>
      <c r="E13" s="127" t="s">
        <v>196</v>
      </c>
      <c r="F13" s="128" t="s">
        <v>204</v>
      </c>
      <c r="G13" s="127" t="s">
        <v>205</v>
      </c>
      <c r="H13" s="127" t="s">
        <v>196</v>
      </c>
      <c r="I13" s="129" t="s">
        <v>206</v>
      </c>
    </row>
    <row r="14" spans="1:9" ht="13.5" thickBot="1" x14ac:dyDescent="0.25">
      <c r="A14" s="91"/>
      <c r="B14" s="378"/>
      <c r="C14" s="130" t="s">
        <v>197</v>
      </c>
      <c r="D14" s="130"/>
      <c r="E14" s="130"/>
      <c r="F14" s="131" t="s">
        <v>198</v>
      </c>
      <c r="G14" s="130" t="s">
        <v>207</v>
      </c>
      <c r="H14" s="130"/>
      <c r="I14" s="132" t="s">
        <v>208</v>
      </c>
    </row>
    <row r="15" spans="1:9" x14ac:dyDescent="0.2">
      <c r="A15" s="91"/>
      <c r="B15" s="118"/>
      <c r="C15" s="133"/>
      <c r="D15" s="133"/>
      <c r="E15" s="133"/>
      <c r="F15" s="134"/>
      <c r="G15" s="135"/>
      <c r="H15" s="136"/>
      <c r="I15" s="137"/>
    </row>
    <row r="16" spans="1:9" x14ac:dyDescent="0.2">
      <c r="A16" s="91"/>
      <c r="B16" s="122"/>
      <c r="C16" s="133"/>
      <c r="D16" s="133"/>
      <c r="E16" s="133"/>
      <c r="F16" s="134"/>
      <c r="G16" s="135"/>
      <c r="H16" s="136"/>
      <c r="I16" s="134"/>
    </row>
    <row r="17" spans="2:10" x14ac:dyDescent="0.2">
      <c r="B17" s="138" t="s">
        <v>209</v>
      </c>
      <c r="C17" s="133">
        <v>1860317</v>
      </c>
      <c r="D17" s="135"/>
      <c r="E17" s="133">
        <f t="shared" ref="E17:E28" si="0">+C17+D17</f>
        <v>1860317</v>
      </c>
      <c r="F17" s="134">
        <v>4004500</v>
      </c>
      <c r="G17" s="135"/>
      <c r="H17" s="133">
        <f t="shared" ref="H17:H28" si="1">+F17+G17</f>
        <v>4004500</v>
      </c>
      <c r="I17" s="134">
        <v>2566247.6</v>
      </c>
    </row>
    <row r="18" spans="2:10" x14ac:dyDescent="0.2">
      <c r="B18" s="122" t="s">
        <v>210</v>
      </c>
      <c r="C18" s="133">
        <v>1860317</v>
      </c>
      <c r="D18" s="135"/>
      <c r="E18" s="133">
        <f t="shared" si="0"/>
        <v>1860317</v>
      </c>
      <c r="F18" s="133">
        <v>4852148</v>
      </c>
      <c r="G18" s="135"/>
      <c r="H18" s="133">
        <f t="shared" si="1"/>
        <v>4852148</v>
      </c>
      <c r="I18" s="134">
        <f>1440801.85-5610</f>
        <v>1435191.85</v>
      </c>
    </row>
    <row r="19" spans="2:10" x14ac:dyDescent="0.2">
      <c r="B19" s="122" t="s">
        <v>211</v>
      </c>
      <c r="C19" s="133">
        <v>1860317</v>
      </c>
      <c r="D19" s="135"/>
      <c r="E19" s="133">
        <f t="shared" si="0"/>
        <v>1860317</v>
      </c>
      <c r="F19" s="133">
        <v>4448870</v>
      </c>
      <c r="G19" s="135"/>
      <c r="H19" s="133">
        <f t="shared" si="1"/>
        <v>4448870</v>
      </c>
      <c r="I19" s="134">
        <f>1519707.21-268231</f>
        <v>1251476.21</v>
      </c>
    </row>
    <row r="20" spans="2:10" x14ac:dyDescent="0.2">
      <c r="B20" s="122" t="s">
        <v>212</v>
      </c>
      <c r="C20" s="133">
        <v>0</v>
      </c>
      <c r="D20" s="135"/>
      <c r="E20" s="133">
        <f t="shared" si="0"/>
        <v>0</v>
      </c>
      <c r="F20" s="133">
        <v>0</v>
      </c>
      <c r="G20" s="135"/>
      <c r="H20" s="133">
        <f t="shared" si="1"/>
        <v>0</v>
      </c>
      <c r="I20" s="134">
        <v>0</v>
      </c>
    </row>
    <row r="21" spans="2:10" x14ac:dyDescent="0.2">
      <c r="B21" s="122" t="s">
        <v>213</v>
      </c>
      <c r="C21" s="133">
        <v>0</v>
      </c>
      <c r="D21" s="135"/>
      <c r="E21" s="133">
        <f t="shared" si="0"/>
        <v>0</v>
      </c>
      <c r="F21" s="133">
        <v>0</v>
      </c>
      <c r="G21" s="135"/>
      <c r="H21" s="133">
        <f t="shared" si="1"/>
        <v>0</v>
      </c>
      <c r="I21" s="134">
        <v>0</v>
      </c>
    </row>
    <row r="22" spans="2:10" x14ac:dyDescent="0.2">
      <c r="B22" s="122" t="s">
        <v>214</v>
      </c>
      <c r="C22" s="133">
        <v>0</v>
      </c>
      <c r="D22" s="135"/>
      <c r="E22" s="133">
        <f>+C22+D22</f>
        <v>0</v>
      </c>
      <c r="F22" s="133">
        <v>0</v>
      </c>
      <c r="G22" s="135"/>
      <c r="H22" s="133">
        <f>+F22+G22</f>
        <v>0</v>
      </c>
      <c r="I22" s="134">
        <v>0</v>
      </c>
    </row>
    <row r="23" spans="2:10" x14ac:dyDescent="0.2">
      <c r="B23" s="122" t="s">
        <v>215</v>
      </c>
      <c r="C23" s="133">
        <v>0</v>
      </c>
      <c r="D23" s="133"/>
      <c r="E23" s="133">
        <f t="shared" si="0"/>
        <v>0</v>
      </c>
      <c r="F23" s="133">
        <v>0</v>
      </c>
      <c r="G23" s="135"/>
      <c r="H23" s="133">
        <f t="shared" si="1"/>
        <v>0</v>
      </c>
      <c r="I23" s="134">
        <v>0</v>
      </c>
    </row>
    <row r="24" spans="2:10" x14ac:dyDescent="0.2">
      <c r="B24" s="122" t="s">
        <v>216</v>
      </c>
      <c r="C24" s="133">
        <v>0</v>
      </c>
      <c r="D24" s="133"/>
      <c r="E24" s="133">
        <f t="shared" si="0"/>
        <v>0</v>
      </c>
      <c r="F24" s="133">
        <v>0</v>
      </c>
      <c r="G24" s="135"/>
      <c r="H24" s="133">
        <f t="shared" si="1"/>
        <v>0</v>
      </c>
      <c r="I24" s="134">
        <v>0</v>
      </c>
    </row>
    <row r="25" spans="2:10" x14ac:dyDescent="0.2">
      <c r="B25" s="122" t="s">
        <v>217</v>
      </c>
      <c r="C25" s="133">
        <v>0</v>
      </c>
      <c r="D25" s="133"/>
      <c r="E25" s="133">
        <f t="shared" si="0"/>
        <v>0</v>
      </c>
      <c r="F25" s="133">
        <v>0</v>
      </c>
      <c r="G25" s="135"/>
      <c r="H25" s="133">
        <f t="shared" si="1"/>
        <v>0</v>
      </c>
      <c r="I25" s="134">
        <v>0</v>
      </c>
    </row>
    <row r="26" spans="2:10" x14ac:dyDescent="0.2">
      <c r="B26" s="122" t="s">
        <v>218</v>
      </c>
      <c r="C26" s="133">
        <v>0</v>
      </c>
      <c r="D26" s="133"/>
      <c r="E26" s="133">
        <f>+C26+D26</f>
        <v>0</v>
      </c>
      <c r="F26" s="133">
        <v>0</v>
      </c>
      <c r="G26" s="135"/>
      <c r="H26" s="133">
        <f>+F26+G26</f>
        <v>0</v>
      </c>
      <c r="I26" s="134">
        <v>0</v>
      </c>
      <c r="J26" s="114"/>
    </row>
    <row r="27" spans="2:10" x14ac:dyDescent="0.2">
      <c r="B27" s="122" t="s">
        <v>219</v>
      </c>
      <c r="C27" s="133">
        <v>0</v>
      </c>
      <c r="D27" s="133"/>
      <c r="E27" s="133">
        <f t="shared" si="0"/>
        <v>0</v>
      </c>
      <c r="F27" s="133">
        <v>0</v>
      </c>
      <c r="G27" s="135"/>
      <c r="H27" s="133">
        <f t="shared" si="1"/>
        <v>0</v>
      </c>
      <c r="I27" s="134">
        <v>0</v>
      </c>
    </row>
    <row r="28" spans="2:10" x14ac:dyDescent="0.2">
      <c r="B28" s="122" t="s">
        <v>220</v>
      </c>
      <c r="C28" s="133">
        <v>0</v>
      </c>
      <c r="D28" s="133"/>
      <c r="E28" s="133">
        <f t="shared" si="0"/>
        <v>0</v>
      </c>
      <c r="F28" s="133">
        <v>0</v>
      </c>
      <c r="G28" s="135"/>
      <c r="H28" s="133">
        <f t="shared" si="1"/>
        <v>0</v>
      </c>
      <c r="I28" s="134">
        <v>0</v>
      </c>
    </row>
    <row r="29" spans="2:10" x14ac:dyDescent="0.2">
      <c r="B29" s="122"/>
      <c r="C29" s="133"/>
      <c r="D29" s="133"/>
      <c r="E29" s="133"/>
      <c r="F29" s="134"/>
      <c r="G29" s="135"/>
      <c r="H29" s="133"/>
      <c r="I29" s="134"/>
    </row>
    <row r="30" spans="2:10" x14ac:dyDescent="0.2">
      <c r="B30" s="122"/>
      <c r="C30" s="133"/>
      <c r="D30" s="133"/>
      <c r="E30" s="133"/>
      <c r="F30" s="134"/>
      <c r="G30" s="135"/>
      <c r="H30" s="133"/>
      <c r="I30" s="134"/>
    </row>
    <row r="31" spans="2:10" ht="13.5" thickBot="1" x14ac:dyDescent="0.25">
      <c r="B31" s="122"/>
      <c r="C31" s="133"/>
      <c r="D31" s="133"/>
      <c r="E31" s="133"/>
      <c r="F31" s="139"/>
      <c r="G31" s="135"/>
      <c r="H31" s="136"/>
      <c r="I31" s="134"/>
    </row>
    <row r="32" spans="2:10" ht="24.75" customHeight="1" thickTop="1" thickBot="1" x14ac:dyDescent="0.25">
      <c r="B32" s="140" t="s">
        <v>189</v>
      </c>
      <c r="C32" s="141">
        <f>SUM(C17:C31)</f>
        <v>5580951</v>
      </c>
      <c r="D32" s="141">
        <f t="shared" ref="D32:G32" si="2">SUM(D17:D31)</f>
        <v>0</v>
      </c>
      <c r="E32" s="141">
        <f>SUM(E17:E31)</f>
        <v>5580951</v>
      </c>
      <c r="F32" s="141">
        <f>SUM(F17:F31)</f>
        <v>13305518</v>
      </c>
      <c r="G32" s="141">
        <f t="shared" si="2"/>
        <v>0</v>
      </c>
      <c r="H32" s="141">
        <f>SUM(H17:H31)</f>
        <v>13305518</v>
      </c>
      <c r="I32" s="141">
        <f>SUM(I17:I31)</f>
        <v>5252915.66</v>
      </c>
    </row>
    <row r="33" spans="2:9" x14ac:dyDescent="0.2">
      <c r="C33" s="114"/>
      <c r="D33" s="114"/>
      <c r="E33" s="114"/>
      <c r="F33" s="114"/>
    </row>
    <row r="34" spans="2:9" x14ac:dyDescent="0.2">
      <c r="C34" s="114"/>
      <c r="D34" s="114"/>
      <c r="E34" s="114"/>
      <c r="F34" s="114"/>
    </row>
    <row r="35" spans="2:9" x14ac:dyDescent="0.2">
      <c r="C35" s="114"/>
      <c r="D35" s="114"/>
      <c r="E35" s="114"/>
      <c r="F35" s="114"/>
    </row>
    <row r="36" spans="2:9" x14ac:dyDescent="0.2">
      <c r="C36" s="114"/>
      <c r="D36" s="114"/>
      <c r="E36" s="114"/>
      <c r="F36" s="114"/>
      <c r="G36" s="114"/>
      <c r="I36" s="114"/>
    </row>
    <row r="37" spans="2:9" x14ac:dyDescent="0.2">
      <c r="C37" s="114"/>
      <c r="D37" s="114"/>
      <c r="E37" s="114"/>
      <c r="F37" s="114"/>
      <c r="G37" s="114"/>
    </row>
    <row r="38" spans="2:9" ht="15.75" x14ac:dyDescent="0.25">
      <c r="B38" s="241"/>
      <c r="C38" s="1"/>
      <c r="F38" s="114"/>
      <c r="G38" s="241"/>
    </row>
    <row r="39" spans="2:9" ht="15.75" x14ac:dyDescent="0.25">
      <c r="B39" s="243"/>
      <c r="C39" s="1"/>
      <c r="F39" s="114"/>
      <c r="G39" s="241"/>
    </row>
    <row r="40" spans="2:9" x14ac:dyDescent="0.2">
      <c r="B40" s="280"/>
      <c r="C40" s="114"/>
      <c r="D40" s="114"/>
      <c r="E40" s="114"/>
      <c r="F40" s="114"/>
    </row>
    <row r="41" spans="2:9" x14ac:dyDescent="0.2">
      <c r="C41" s="114"/>
      <c r="D41" s="114"/>
      <c r="E41" s="114"/>
      <c r="F41" s="114"/>
    </row>
    <row r="43" spans="2:9" x14ac:dyDescent="0.2">
      <c r="F43" s="114"/>
    </row>
  </sheetData>
  <mergeCells count="4">
    <mergeCell ref="B6:I6"/>
    <mergeCell ref="B7:I7"/>
    <mergeCell ref="B10:I10"/>
    <mergeCell ref="B13:B14"/>
  </mergeCells>
  <printOptions horizontalCentered="1"/>
  <pageMargins left="0.55118110236220474" right="0.31496062992125984" top="0.59055118110236227" bottom="0.94488188976377963" header="0.19685039370078741" footer="0.43307086614173229"/>
  <pageSetup paperSize="9" scale="95" orientation="landscape" r:id="rId1"/>
  <headerFooter alignWithMargins="0">
    <oddHeader xml:space="preserve">&amp;C
&amp;R
</oddHeader>
    <oddFooter>&amp;R&amp;"BenguiatGot Bk BT,Negrita"&amp;14 46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45"/>
  <sheetViews>
    <sheetView topLeftCell="A16" workbookViewId="0">
      <selection activeCell="C34" sqref="C34"/>
    </sheetView>
  </sheetViews>
  <sheetFormatPr baseColWidth="10" defaultRowHeight="12.75" x14ac:dyDescent="0.2"/>
  <cols>
    <col min="1" max="1" width="12.85546875" style="142" customWidth="1"/>
    <col min="2" max="2" width="25.28515625" style="142" customWidth="1"/>
    <col min="3" max="3" width="18.42578125" style="142" customWidth="1"/>
    <col min="4" max="4" width="15.7109375" style="142" customWidth="1"/>
    <col min="5" max="5" width="17.42578125" style="142" customWidth="1"/>
    <col min="6" max="6" width="15.7109375" style="142" customWidth="1"/>
    <col min="7" max="7" width="17" style="142" customWidth="1"/>
    <col min="8" max="8" width="18.28515625" style="142" customWidth="1"/>
    <col min="9" max="9" width="13.5703125" style="142" customWidth="1"/>
    <col min="10" max="255" width="11.42578125" style="142"/>
    <col min="256" max="256" width="12.85546875" style="142" customWidth="1"/>
    <col min="257" max="257" width="25.28515625" style="142" customWidth="1"/>
    <col min="258" max="258" width="18.42578125" style="142" customWidth="1"/>
    <col min="259" max="262" width="15.7109375" style="142" customWidth="1"/>
    <col min="263" max="263" width="18.28515625" style="142" customWidth="1"/>
    <col min="264" max="264" width="13.5703125" style="142" customWidth="1"/>
    <col min="265" max="511" width="11.42578125" style="142"/>
    <col min="512" max="512" width="12.85546875" style="142" customWidth="1"/>
    <col min="513" max="513" width="25.28515625" style="142" customWidth="1"/>
    <col min="514" max="514" width="18.42578125" style="142" customWidth="1"/>
    <col min="515" max="518" width="15.7109375" style="142" customWidth="1"/>
    <col min="519" max="519" width="18.28515625" style="142" customWidth="1"/>
    <col min="520" max="520" width="13.5703125" style="142" customWidth="1"/>
    <col min="521" max="767" width="11.42578125" style="142"/>
    <col min="768" max="768" width="12.85546875" style="142" customWidth="1"/>
    <col min="769" max="769" width="25.28515625" style="142" customWidth="1"/>
    <col min="770" max="770" width="18.42578125" style="142" customWidth="1"/>
    <col min="771" max="774" width="15.7109375" style="142" customWidth="1"/>
    <col min="775" max="775" width="18.28515625" style="142" customWidth="1"/>
    <col min="776" max="776" width="13.5703125" style="142" customWidth="1"/>
    <col min="777" max="1023" width="11.42578125" style="142"/>
    <col min="1024" max="1024" width="12.85546875" style="142" customWidth="1"/>
    <col min="1025" max="1025" width="25.28515625" style="142" customWidth="1"/>
    <col min="1026" max="1026" width="18.42578125" style="142" customWidth="1"/>
    <col min="1027" max="1030" width="15.7109375" style="142" customWidth="1"/>
    <col min="1031" max="1031" width="18.28515625" style="142" customWidth="1"/>
    <col min="1032" max="1032" width="13.5703125" style="142" customWidth="1"/>
    <col min="1033" max="1279" width="11.42578125" style="142"/>
    <col min="1280" max="1280" width="12.85546875" style="142" customWidth="1"/>
    <col min="1281" max="1281" width="25.28515625" style="142" customWidth="1"/>
    <col min="1282" max="1282" width="18.42578125" style="142" customWidth="1"/>
    <col min="1283" max="1286" width="15.7109375" style="142" customWidth="1"/>
    <col min="1287" max="1287" width="18.28515625" style="142" customWidth="1"/>
    <col min="1288" max="1288" width="13.5703125" style="142" customWidth="1"/>
    <col min="1289" max="1535" width="11.42578125" style="142"/>
    <col min="1536" max="1536" width="12.85546875" style="142" customWidth="1"/>
    <col min="1537" max="1537" width="25.28515625" style="142" customWidth="1"/>
    <col min="1538" max="1538" width="18.42578125" style="142" customWidth="1"/>
    <col min="1539" max="1542" width="15.7109375" style="142" customWidth="1"/>
    <col min="1543" max="1543" width="18.28515625" style="142" customWidth="1"/>
    <col min="1544" max="1544" width="13.5703125" style="142" customWidth="1"/>
    <col min="1545" max="1791" width="11.42578125" style="142"/>
    <col min="1792" max="1792" width="12.85546875" style="142" customWidth="1"/>
    <col min="1793" max="1793" width="25.28515625" style="142" customWidth="1"/>
    <col min="1794" max="1794" width="18.42578125" style="142" customWidth="1"/>
    <col min="1795" max="1798" width="15.7109375" style="142" customWidth="1"/>
    <col min="1799" max="1799" width="18.28515625" style="142" customWidth="1"/>
    <col min="1800" max="1800" width="13.5703125" style="142" customWidth="1"/>
    <col min="1801" max="2047" width="11.42578125" style="142"/>
    <col min="2048" max="2048" width="12.85546875" style="142" customWidth="1"/>
    <col min="2049" max="2049" width="25.28515625" style="142" customWidth="1"/>
    <col min="2050" max="2050" width="18.42578125" style="142" customWidth="1"/>
    <col min="2051" max="2054" width="15.7109375" style="142" customWidth="1"/>
    <col min="2055" max="2055" width="18.28515625" style="142" customWidth="1"/>
    <col min="2056" max="2056" width="13.5703125" style="142" customWidth="1"/>
    <col min="2057" max="2303" width="11.42578125" style="142"/>
    <col min="2304" max="2304" width="12.85546875" style="142" customWidth="1"/>
    <col min="2305" max="2305" width="25.28515625" style="142" customWidth="1"/>
    <col min="2306" max="2306" width="18.42578125" style="142" customWidth="1"/>
    <col min="2307" max="2310" width="15.7109375" style="142" customWidth="1"/>
    <col min="2311" max="2311" width="18.28515625" style="142" customWidth="1"/>
    <col min="2312" max="2312" width="13.5703125" style="142" customWidth="1"/>
    <col min="2313" max="2559" width="11.42578125" style="142"/>
    <col min="2560" max="2560" width="12.85546875" style="142" customWidth="1"/>
    <col min="2561" max="2561" width="25.28515625" style="142" customWidth="1"/>
    <col min="2562" max="2562" width="18.42578125" style="142" customWidth="1"/>
    <col min="2563" max="2566" width="15.7109375" style="142" customWidth="1"/>
    <col min="2567" max="2567" width="18.28515625" style="142" customWidth="1"/>
    <col min="2568" max="2568" width="13.5703125" style="142" customWidth="1"/>
    <col min="2569" max="2815" width="11.42578125" style="142"/>
    <col min="2816" max="2816" width="12.85546875" style="142" customWidth="1"/>
    <col min="2817" max="2817" width="25.28515625" style="142" customWidth="1"/>
    <col min="2818" max="2818" width="18.42578125" style="142" customWidth="1"/>
    <col min="2819" max="2822" width="15.7109375" style="142" customWidth="1"/>
    <col min="2823" max="2823" width="18.28515625" style="142" customWidth="1"/>
    <col min="2824" max="2824" width="13.5703125" style="142" customWidth="1"/>
    <col min="2825" max="3071" width="11.42578125" style="142"/>
    <col min="3072" max="3072" width="12.85546875" style="142" customWidth="1"/>
    <col min="3073" max="3073" width="25.28515625" style="142" customWidth="1"/>
    <col min="3074" max="3074" width="18.42578125" style="142" customWidth="1"/>
    <col min="3075" max="3078" width="15.7109375" style="142" customWidth="1"/>
    <col min="3079" max="3079" width="18.28515625" style="142" customWidth="1"/>
    <col min="3080" max="3080" width="13.5703125" style="142" customWidth="1"/>
    <col min="3081" max="3327" width="11.42578125" style="142"/>
    <col min="3328" max="3328" width="12.85546875" style="142" customWidth="1"/>
    <col min="3329" max="3329" width="25.28515625" style="142" customWidth="1"/>
    <col min="3330" max="3330" width="18.42578125" style="142" customWidth="1"/>
    <col min="3331" max="3334" width="15.7109375" style="142" customWidth="1"/>
    <col min="3335" max="3335" width="18.28515625" style="142" customWidth="1"/>
    <col min="3336" max="3336" width="13.5703125" style="142" customWidth="1"/>
    <col min="3337" max="3583" width="11.42578125" style="142"/>
    <col min="3584" max="3584" width="12.85546875" style="142" customWidth="1"/>
    <col min="3585" max="3585" width="25.28515625" style="142" customWidth="1"/>
    <col min="3586" max="3586" width="18.42578125" style="142" customWidth="1"/>
    <col min="3587" max="3590" width="15.7109375" style="142" customWidth="1"/>
    <col min="3591" max="3591" width="18.28515625" style="142" customWidth="1"/>
    <col min="3592" max="3592" width="13.5703125" style="142" customWidth="1"/>
    <col min="3593" max="3839" width="11.42578125" style="142"/>
    <col min="3840" max="3840" width="12.85546875" style="142" customWidth="1"/>
    <col min="3841" max="3841" width="25.28515625" style="142" customWidth="1"/>
    <col min="3842" max="3842" width="18.42578125" style="142" customWidth="1"/>
    <col min="3843" max="3846" width="15.7109375" style="142" customWidth="1"/>
    <col min="3847" max="3847" width="18.28515625" style="142" customWidth="1"/>
    <col min="3848" max="3848" width="13.5703125" style="142" customWidth="1"/>
    <col min="3849" max="4095" width="11.42578125" style="142"/>
    <col min="4096" max="4096" width="12.85546875" style="142" customWidth="1"/>
    <col min="4097" max="4097" width="25.28515625" style="142" customWidth="1"/>
    <col min="4098" max="4098" width="18.42578125" style="142" customWidth="1"/>
    <col min="4099" max="4102" width="15.7109375" style="142" customWidth="1"/>
    <col min="4103" max="4103" width="18.28515625" style="142" customWidth="1"/>
    <col min="4104" max="4104" width="13.5703125" style="142" customWidth="1"/>
    <col min="4105" max="4351" width="11.42578125" style="142"/>
    <col min="4352" max="4352" width="12.85546875" style="142" customWidth="1"/>
    <col min="4353" max="4353" width="25.28515625" style="142" customWidth="1"/>
    <col min="4354" max="4354" width="18.42578125" style="142" customWidth="1"/>
    <col min="4355" max="4358" width="15.7109375" style="142" customWidth="1"/>
    <col min="4359" max="4359" width="18.28515625" style="142" customWidth="1"/>
    <col min="4360" max="4360" width="13.5703125" style="142" customWidth="1"/>
    <col min="4361" max="4607" width="11.42578125" style="142"/>
    <col min="4608" max="4608" width="12.85546875" style="142" customWidth="1"/>
    <col min="4609" max="4609" width="25.28515625" style="142" customWidth="1"/>
    <col min="4610" max="4610" width="18.42578125" style="142" customWidth="1"/>
    <col min="4611" max="4614" width="15.7109375" style="142" customWidth="1"/>
    <col min="4615" max="4615" width="18.28515625" style="142" customWidth="1"/>
    <col min="4616" max="4616" width="13.5703125" style="142" customWidth="1"/>
    <col min="4617" max="4863" width="11.42578125" style="142"/>
    <col min="4864" max="4864" width="12.85546875" style="142" customWidth="1"/>
    <col min="4865" max="4865" width="25.28515625" style="142" customWidth="1"/>
    <col min="4866" max="4866" width="18.42578125" style="142" customWidth="1"/>
    <col min="4867" max="4870" width="15.7109375" style="142" customWidth="1"/>
    <col min="4871" max="4871" width="18.28515625" style="142" customWidth="1"/>
    <col min="4872" max="4872" width="13.5703125" style="142" customWidth="1"/>
    <col min="4873" max="5119" width="11.42578125" style="142"/>
    <col min="5120" max="5120" width="12.85546875" style="142" customWidth="1"/>
    <col min="5121" max="5121" width="25.28515625" style="142" customWidth="1"/>
    <col min="5122" max="5122" width="18.42578125" style="142" customWidth="1"/>
    <col min="5123" max="5126" width="15.7109375" style="142" customWidth="1"/>
    <col min="5127" max="5127" width="18.28515625" style="142" customWidth="1"/>
    <col min="5128" max="5128" width="13.5703125" style="142" customWidth="1"/>
    <col min="5129" max="5375" width="11.42578125" style="142"/>
    <col min="5376" max="5376" width="12.85546875" style="142" customWidth="1"/>
    <col min="5377" max="5377" width="25.28515625" style="142" customWidth="1"/>
    <col min="5378" max="5378" width="18.42578125" style="142" customWidth="1"/>
    <col min="5379" max="5382" width="15.7109375" style="142" customWidth="1"/>
    <col min="5383" max="5383" width="18.28515625" style="142" customWidth="1"/>
    <col min="5384" max="5384" width="13.5703125" style="142" customWidth="1"/>
    <col min="5385" max="5631" width="11.42578125" style="142"/>
    <col min="5632" max="5632" width="12.85546875" style="142" customWidth="1"/>
    <col min="5633" max="5633" width="25.28515625" style="142" customWidth="1"/>
    <col min="5634" max="5634" width="18.42578125" style="142" customWidth="1"/>
    <col min="5635" max="5638" width="15.7109375" style="142" customWidth="1"/>
    <col min="5639" max="5639" width="18.28515625" style="142" customWidth="1"/>
    <col min="5640" max="5640" width="13.5703125" style="142" customWidth="1"/>
    <col min="5641" max="5887" width="11.42578125" style="142"/>
    <col min="5888" max="5888" width="12.85546875" style="142" customWidth="1"/>
    <col min="5889" max="5889" width="25.28515625" style="142" customWidth="1"/>
    <col min="5890" max="5890" width="18.42578125" style="142" customWidth="1"/>
    <col min="5891" max="5894" width="15.7109375" style="142" customWidth="1"/>
    <col min="5895" max="5895" width="18.28515625" style="142" customWidth="1"/>
    <col min="5896" max="5896" width="13.5703125" style="142" customWidth="1"/>
    <col min="5897" max="6143" width="11.42578125" style="142"/>
    <col min="6144" max="6144" width="12.85546875" style="142" customWidth="1"/>
    <col min="6145" max="6145" width="25.28515625" style="142" customWidth="1"/>
    <col min="6146" max="6146" width="18.42578125" style="142" customWidth="1"/>
    <col min="6147" max="6150" width="15.7109375" style="142" customWidth="1"/>
    <col min="6151" max="6151" width="18.28515625" style="142" customWidth="1"/>
    <col min="6152" max="6152" width="13.5703125" style="142" customWidth="1"/>
    <col min="6153" max="6399" width="11.42578125" style="142"/>
    <col min="6400" max="6400" width="12.85546875" style="142" customWidth="1"/>
    <col min="6401" max="6401" width="25.28515625" style="142" customWidth="1"/>
    <col min="6402" max="6402" width="18.42578125" style="142" customWidth="1"/>
    <col min="6403" max="6406" width="15.7109375" style="142" customWidth="1"/>
    <col min="6407" max="6407" width="18.28515625" style="142" customWidth="1"/>
    <col min="6408" max="6408" width="13.5703125" style="142" customWidth="1"/>
    <col min="6409" max="6655" width="11.42578125" style="142"/>
    <col min="6656" max="6656" width="12.85546875" style="142" customWidth="1"/>
    <col min="6657" max="6657" width="25.28515625" style="142" customWidth="1"/>
    <col min="6658" max="6658" width="18.42578125" style="142" customWidth="1"/>
    <col min="6659" max="6662" width="15.7109375" style="142" customWidth="1"/>
    <col min="6663" max="6663" width="18.28515625" style="142" customWidth="1"/>
    <col min="6664" max="6664" width="13.5703125" style="142" customWidth="1"/>
    <col min="6665" max="6911" width="11.42578125" style="142"/>
    <col min="6912" max="6912" width="12.85546875" style="142" customWidth="1"/>
    <col min="6913" max="6913" width="25.28515625" style="142" customWidth="1"/>
    <col min="6914" max="6914" width="18.42578125" style="142" customWidth="1"/>
    <col min="6915" max="6918" width="15.7109375" style="142" customWidth="1"/>
    <col min="6919" max="6919" width="18.28515625" style="142" customWidth="1"/>
    <col min="6920" max="6920" width="13.5703125" style="142" customWidth="1"/>
    <col min="6921" max="7167" width="11.42578125" style="142"/>
    <col min="7168" max="7168" width="12.85546875" style="142" customWidth="1"/>
    <col min="7169" max="7169" width="25.28515625" style="142" customWidth="1"/>
    <col min="7170" max="7170" width="18.42578125" style="142" customWidth="1"/>
    <col min="7171" max="7174" width="15.7109375" style="142" customWidth="1"/>
    <col min="7175" max="7175" width="18.28515625" style="142" customWidth="1"/>
    <col min="7176" max="7176" width="13.5703125" style="142" customWidth="1"/>
    <col min="7177" max="7423" width="11.42578125" style="142"/>
    <col min="7424" max="7424" width="12.85546875" style="142" customWidth="1"/>
    <col min="7425" max="7425" width="25.28515625" style="142" customWidth="1"/>
    <col min="7426" max="7426" width="18.42578125" style="142" customWidth="1"/>
    <col min="7427" max="7430" width="15.7109375" style="142" customWidth="1"/>
    <col min="7431" max="7431" width="18.28515625" style="142" customWidth="1"/>
    <col min="7432" max="7432" width="13.5703125" style="142" customWidth="1"/>
    <col min="7433" max="7679" width="11.42578125" style="142"/>
    <col min="7680" max="7680" width="12.85546875" style="142" customWidth="1"/>
    <col min="7681" max="7681" width="25.28515625" style="142" customWidth="1"/>
    <col min="7682" max="7682" width="18.42578125" style="142" customWidth="1"/>
    <col min="7683" max="7686" width="15.7109375" style="142" customWidth="1"/>
    <col min="7687" max="7687" width="18.28515625" style="142" customWidth="1"/>
    <col min="7688" max="7688" width="13.5703125" style="142" customWidth="1"/>
    <col min="7689" max="7935" width="11.42578125" style="142"/>
    <col min="7936" max="7936" width="12.85546875" style="142" customWidth="1"/>
    <col min="7937" max="7937" width="25.28515625" style="142" customWidth="1"/>
    <col min="7938" max="7938" width="18.42578125" style="142" customWidth="1"/>
    <col min="7939" max="7942" width="15.7109375" style="142" customWidth="1"/>
    <col min="7943" max="7943" width="18.28515625" style="142" customWidth="1"/>
    <col min="7944" max="7944" width="13.5703125" style="142" customWidth="1"/>
    <col min="7945" max="8191" width="11.42578125" style="142"/>
    <col min="8192" max="8192" width="12.85546875" style="142" customWidth="1"/>
    <col min="8193" max="8193" width="25.28515625" style="142" customWidth="1"/>
    <col min="8194" max="8194" width="18.42578125" style="142" customWidth="1"/>
    <col min="8195" max="8198" width="15.7109375" style="142" customWidth="1"/>
    <col min="8199" max="8199" width="18.28515625" style="142" customWidth="1"/>
    <col min="8200" max="8200" width="13.5703125" style="142" customWidth="1"/>
    <col min="8201" max="8447" width="11.42578125" style="142"/>
    <col min="8448" max="8448" width="12.85546875" style="142" customWidth="1"/>
    <col min="8449" max="8449" width="25.28515625" style="142" customWidth="1"/>
    <col min="8450" max="8450" width="18.42578125" style="142" customWidth="1"/>
    <col min="8451" max="8454" width="15.7109375" style="142" customWidth="1"/>
    <col min="8455" max="8455" width="18.28515625" style="142" customWidth="1"/>
    <col min="8456" max="8456" width="13.5703125" style="142" customWidth="1"/>
    <col min="8457" max="8703" width="11.42578125" style="142"/>
    <col min="8704" max="8704" width="12.85546875" style="142" customWidth="1"/>
    <col min="8705" max="8705" width="25.28515625" style="142" customWidth="1"/>
    <col min="8706" max="8706" width="18.42578125" style="142" customWidth="1"/>
    <col min="8707" max="8710" width="15.7109375" style="142" customWidth="1"/>
    <col min="8711" max="8711" width="18.28515625" style="142" customWidth="1"/>
    <col min="8712" max="8712" width="13.5703125" style="142" customWidth="1"/>
    <col min="8713" max="8959" width="11.42578125" style="142"/>
    <col min="8960" max="8960" width="12.85546875" style="142" customWidth="1"/>
    <col min="8961" max="8961" width="25.28515625" style="142" customWidth="1"/>
    <col min="8962" max="8962" width="18.42578125" style="142" customWidth="1"/>
    <col min="8963" max="8966" width="15.7109375" style="142" customWidth="1"/>
    <col min="8967" max="8967" width="18.28515625" style="142" customWidth="1"/>
    <col min="8968" max="8968" width="13.5703125" style="142" customWidth="1"/>
    <col min="8969" max="9215" width="11.42578125" style="142"/>
    <col min="9216" max="9216" width="12.85546875" style="142" customWidth="1"/>
    <col min="9217" max="9217" width="25.28515625" style="142" customWidth="1"/>
    <col min="9218" max="9218" width="18.42578125" style="142" customWidth="1"/>
    <col min="9219" max="9222" width="15.7109375" style="142" customWidth="1"/>
    <col min="9223" max="9223" width="18.28515625" style="142" customWidth="1"/>
    <col min="9224" max="9224" width="13.5703125" style="142" customWidth="1"/>
    <col min="9225" max="9471" width="11.42578125" style="142"/>
    <col min="9472" max="9472" width="12.85546875" style="142" customWidth="1"/>
    <col min="9473" max="9473" width="25.28515625" style="142" customWidth="1"/>
    <col min="9474" max="9474" width="18.42578125" style="142" customWidth="1"/>
    <col min="9475" max="9478" width="15.7109375" style="142" customWidth="1"/>
    <col min="9479" max="9479" width="18.28515625" style="142" customWidth="1"/>
    <col min="9480" max="9480" width="13.5703125" style="142" customWidth="1"/>
    <col min="9481" max="9727" width="11.42578125" style="142"/>
    <col min="9728" max="9728" width="12.85546875" style="142" customWidth="1"/>
    <col min="9729" max="9729" width="25.28515625" style="142" customWidth="1"/>
    <col min="9730" max="9730" width="18.42578125" style="142" customWidth="1"/>
    <col min="9731" max="9734" width="15.7109375" style="142" customWidth="1"/>
    <col min="9735" max="9735" width="18.28515625" style="142" customWidth="1"/>
    <col min="9736" max="9736" width="13.5703125" style="142" customWidth="1"/>
    <col min="9737" max="9983" width="11.42578125" style="142"/>
    <col min="9984" max="9984" width="12.85546875" style="142" customWidth="1"/>
    <col min="9985" max="9985" width="25.28515625" style="142" customWidth="1"/>
    <col min="9986" max="9986" width="18.42578125" style="142" customWidth="1"/>
    <col min="9987" max="9990" width="15.7109375" style="142" customWidth="1"/>
    <col min="9991" max="9991" width="18.28515625" style="142" customWidth="1"/>
    <col min="9992" max="9992" width="13.5703125" style="142" customWidth="1"/>
    <col min="9993" max="10239" width="11.42578125" style="142"/>
    <col min="10240" max="10240" width="12.85546875" style="142" customWidth="1"/>
    <col min="10241" max="10241" width="25.28515625" style="142" customWidth="1"/>
    <col min="10242" max="10242" width="18.42578125" style="142" customWidth="1"/>
    <col min="10243" max="10246" width="15.7109375" style="142" customWidth="1"/>
    <col min="10247" max="10247" width="18.28515625" style="142" customWidth="1"/>
    <col min="10248" max="10248" width="13.5703125" style="142" customWidth="1"/>
    <col min="10249" max="10495" width="11.42578125" style="142"/>
    <col min="10496" max="10496" width="12.85546875" style="142" customWidth="1"/>
    <col min="10497" max="10497" width="25.28515625" style="142" customWidth="1"/>
    <col min="10498" max="10498" width="18.42578125" style="142" customWidth="1"/>
    <col min="10499" max="10502" width="15.7109375" style="142" customWidth="1"/>
    <col min="10503" max="10503" width="18.28515625" style="142" customWidth="1"/>
    <col min="10504" max="10504" width="13.5703125" style="142" customWidth="1"/>
    <col min="10505" max="10751" width="11.42578125" style="142"/>
    <col min="10752" max="10752" width="12.85546875" style="142" customWidth="1"/>
    <col min="10753" max="10753" width="25.28515625" style="142" customWidth="1"/>
    <col min="10754" max="10754" width="18.42578125" style="142" customWidth="1"/>
    <col min="10755" max="10758" width="15.7109375" style="142" customWidth="1"/>
    <col min="10759" max="10759" width="18.28515625" style="142" customWidth="1"/>
    <col min="10760" max="10760" width="13.5703125" style="142" customWidth="1"/>
    <col min="10761" max="11007" width="11.42578125" style="142"/>
    <col min="11008" max="11008" width="12.85546875" style="142" customWidth="1"/>
    <col min="11009" max="11009" width="25.28515625" style="142" customWidth="1"/>
    <col min="11010" max="11010" width="18.42578125" style="142" customWidth="1"/>
    <col min="11011" max="11014" width="15.7109375" style="142" customWidth="1"/>
    <col min="11015" max="11015" width="18.28515625" style="142" customWidth="1"/>
    <col min="11016" max="11016" width="13.5703125" style="142" customWidth="1"/>
    <col min="11017" max="11263" width="11.42578125" style="142"/>
    <col min="11264" max="11264" width="12.85546875" style="142" customWidth="1"/>
    <col min="11265" max="11265" width="25.28515625" style="142" customWidth="1"/>
    <col min="11266" max="11266" width="18.42578125" style="142" customWidth="1"/>
    <col min="11267" max="11270" width="15.7109375" style="142" customWidth="1"/>
    <col min="11271" max="11271" width="18.28515625" style="142" customWidth="1"/>
    <col min="11272" max="11272" width="13.5703125" style="142" customWidth="1"/>
    <col min="11273" max="11519" width="11.42578125" style="142"/>
    <col min="11520" max="11520" width="12.85546875" style="142" customWidth="1"/>
    <col min="11521" max="11521" width="25.28515625" style="142" customWidth="1"/>
    <col min="11522" max="11522" width="18.42578125" style="142" customWidth="1"/>
    <col min="11523" max="11526" width="15.7109375" style="142" customWidth="1"/>
    <col min="11527" max="11527" width="18.28515625" style="142" customWidth="1"/>
    <col min="11528" max="11528" width="13.5703125" style="142" customWidth="1"/>
    <col min="11529" max="11775" width="11.42578125" style="142"/>
    <col min="11776" max="11776" width="12.85546875" style="142" customWidth="1"/>
    <col min="11777" max="11777" width="25.28515625" style="142" customWidth="1"/>
    <col min="11778" max="11778" width="18.42578125" style="142" customWidth="1"/>
    <col min="11779" max="11782" width="15.7109375" style="142" customWidth="1"/>
    <col min="11783" max="11783" width="18.28515625" style="142" customWidth="1"/>
    <col min="11784" max="11784" width="13.5703125" style="142" customWidth="1"/>
    <col min="11785" max="12031" width="11.42578125" style="142"/>
    <col min="12032" max="12032" width="12.85546875" style="142" customWidth="1"/>
    <col min="12033" max="12033" width="25.28515625" style="142" customWidth="1"/>
    <col min="12034" max="12034" width="18.42578125" style="142" customWidth="1"/>
    <col min="12035" max="12038" width="15.7109375" style="142" customWidth="1"/>
    <col min="12039" max="12039" width="18.28515625" style="142" customWidth="1"/>
    <col min="12040" max="12040" width="13.5703125" style="142" customWidth="1"/>
    <col min="12041" max="12287" width="11.42578125" style="142"/>
    <col min="12288" max="12288" width="12.85546875" style="142" customWidth="1"/>
    <col min="12289" max="12289" width="25.28515625" style="142" customWidth="1"/>
    <col min="12290" max="12290" width="18.42578125" style="142" customWidth="1"/>
    <col min="12291" max="12294" width="15.7109375" style="142" customWidth="1"/>
    <col min="12295" max="12295" width="18.28515625" style="142" customWidth="1"/>
    <col min="12296" max="12296" width="13.5703125" style="142" customWidth="1"/>
    <col min="12297" max="12543" width="11.42578125" style="142"/>
    <col min="12544" max="12544" width="12.85546875" style="142" customWidth="1"/>
    <col min="12545" max="12545" width="25.28515625" style="142" customWidth="1"/>
    <col min="12546" max="12546" width="18.42578125" style="142" customWidth="1"/>
    <col min="12547" max="12550" width="15.7109375" style="142" customWidth="1"/>
    <col min="12551" max="12551" width="18.28515625" style="142" customWidth="1"/>
    <col min="12552" max="12552" width="13.5703125" style="142" customWidth="1"/>
    <col min="12553" max="12799" width="11.42578125" style="142"/>
    <col min="12800" max="12800" width="12.85546875" style="142" customWidth="1"/>
    <col min="12801" max="12801" width="25.28515625" style="142" customWidth="1"/>
    <col min="12802" max="12802" width="18.42578125" style="142" customWidth="1"/>
    <col min="12803" max="12806" width="15.7109375" style="142" customWidth="1"/>
    <col min="12807" max="12807" width="18.28515625" style="142" customWidth="1"/>
    <col min="12808" max="12808" width="13.5703125" style="142" customWidth="1"/>
    <col min="12809" max="13055" width="11.42578125" style="142"/>
    <col min="13056" max="13056" width="12.85546875" style="142" customWidth="1"/>
    <col min="13057" max="13057" width="25.28515625" style="142" customWidth="1"/>
    <col min="13058" max="13058" width="18.42578125" style="142" customWidth="1"/>
    <col min="13059" max="13062" width="15.7109375" style="142" customWidth="1"/>
    <col min="13063" max="13063" width="18.28515625" style="142" customWidth="1"/>
    <col min="13064" max="13064" width="13.5703125" style="142" customWidth="1"/>
    <col min="13065" max="13311" width="11.42578125" style="142"/>
    <col min="13312" max="13312" width="12.85546875" style="142" customWidth="1"/>
    <col min="13313" max="13313" width="25.28515625" style="142" customWidth="1"/>
    <col min="13314" max="13314" width="18.42578125" style="142" customWidth="1"/>
    <col min="13315" max="13318" width="15.7109375" style="142" customWidth="1"/>
    <col min="13319" max="13319" width="18.28515625" style="142" customWidth="1"/>
    <col min="13320" max="13320" width="13.5703125" style="142" customWidth="1"/>
    <col min="13321" max="13567" width="11.42578125" style="142"/>
    <col min="13568" max="13568" width="12.85546875" style="142" customWidth="1"/>
    <col min="13569" max="13569" width="25.28515625" style="142" customWidth="1"/>
    <col min="13570" max="13570" width="18.42578125" style="142" customWidth="1"/>
    <col min="13571" max="13574" width="15.7109375" style="142" customWidth="1"/>
    <col min="13575" max="13575" width="18.28515625" style="142" customWidth="1"/>
    <col min="13576" max="13576" width="13.5703125" style="142" customWidth="1"/>
    <col min="13577" max="13823" width="11.42578125" style="142"/>
    <col min="13824" max="13824" width="12.85546875" style="142" customWidth="1"/>
    <col min="13825" max="13825" width="25.28515625" style="142" customWidth="1"/>
    <col min="13826" max="13826" width="18.42578125" style="142" customWidth="1"/>
    <col min="13827" max="13830" width="15.7109375" style="142" customWidth="1"/>
    <col min="13831" max="13831" width="18.28515625" style="142" customWidth="1"/>
    <col min="13832" max="13832" width="13.5703125" style="142" customWidth="1"/>
    <col min="13833" max="14079" width="11.42578125" style="142"/>
    <col min="14080" max="14080" width="12.85546875" style="142" customWidth="1"/>
    <col min="14081" max="14081" width="25.28515625" style="142" customWidth="1"/>
    <col min="14082" max="14082" width="18.42578125" style="142" customWidth="1"/>
    <col min="14083" max="14086" width="15.7109375" style="142" customWidth="1"/>
    <col min="14087" max="14087" width="18.28515625" style="142" customWidth="1"/>
    <col min="14088" max="14088" width="13.5703125" style="142" customWidth="1"/>
    <col min="14089" max="14335" width="11.42578125" style="142"/>
    <col min="14336" max="14336" width="12.85546875" style="142" customWidth="1"/>
    <col min="14337" max="14337" width="25.28515625" style="142" customWidth="1"/>
    <col min="14338" max="14338" width="18.42578125" style="142" customWidth="1"/>
    <col min="14339" max="14342" width="15.7109375" style="142" customWidth="1"/>
    <col min="14343" max="14343" width="18.28515625" style="142" customWidth="1"/>
    <col min="14344" max="14344" width="13.5703125" style="142" customWidth="1"/>
    <col min="14345" max="14591" width="11.42578125" style="142"/>
    <col min="14592" max="14592" width="12.85546875" style="142" customWidth="1"/>
    <col min="14593" max="14593" width="25.28515625" style="142" customWidth="1"/>
    <col min="14594" max="14594" width="18.42578125" style="142" customWidth="1"/>
    <col min="14595" max="14598" width="15.7109375" style="142" customWidth="1"/>
    <col min="14599" max="14599" width="18.28515625" style="142" customWidth="1"/>
    <col min="14600" max="14600" width="13.5703125" style="142" customWidth="1"/>
    <col min="14601" max="14847" width="11.42578125" style="142"/>
    <col min="14848" max="14848" width="12.85546875" style="142" customWidth="1"/>
    <col min="14849" max="14849" width="25.28515625" style="142" customWidth="1"/>
    <col min="14850" max="14850" width="18.42578125" style="142" customWidth="1"/>
    <col min="14851" max="14854" width="15.7109375" style="142" customWidth="1"/>
    <col min="14855" max="14855" width="18.28515625" style="142" customWidth="1"/>
    <col min="14856" max="14856" width="13.5703125" style="142" customWidth="1"/>
    <col min="14857" max="15103" width="11.42578125" style="142"/>
    <col min="15104" max="15104" width="12.85546875" style="142" customWidth="1"/>
    <col min="15105" max="15105" width="25.28515625" style="142" customWidth="1"/>
    <col min="15106" max="15106" width="18.42578125" style="142" customWidth="1"/>
    <col min="15107" max="15110" width="15.7109375" style="142" customWidth="1"/>
    <col min="15111" max="15111" width="18.28515625" style="142" customWidth="1"/>
    <col min="15112" max="15112" width="13.5703125" style="142" customWidth="1"/>
    <col min="15113" max="15359" width="11.42578125" style="142"/>
    <col min="15360" max="15360" width="12.85546875" style="142" customWidth="1"/>
    <col min="15361" max="15361" width="25.28515625" style="142" customWidth="1"/>
    <col min="15362" max="15362" width="18.42578125" style="142" customWidth="1"/>
    <col min="15363" max="15366" width="15.7109375" style="142" customWidth="1"/>
    <col min="15367" max="15367" width="18.28515625" style="142" customWidth="1"/>
    <col min="15368" max="15368" width="13.5703125" style="142" customWidth="1"/>
    <col min="15369" max="15615" width="11.42578125" style="142"/>
    <col min="15616" max="15616" width="12.85546875" style="142" customWidth="1"/>
    <col min="15617" max="15617" width="25.28515625" style="142" customWidth="1"/>
    <col min="15618" max="15618" width="18.42578125" style="142" customWidth="1"/>
    <col min="15619" max="15622" width="15.7109375" style="142" customWidth="1"/>
    <col min="15623" max="15623" width="18.28515625" style="142" customWidth="1"/>
    <col min="15624" max="15624" width="13.5703125" style="142" customWidth="1"/>
    <col min="15625" max="15871" width="11.42578125" style="142"/>
    <col min="15872" max="15872" width="12.85546875" style="142" customWidth="1"/>
    <col min="15873" max="15873" width="25.28515625" style="142" customWidth="1"/>
    <col min="15874" max="15874" width="18.42578125" style="142" customWidth="1"/>
    <col min="15875" max="15878" width="15.7109375" style="142" customWidth="1"/>
    <col min="15879" max="15879" width="18.28515625" style="142" customWidth="1"/>
    <col min="15880" max="15880" width="13.5703125" style="142" customWidth="1"/>
    <col min="15881" max="16127" width="11.42578125" style="142"/>
    <col min="16128" max="16128" width="12.85546875" style="142" customWidth="1"/>
    <col min="16129" max="16129" width="25.28515625" style="142" customWidth="1"/>
    <col min="16130" max="16130" width="18.42578125" style="142" customWidth="1"/>
    <col min="16131" max="16134" width="15.7109375" style="142" customWidth="1"/>
    <col min="16135" max="16135" width="18.28515625" style="142" customWidth="1"/>
    <col min="16136" max="16136" width="13.5703125" style="142" customWidth="1"/>
    <col min="16137" max="16384" width="11.42578125" style="142"/>
  </cols>
  <sheetData>
    <row r="1" spans="1:9" ht="20.25" customHeight="1" x14ac:dyDescent="0.2">
      <c r="A1" s="382"/>
      <c r="B1" s="382"/>
      <c r="C1" s="382"/>
      <c r="D1" s="382"/>
      <c r="E1" s="382"/>
      <c r="F1" s="382"/>
      <c r="G1" s="382"/>
      <c r="H1" s="382"/>
      <c r="I1" s="382"/>
    </row>
    <row r="2" spans="1:9" x14ac:dyDescent="0.2">
      <c r="A2" s="383" t="s">
        <v>178</v>
      </c>
      <c r="B2" s="383"/>
      <c r="C2" s="383"/>
      <c r="D2" s="383"/>
      <c r="E2" s="383"/>
      <c r="F2" s="383"/>
      <c r="G2" s="383"/>
      <c r="H2" s="383"/>
      <c r="I2" s="383"/>
    </row>
    <row r="3" spans="1:9" x14ac:dyDescent="0.2">
      <c r="A3" s="143"/>
      <c r="B3" s="143"/>
      <c r="C3" s="143"/>
      <c r="D3" s="384"/>
      <c r="E3" s="384"/>
      <c r="F3" s="384"/>
      <c r="G3" s="384"/>
      <c r="H3" s="384"/>
      <c r="I3" s="143"/>
    </row>
    <row r="5" spans="1:9" x14ac:dyDescent="0.2">
      <c r="A5" s="385" t="s">
        <v>221</v>
      </c>
      <c r="B5" s="385"/>
      <c r="C5" s="385"/>
      <c r="D5" s="385"/>
      <c r="E5" s="385"/>
      <c r="F5" s="385"/>
      <c r="G5" s="385"/>
      <c r="H5" s="385"/>
      <c r="I5" s="385"/>
    </row>
    <row r="6" spans="1:9" x14ac:dyDescent="0.2">
      <c r="A6" s="385" t="s">
        <v>838</v>
      </c>
      <c r="B6" s="385"/>
      <c r="C6" s="385"/>
      <c r="D6" s="385"/>
      <c r="E6" s="385"/>
      <c r="F6" s="385"/>
      <c r="G6" s="385"/>
      <c r="H6" s="385"/>
      <c r="I6" s="385"/>
    </row>
    <row r="7" spans="1:9" x14ac:dyDescent="0.2">
      <c r="A7" s="144"/>
      <c r="B7" s="144"/>
      <c r="C7" s="144"/>
      <c r="D7" s="144"/>
      <c r="E7" s="144"/>
      <c r="F7" s="144"/>
      <c r="G7" s="144"/>
      <c r="H7" s="144"/>
      <c r="I7" s="144"/>
    </row>
    <row r="8" spans="1:9" x14ac:dyDescent="0.2">
      <c r="A8" s="145"/>
      <c r="H8" s="146"/>
    </row>
    <row r="9" spans="1:9" ht="13.5" thickBot="1" x14ac:dyDescent="0.25">
      <c r="I9" s="147"/>
    </row>
    <row r="10" spans="1:9" s="148" customFormat="1" ht="13.5" customHeight="1" thickBot="1" x14ac:dyDescent="0.25">
      <c r="A10" s="386" t="s">
        <v>222</v>
      </c>
      <c r="B10" s="387"/>
      <c r="C10" s="390" t="s">
        <v>223</v>
      </c>
      <c r="D10" s="392" t="s">
        <v>224</v>
      </c>
      <c r="E10" s="393"/>
      <c r="F10" s="392" t="s">
        <v>225</v>
      </c>
      <c r="G10" s="393"/>
      <c r="H10" s="390" t="s">
        <v>226</v>
      </c>
    </row>
    <row r="11" spans="1:9" s="150" customFormat="1" ht="68.25" customHeight="1" thickBot="1" x14ac:dyDescent="0.25">
      <c r="A11" s="388"/>
      <c r="B11" s="389"/>
      <c r="C11" s="391"/>
      <c r="D11" s="149" t="s">
        <v>227</v>
      </c>
      <c r="E11" s="149" t="s">
        <v>228</v>
      </c>
      <c r="F11" s="149" t="s">
        <v>229</v>
      </c>
      <c r="G11" s="149" t="s">
        <v>230</v>
      </c>
      <c r="H11" s="391"/>
    </row>
    <row r="12" spans="1:9" s="156" customFormat="1" ht="12.75" customHeight="1" x14ac:dyDescent="0.2">
      <c r="A12" s="151"/>
      <c r="B12" s="152"/>
      <c r="C12" s="153"/>
      <c r="D12" s="153"/>
      <c r="E12" s="154"/>
      <c r="F12" s="153"/>
      <c r="G12" s="154"/>
      <c r="H12" s="153"/>
      <c r="I12" s="155"/>
    </row>
    <row r="13" spans="1:9" s="156" customFormat="1" ht="12.75" customHeight="1" x14ac:dyDescent="0.2">
      <c r="A13" s="157"/>
      <c r="B13" s="158"/>
      <c r="C13" s="159"/>
      <c r="D13" s="159"/>
      <c r="E13" s="160"/>
      <c r="F13" s="159"/>
      <c r="G13" s="161"/>
      <c r="H13" s="162"/>
      <c r="I13" s="155"/>
    </row>
    <row r="14" spans="1:9" s="156" customFormat="1" ht="12.75" customHeight="1" x14ac:dyDescent="0.2">
      <c r="A14" s="163" t="s">
        <v>231</v>
      </c>
      <c r="B14" s="164" t="s">
        <v>650</v>
      </c>
      <c r="C14" s="165">
        <v>6236.1</v>
      </c>
      <c r="D14" s="159"/>
      <c r="E14" s="160"/>
      <c r="F14" s="159"/>
      <c r="G14" s="161"/>
      <c r="H14" s="166">
        <f t="shared" ref="H14:H30" si="0">+C14+D14+E14-F14-G14</f>
        <v>6236.1</v>
      </c>
      <c r="I14" s="155"/>
    </row>
    <row r="15" spans="1:9" s="156" customFormat="1" ht="12.75" customHeight="1" x14ac:dyDescent="0.2">
      <c r="A15" s="167" t="s">
        <v>231</v>
      </c>
      <c r="B15" s="168" t="s">
        <v>232</v>
      </c>
      <c r="C15" s="165">
        <v>314752.26</v>
      </c>
      <c r="D15" s="159">
        <v>1000</v>
      </c>
      <c r="E15" s="169">
        <v>37050.43</v>
      </c>
      <c r="F15" s="159">
        <v>2316.29</v>
      </c>
      <c r="G15" s="161">
        <v>5284.49</v>
      </c>
      <c r="H15" s="170">
        <f t="shared" si="0"/>
        <v>345201.91000000003</v>
      </c>
      <c r="I15" s="155"/>
    </row>
    <row r="16" spans="1:9" s="156" customFormat="1" ht="12.75" customHeight="1" x14ac:dyDescent="0.2">
      <c r="A16" s="163" t="s">
        <v>231</v>
      </c>
      <c r="B16" s="164" t="s">
        <v>233</v>
      </c>
      <c r="C16" s="165">
        <v>657848.42000000004</v>
      </c>
      <c r="D16" s="171"/>
      <c r="E16" s="169"/>
      <c r="F16" s="171"/>
      <c r="G16" s="161"/>
      <c r="H16" s="170">
        <f t="shared" si="0"/>
        <v>657848.42000000004</v>
      </c>
      <c r="I16" s="155"/>
    </row>
    <row r="17" spans="1:9" s="156" customFormat="1" ht="12.75" customHeight="1" x14ac:dyDescent="0.2">
      <c r="A17" s="163" t="s">
        <v>231</v>
      </c>
      <c r="B17" s="164" t="s">
        <v>234</v>
      </c>
      <c r="C17" s="165">
        <v>6451.93</v>
      </c>
      <c r="D17" s="159"/>
      <c r="E17" s="158"/>
      <c r="F17" s="159"/>
      <c r="G17" s="161"/>
      <c r="H17" s="170">
        <f t="shared" si="0"/>
        <v>6451.93</v>
      </c>
      <c r="I17" s="155"/>
    </row>
    <row r="18" spans="1:9" s="156" customFormat="1" ht="12.75" customHeight="1" x14ac:dyDescent="0.2">
      <c r="A18" s="163" t="s">
        <v>231</v>
      </c>
      <c r="B18" s="164" t="s">
        <v>658</v>
      </c>
      <c r="C18" s="165">
        <v>124547.04</v>
      </c>
      <c r="D18" s="158"/>
      <c r="E18" s="158"/>
      <c r="F18" s="158"/>
      <c r="G18" s="161"/>
      <c r="H18" s="170">
        <f t="shared" si="0"/>
        <v>124547.04</v>
      </c>
      <c r="I18" s="155"/>
    </row>
    <row r="19" spans="1:9" s="156" customFormat="1" ht="12.75" customHeight="1" x14ac:dyDescent="0.2">
      <c r="A19" s="163" t="s">
        <v>231</v>
      </c>
      <c r="B19" s="164" t="s">
        <v>841</v>
      </c>
      <c r="C19" s="165">
        <v>7292.2</v>
      </c>
      <c r="D19" s="158"/>
      <c r="E19" s="158"/>
      <c r="F19" s="158"/>
      <c r="G19" s="161"/>
      <c r="H19" s="170">
        <f t="shared" si="0"/>
        <v>7292.2</v>
      </c>
      <c r="I19" s="155"/>
    </row>
    <row r="20" spans="1:9" s="156" customFormat="1" ht="12.75" customHeight="1" x14ac:dyDescent="0.2">
      <c r="A20" s="163" t="s">
        <v>231</v>
      </c>
      <c r="B20" s="164" t="s">
        <v>762</v>
      </c>
      <c r="C20" s="165">
        <v>836351.89</v>
      </c>
      <c r="D20" s="158"/>
      <c r="E20" s="158">
        <v>7109.96</v>
      </c>
      <c r="F20" s="158"/>
      <c r="G20" s="161">
        <v>750</v>
      </c>
      <c r="H20" s="170">
        <f t="shared" si="0"/>
        <v>842711.85</v>
      </c>
      <c r="I20" s="155"/>
    </row>
    <row r="21" spans="1:9" s="156" customFormat="1" ht="12.75" customHeight="1" x14ac:dyDescent="0.2">
      <c r="A21" s="163" t="s">
        <v>231</v>
      </c>
      <c r="B21" s="164" t="s">
        <v>702</v>
      </c>
      <c r="C21" s="165">
        <v>4986184.04</v>
      </c>
      <c r="D21" s="158"/>
      <c r="E21" s="158"/>
      <c r="F21" s="158"/>
      <c r="G21" s="161"/>
      <c r="H21" s="170">
        <f t="shared" si="0"/>
        <v>4986184.04</v>
      </c>
      <c r="I21" s="155"/>
    </row>
    <row r="22" spans="1:9" s="156" customFormat="1" ht="12.75" customHeight="1" x14ac:dyDescent="0.2">
      <c r="A22" s="163" t="s">
        <v>235</v>
      </c>
      <c r="B22" s="164" t="s">
        <v>236</v>
      </c>
      <c r="C22" s="165">
        <v>109457.12</v>
      </c>
      <c r="D22" s="158"/>
      <c r="E22" s="158"/>
      <c r="F22" s="158">
        <v>86345</v>
      </c>
      <c r="G22" s="161"/>
      <c r="H22" s="170">
        <f t="shared" si="0"/>
        <v>23112.119999999995</v>
      </c>
      <c r="I22" s="155"/>
    </row>
    <row r="23" spans="1:9" s="156" customFormat="1" ht="12.75" customHeight="1" x14ac:dyDescent="0.2">
      <c r="A23" s="163" t="s">
        <v>235</v>
      </c>
      <c r="B23" s="164" t="s">
        <v>237</v>
      </c>
      <c r="C23" s="165">
        <v>473969.29</v>
      </c>
      <c r="D23" s="158">
        <v>4800</v>
      </c>
      <c r="E23" s="158"/>
      <c r="F23" s="158"/>
      <c r="G23" s="161">
        <v>16355</v>
      </c>
      <c r="H23" s="170">
        <f t="shared" si="0"/>
        <v>462414.29</v>
      </c>
      <c r="I23" s="155"/>
    </row>
    <row r="24" spans="1:9" s="156" customFormat="1" ht="12.75" customHeight="1" x14ac:dyDescent="0.2">
      <c r="A24" s="163" t="s">
        <v>235</v>
      </c>
      <c r="B24" s="164" t="s">
        <v>238</v>
      </c>
      <c r="C24" s="165">
        <v>115113.22</v>
      </c>
      <c r="D24" s="159"/>
      <c r="E24" s="160"/>
      <c r="F24" s="159"/>
      <c r="G24" s="161"/>
      <c r="H24" s="170">
        <f t="shared" si="0"/>
        <v>115113.22</v>
      </c>
      <c r="I24" s="155"/>
    </row>
    <row r="25" spans="1:9" s="156" customFormat="1" ht="12.75" customHeight="1" x14ac:dyDescent="0.2">
      <c r="A25" s="163" t="s">
        <v>235</v>
      </c>
      <c r="B25" s="164" t="s">
        <v>239</v>
      </c>
      <c r="C25" s="165">
        <v>14390.76</v>
      </c>
      <c r="D25" s="159"/>
      <c r="E25" s="169"/>
      <c r="F25" s="159"/>
      <c r="G25" s="169"/>
      <c r="H25" s="170">
        <f t="shared" si="0"/>
        <v>14390.76</v>
      </c>
      <c r="I25" s="155"/>
    </row>
    <row r="26" spans="1:9" s="156" customFormat="1" ht="12.75" customHeight="1" x14ac:dyDescent="0.2">
      <c r="A26" s="163" t="s">
        <v>235</v>
      </c>
      <c r="B26" s="164" t="s">
        <v>240</v>
      </c>
      <c r="C26" s="165">
        <v>1394095.74</v>
      </c>
      <c r="D26" s="171"/>
      <c r="E26" s="169"/>
      <c r="F26" s="171"/>
      <c r="G26" s="161"/>
      <c r="H26" s="170">
        <f t="shared" si="0"/>
        <v>1394095.74</v>
      </c>
      <c r="I26" s="155"/>
    </row>
    <row r="27" spans="1:9" s="156" customFormat="1" ht="12.75" customHeight="1" x14ac:dyDescent="0.2">
      <c r="A27" s="172" t="s">
        <v>235</v>
      </c>
      <c r="B27" s="164" t="s">
        <v>241</v>
      </c>
      <c r="C27" s="165">
        <v>588659.12</v>
      </c>
      <c r="D27" s="162"/>
      <c r="E27" s="174"/>
      <c r="F27" s="173"/>
      <c r="G27" s="175"/>
      <c r="H27" s="170">
        <f t="shared" si="0"/>
        <v>588659.12</v>
      </c>
      <c r="I27" s="155"/>
    </row>
    <row r="28" spans="1:9" s="156" customFormat="1" ht="12.75" customHeight="1" x14ac:dyDescent="0.2">
      <c r="A28" s="172" t="s">
        <v>235</v>
      </c>
      <c r="B28" s="164" t="s">
        <v>242</v>
      </c>
      <c r="C28" s="165">
        <v>147841.35</v>
      </c>
      <c r="D28" s="173"/>
      <c r="E28" s="175"/>
      <c r="F28" s="173"/>
      <c r="G28" s="175"/>
      <c r="H28" s="170">
        <f t="shared" si="0"/>
        <v>147841.35</v>
      </c>
      <c r="I28" s="155"/>
    </row>
    <row r="29" spans="1:9" s="156" customFormat="1" ht="12.75" customHeight="1" x14ac:dyDescent="0.2">
      <c r="A29" s="172" t="s">
        <v>235</v>
      </c>
      <c r="B29" s="164" t="s">
        <v>243</v>
      </c>
      <c r="C29" s="165">
        <v>138609.79999999999</v>
      </c>
      <c r="D29" s="162"/>
      <c r="E29" s="174"/>
      <c r="F29" s="162"/>
      <c r="G29" s="174"/>
      <c r="H29" s="170">
        <f t="shared" si="0"/>
        <v>138609.79999999999</v>
      </c>
      <c r="I29" s="155"/>
    </row>
    <row r="30" spans="1:9" s="156" customFormat="1" ht="12.75" customHeight="1" x14ac:dyDescent="0.2">
      <c r="A30" s="172" t="s">
        <v>312</v>
      </c>
      <c r="B30" s="164" t="s">
        <v>313</v>
      </c>
      <c r="C30" s="165">
        <v>669937.69999999995</v>
      </c>
      <c r="D30" s="162">
        <v>1200</v>
      </c>
      <c r="E30" s="174"/>
      <c r="F30" s="162"/>
      <c r="G30" s="174"/>
      <c r="H30" s="170">
        <f t="shared" si="0"/>
        <v>671137.7</v>
      </c>
      <c r="I30" s="155"/>
    </row>
    <row r="31" spans="1:9" s="156" customFormat="1" ht="12.75" customHeight="1" x14ac:dyDescent="0.2">
      <c r="A31" s="172" t="s">
        <v>312</v>
      </c>
      <c r="B31" s="164" t="s">
        <v>657</v>
      </c>
      <c r="C31" s="165">
        <v>47559.95</v>
      </c>
      <c r="D31" s="162"/>
      <c r="E31" s="174"/>
      <c r="F31" s="162"/>
      <c r="G31" s="174"/>
      <c r="H31" s="170">
        <f t="shared" ref="H31" si="1">+C31+D31+E31-F31-G31</f>
        <v>47559.95</v>
      </c>
      <c r="I31" s="155"/>
    </row>
    <row r="32" spans="1:9" s="156" customFormat="1" ht="12.75" customHeight="1" thickBot="1" x14ac:dyDescent="0.25">
      <c r="A32" s="172" t="s">
        <v>312</v>
      </c>
      <c r="B32" s="164" t="s">
        <v>694</v>
      </c>
      <c r="C32" s="165">
        <v>3.71</v>
      </c>
      <c r="D32" s="173"/>
      <c r="E32" s="174"/>
      <c r="F32" s="173"/>
      <c r="G32" s="175"/>
      <c r="H32" s="170">
        <f>+C32+D32+E32-F32-G32</f>
        <v>3.71</v>
      </c>
      <c r="I32" s="155"/>
    </row>
    <row r="33" spans="1:9" s="148" customFormat="1" ht="16.5" customHeight="1" thickBot="1" x14ac:dyDescent="0.25">
      <c r="A33" s="379" t="s">
        <v>244</v>
      </c>
      <c r="B33" s="380"/>
      <c r="C33" s="312">
        <f t="shared" ref="C33:H33" si="2">SUM(C14:C32)</f>
        <v>10639301.639999999</v>
      </c>
      <c r="D33" s="312">
        <f t="shared" si="2"/>
        <v>7000</v>
      </c>
      <c r="E33" s="312">
        <f t="shared" si="2"/>
        <v>44160.39</v>
      </c>
      <c r="F33" s="312">
        <f t="shared" si="2"/>
        <v>88661.29</v>
      </c>
      <c r="G33" s="312">
        <f t="shared" si="2"/>
        <v>22389.489999999998</v>
      </c>
      <c r="H33" s="312">
        <f t="shared" si="2"/>
        <v>10579411.249999998</v>
      </c>
      <c r="I33" s="176"/>
    </row>
    <row r="34" spans="1:9" s="156" customFormat="1" ht="11.25" x14ac:dyDescent="0.2">
      <c r="A34" s="155"/>
      <c r="B34" s="177"/>
      <c r="C34" s="177"/>
      <c r="D34" s="177"/>
      <c r="E34" s="177"/>
      <c r="F34" s="177"/>
      <c r="G34" s="177"/>
      <c r="H34" s="177"/>
      <c r="I34" s="178"/>
    </row>
    <row r="35" spans="1:9" s="156" customFormat="1" ht="11.25" x14ac:dyDescent="0.2">
      <c r="A35" s="155"/>
      <c r="B35" s="177"/>
      <c r="C35" s="177"/>
      <c r="D35" s="177"/>
      <c r="E35" s="177"/>
      <c r="F35" s="177"/>
      <c r="G35" s="177"/>
      <c r="H35" s="177"/>
      <c r="I35" s="178"/>
    </row>
    <row r="36" spans="1:9" s="156" customFormat="1" ht="11.25" x14ac:dyDescent="0.2">
      <c r="A36" s="155"/>
      <c r="B36" s="177"/>
      <c r="C36" s="177"/>
      <c r="D36" s="177"/>
      <c r="E36" s="177"/>
      <c r="F36" s="177"/>
      <c r="G36" s="177"/>
      <c r="H36" s="177"/>
      <c r="I36" s="178"/>
    </row>
    <row r="37" spans="1:9" s="181" customFormat="1" x14ac:dyDescent="0.2">
      <c r="A37" s="179"/>
      <c r="B37" s="179"/>
      <c r="C37" s="182"/>
      <c r="D37" s="180"/>
      <c r="E37" s="180"/>
      <c r="F37" s="180"/>
      <c r="G37" s="180"/>
      <c r="H37" s="180"/>
    </row>
    <row r="38" spans="1:9" s="181" customFormat="1" x14ac:dyDescent="0.2">
      <c r="A38" s="179"/>
      <c r="B38" s="179"/>
      <c r="C38" s="182"/>
      <c r="D38" s="180"/>
      <c r="E38" s="180"/>
      <c r="F38" s="180"/>
      <c r="G38" s="180"/>
      <c r="H38" s="180"/>
    </row>
    <row r="39" spans="1:9" x14ac:dyDescent="0.2">
      <c r="A39" s="143"/>
      <c r="B39" s="183"/>
      <c r="C39" s="183"/>
      <c r="D39" s="183"/>
      <c r="E39" s="183"/>
      <c r="F39" s="183"/>
      <c r="G39" s="183"/>
      <c r="H39" s="145"/>
      <c r="I39" s="145"/>
    </row>
    <row r="40" spans="1:9" x14ac:dyDescent="0.2">
      <c r="A40" s="381"/>
      <c r="B40" s="381"/>
      <c r="C40" s="381"/>
      <c r="D40" s="381"/>
      <c r="E40" s="381"/>
      <c r="F40" s="381"/>
      <c r="G40" s="381"/>
      <c r="H40" s="381"/>
      <c r="I40" s="183"/>
    </row>
    <row r="41" spans="1:9" x14ac:dyDescent="0.2">
      <c r="A41" s="381"/>
      <c r="B41" s="381"/>
      <c r="C41" s="381"/>
      <c r="D41" s="381"/>
      <c r="E41" s="381"/>
      <c r="F41" s="381"/>
      <c r="G41" s="381"/>
      <c r="H41" s="381"/>
      <c r="I41" s="184"/>
    </row>
    <row r="42" spans="1:9" x14ac:dyDescent="0.2">
      <c r="A42" s="185"/>
      <c r="B42" s="185"/>
      <c r="C42" s="185"/>
      <c r="D42" s="185"/>
      <c r="E42" s="185"/>
      <c r="F42" s="185"/>
      <c r="G42" s="185"/>
      <c r="H42" s="185"/>
      <c r="I42" s="184"/>
    </row>
    <row r="43" spans="1:9" x14ac:dyDescent="0.2">
      <c r="B43" s="184"/>
      <c r="C43" s="184"/>
      <c r="D43" s="183"/>
      <c r="E43" s="183"/>
      <c r="F43" s="183"/>
      <c r="G43" s="183"/>
      <c r="H43" s="184"/>
      <c r="I43" s="184"/>
    </row>
    <row r="45" spans="1:9" x14ac:dyDescent="0.2">
      <c r="C45" s="287"/>
    </row>
  </sheetData>
  <mergeCells count="12">
    <mergeCell ref="A33:B33"/>
    <mergeCell ref="A40:H41"/>
    <mergeCell ref="A1:I1"/>
    <mergeCell ref="A2:I2"/>
    <mergeCell ref="D3:H3"/>
    <mergeCell ref="A5:I5"/>
    <mergeCell ref="A6:I6"/>
    <mergeCell ref="A10:B11"/>
    <mergeCell ref="C10:C11"/>
    <mergeCell ref="D10:E10"/>
    <mergeCell ref="F10:G10"/>
    <mergeCell ref="H10:H11"/>
  </mergeCells>
  <pageMargins left="0.51181102362204722" right="0.11811023622047245" top="0.74803149606299213" bottom="0.55118110236220474" header="0.31496062992125984" footer="0.31496062992125984"/>
  <pageSetup scale="85" orientation="landscape" r:id="rId1"/>
  <headerFooter>
    <oddHeader xml:space="preserve">&amp;R
</oddHeader>
    <oddFooter>&amp;R&amp;14 &amp;"BenguiatGot Bk BT,Negrita"47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5"/>
  </sheetPr>
  <dimension ref="A5:AE217"/>
  <sheetViews>
    <sheetView showGridLines="0" workbookViewId="0">
      <selection activeCell="A16" sqref="A16"/>
    </sheetView>
  </sheetViews>
  <sheetFormatPr baseColWidth="10" defaultRowHeight="12.75" x14ac:dyDescent="0.2"/>
  <cols>
    <col min="1" max="1" width="73.28515625" style="87" customWidth="1"/>
    <col min="2" max="2" width="38.7109375" style="87" customWidth="1"/>
    <col min="3" max="3" width="17.85546875" style="87" bestFit="1" customWidth="1"/>
    <col min="4" max="11" width="8.85546875" style="87" customWidth="1"/>
    <col min="12" max="256" width="11.42578125" style="87"/>
    <col min="257" max="257" width="62.5703125" style="87" customWidth="1"/>
    <col min="258" max="258" width="22.140625" style="87" bestFit="1" customWidth="1"/>
    <col min="259" max="259" width="16.7109375" style="87" bestFit="1" customWidth="1"/>
    <col min="260" max="267" width="8.85546875" style="87" customWidth="1"/>
    <col min="268" max="512" width="11.42578125" style="87"/>
    <col min="513" max="513" width="62.5703125" style="87" customWidth="1"/>
    <col min="514" max="514" width="22.140625" style="87" bestFit="1" customWidth="1"/>
    <col min="515" max="515" width="16.7109375" style="87" bestFit="1" customWidth="1"/>
    <col min="516" max="523" width="8.85546875" style="87" customWidth="1"/>
    <col min="524" max="768" width="11.42578125" style="87"/>
    <col min="769" max="769" width="62.5703125" style="87" customWidth="1"/>
    <col min="770" max="770" width="22.140625" style="87" bestFit="1" customWidth="1"/>
    <col min="771" max="771" width="16.7109375" style="87" bestFit="1" customWidth="1"/>
    <col min="772" max="779" width="8.85546875" style="87" customWidth="1"/>
    <col min="780" max="1024" width="11.42578125" style="87"/>
    <col min="1025" max="1025" width="62.5703125" style="87" customWidth="1"/>
    <col min="1026" max="1026" width="22.140625" style="87" bestFit="1" customWidth="1"/>
    <col min="1027" max="1027" width="16.7109375" style="87" bestFit="1" customWidth="1"/>
    <col min="1028" max="1035" width="8.85546875" style="87" customWidth="1"/>
    <col min="1036" max="1280" width="11.42578125" style="87"/>
    <col min="1281" max="1281" width="62.5703125" style="87" customWidth="1"/>
    <col min="1282" max="1282" width="22.140625" style="87" bestFit="1" customWidth="1"/>
    <col min="1283" max="1283" width="16.7109375" style="87" bestFit="1" customWidth="1"/>
    <col min="1284" max="1291" width="8.85546875" style="87" customWidth="1"/>
    <col min="1292" max="1536" width="11.42578125" style="87"/>
    <col min="1537" max="1537" width="62.5703125" style="87" customWidth="1"/>
    <col min="1538" max="1538" width="22.140625" style="87" bestFit="1" customWidth="1"/>
    <col min="1539" max="1539" width="16.7109375" style="87" bestFit="1" customWidth="1"/>
    <col min="1540" max="1547" width="8.85546875" style="87" customWidth="1"/>
    <col min="1548" max="1792" width="11.42578125" style="87"/>
    <col min="1793" max="1793" width="62.5703125" style="87" customWidth="1"/>
    <col min="1794" max="1794" width="22.140625" style="87" bestFit="1" customWidth="1"/>
    <col min="1795" max="1795" width="16.7109375" style="87" bestFit="1" customWidth="1"/>
    <col min="1796" max="1803" width="8.85546875" style="87" customWidth="1"/>
    <col min="1804" max="2048" width="11.42578125" style="87"/>
    <col min="2049" max="2049" width="62.5703125" style="87" customWidth="1"/>
    <col min="2050" max="2050" width="22.140625" style="87" bestFit="1" customWidth="1"/>
    <col min="2051" max="2051" width="16.7109375" style="87" bestFit="1" customWidth="1"/>
    <col min="2052" max="2059" width="8.85546875" style="87" customWidth="1"/>
    <col min="2060" max="2304" width="11.42578125" style="87"/>
    <col min="2305" max="2305" width="62.5703125" style="87" customWidth="1"/>
    <col min="2306" max="2306" width="22.140625" style="87" bestFit="1" customWidth="1"/>
    <col min="2307" max="2307" width="16.7109375" style="87" bestFit="1" customWidth="1"/>
    <col min="2308" max="2315" width="8.85546875" style="87" customWidth="1"/>
    <col min="2316" max="2560" width="11.42578125" style="87"/>
    <col min="2561" max="2561" width="62.5703125" style="87" customWidth="1"/>
    <col min="2562" max="2562" width="22.140625" style="87" bestFit="1" customWidth="1"/>
    <col min="2563" max="2563" width="16.7109375" style="87" bestFit="1" customWidth="1"/>
    <col min="2564" max="2571" width="8.85546875" style="87" customWidth="1"/>
    <col min="2572" max="2816" width="11.42578125" style="87"/>
    <col min="2817" max="2817" width="62.5703125" style="87" customWidth="1"/>
    <col min="2818" max="2818" width="22.140625" style="87" bestFit="1" customWidth="1"/>
    <col min="2819" max="2819" width="16.7109375" style="87" bestFit="1" customWidth="1"/>
    <col min="2820" max="2827" width="8.85546875" style="87" customWidth="1"/>
    <col min="2828" max="3072" width="11.42578125" style="87"/>
    <col min="3073" max="3073" width="62.5703125" style="87" customWidth="1"/>
    <col min="3074" max="3074" width="22.140625" style="87" bestFit="1" customWidth="1"/>
    <col min="3075" max="3075" width="16.7109375" style="87" bestFit="1" customWidth="1"/>
    <col min="3076" max="3083" width="8.85546875" style="87" customWidth="1"/>
    <col min="3084" max="3328" width="11.42578125" style="87"/>
    <col min="3329" max="3329" width="62.5703125" style="87" customWidth="1"/>
    <col min="3330" max="3330" width="22.140625" style="87" bestFit="1" customWidth="1"/>
    <col min="3331" max="3331" width="16.7109375" style="87" bestFit="1" customWidth="1"/>
    <col min="3332" max="3339" width="8.85546875" style="87" customWidth="1"/>
    <col min="3340" max="3584" width="11.42578125" style="87"/>
    <col min="3585" max="3585" width="62.5703125" style="87" customWidth="1"/>
    <col min="3586" max="3586" width="22.140625" style="87" bestFit="1" customWidth="1"/>
    <col min="3587" max="3587" width="16.7109375" style="87" bestFit="1" customWidth="1"/>
    <col min="3588" max="3595" width="8.85546875" style="87" customWidth="1"/>
    <col min="3596" max="3840" width="11.42578125" style="87"/>
    <col min="3841" max="3841" width="62.5703125" style="87" customWidth="1"/>
    <col min="3842" max="3842" width="22.140625" style="87" bestFit="1" customWidth="1"/>
    <col min="3843" max="3843" width="16.7109375" style="87" bestFit="1" customWidth="1"/>
    <col min="3844" max="3851" width="8.85546875" style="87" customWidth="1"/>
    <col min="3852" max="4096" width="11.42578125" style="87"/>
    <col min="4097" max="4097" width="62.5703125" style="87" customWidth="1"/>
    <col min="4098" max="4098" width="22.140625" style="87" bestFit="1" customWidth="1"/>
    <col min="4099" max="4099" width="16.7109375" style="87" bestFit="1" customWidth="1"/>
    <col min="4100" max="4107" width="8.85546875" style="87" customWidth="1"/>
    <col min="4108" max="4352" width="11.42578125" style="87"/>
    <col min="4353" max="4353" width="62.5703125" style="87" customWidth="1"/>
    <col min="4354" max="4354" width="22.140625" style="87" bestFit="1" customWidth="1"/>
    <col min="4355" max="4355" width="16.7109375" style="87" bestFit="1" customWidth="1"/>
    <col min="4356" max="4363" width="8.85546875" style="87" customWidth="1"/>
    <col min="4364" max="4608" width="11.42578125" style="87"/>
    <col min="4609" max="4609" width="62.5703125" style="87" customWidth="1"/>
    <col min="4610" max="4610" width="22.140625" style="87" bestFit="1" customWidth="1"/>
    <col min="4611" max="4611" width="16.7109375" style="87" bestFit="1" customWidth="1"/>
    <col min="4612" max="4619" width="8.85546875" style="87" customWidth="1"/>
    <col min="4620" max="4864" width="11.42578125" style="87"/>
    <col min="4865" max="4865" width="62.5703125" style="87" customWidth="1"/>
    <col min="4866" max="4866" width="22.140625" style="87" bestFit="1" customWidth="1"/>
    <col min="4867" max="4867" width="16.7109375" style="87" bestFit="1" customWidth="1"/>
    <col min="4868" max="4875" width="8.85546875" style="87" customWidth="1"/>
    <col min="4876" max="5120" width="11.42578125" style="87"/>
    <col min="5121" max="5121" width="62.5703125" style="87" customWidth="1"/>
    <col min="5122" max="5122" width="22.140625" style="87" bestFit="1" customWidth="1"/>
    <col min="5123" max="5123" width="16.7109375" style="87" bestFit="1" customWidth="1"/>
    <col min="5124" max="5131" width="8.85546875" style="87" customWidth="1"/>
    <col min="5132" max="5376" width="11.42578125" style="87"/>
    <col min="5377" max="5377" width="62.5703125" style="87" customWidth="1"/>
    <col min="5378" max="5378" width="22.140625" style="87" bestFit="1" customWidth="1"/>
    <col min="5379" max="5379" width="16.7109375" style="87" bestFit="1" customWidth="1"/>
    <col min="5380" max="5387" width="8.85546875" style="87" customWidth="1"/>
    <col min="5388" max="5632" width="11.42578125" style="87"/>
    <col min="5633" max="5633" width="62.5703125" style="87" customWidth="1"/>
    <col min="5634" max="5634" width="22.140625" style="87" bestFit="1" customWidth="1"/>
    <col min="5635" max="5635" width="16.7109375" style="87" bestFit="1" customWidth="1"/>
    <col min="5636" max="5643" width="8.85546875" style="87" customWidth="1"/>
    <col min="5644" max="5888" width="11.42578125" style="87"/>
    <col min="5889" max="5889" width="62.5703125" style="87" customWidth="1"/>
    <col min="5890" max="5890" width="22.140625" style="87" bestFit="1" customWidth="1"/>
    <col min="5891" max="5891" width="16.7109375" style="87" bestFit="1" customWidth="1"/>
    <col min="5892" max="5899" width="8.85546875" style="87" customWidth="1"/>
    <col min="5900" max="6144" width="11.42578125" style="87"/>
    <col min="6145" max="6145" width="62.5703125" style="87" customWidth="1"/>
    <col min="6146" max="6146" width="22.140625" style="87" bestFit="1" customWidth="1"/>
    <col min="6147" max="6147" width="16.7109375" style="87" bestFit="1" customWidth="1"/>
    <col min="6148" max="6155" width="8.85546875" style="87" customWidth="1"/>
    <col min="6156" max="6400" width="11.42578125" style="87"/>
    <col min="6401" max="6401" width="62.5703125" style="87" customWidth="1"/>
    <col min="6402" max="6402" width="22.140625" style="87" bestFit="1" customWidth="1"/>
    <col min="6403" max="6403" width="16.7109375" style="87" bestFit="1" customWidth="1"/>
    <col min="6404" max="6411" width="8.85546875" style="87" customWidth="1"/>
    <col min="6412" max="6656" width="11.42578125" style="87"/>
    <col min="6657" max="6657" width="62.5703125" style="87" customWidth="1"/>
    <col min="6658" max="6658" width="22.140625" style="87" bestFit="1" customWidth="1"/>
    <col min="6659" max="6659" width="16.7109375" style="87" bestFit="1" customWidth="1"/>
    <col min="6660" max="6667" width="8.85546875" style="87" customWidth="1"/>
    <col min="6668" max="6912" width="11.42578125" style="87"/>
    <col min="6913" max="6913" width="62.5703125" style="87" customWidth="1"/>
    <col min="6914" max="6914" width="22.140625" style="87" bestFit="1" customWidth="1"/>
    <col min="6915" max="6915" width="16.7109375" style="87" bestFit="1" customWidth="1"/>
    <col min="6916" max="6923" width="8.85546875" style="87" customWidth="1"/>
    <col min="6924" max="7168" width="11.42578125" style="87"/>
    <col min="7169" max="7169" width="62.5703125" style="87" customWidth="1"/>
    <col min="7170" max="7170" width="22.140625" style="87" bestFit="1" customWidth="1"/>
    <col min="7171" max="7171" width="16.7109375" style="87" bestFit="1" customWidth="1"/>
    <col min="7172" max="7179" width="8.85546875" style="87" customWidth="1"/>
    <col min="7180" max="7424" width="11.42578125" style="87"/>
    <col min="7425" max="7425" width="62.5703125" style="87" customWidth="1"/>
    <col min="7426" max="7426" width="22.140625" style="87" bestFit="1" customWidth="1"/>
    <col min="7427" max="7427" width="16.7109375" style="87" bestFit="1" customWidth="1"/>
    <col min="7428" max="7435" width="8.85546875" style="87" customWidth="1"/>
    <col min="7436" max="7680" width="11.42578125" style="87"/>
    <col min="7681" max="7681" width="62.5703125" style="87" customWidth="1"/>
    <col min="7682" max="7682" width="22.140625" style="87" bestFit="1" customWidth="1"/>
    <col min="7683" max="7683" width="16.7109375" style="87" bestFit="1" customWidth="1"/>
    <col min="7684" max="7691" width="8.85546875" style="87" customWidth="1"/>
    <col min="7692" max="7936" width="11.42578125" style="87"/>
    <col min="7937" max="7937" width="62.5703125" style="87" customWidth="1"/>
    <col min="7938" max="7938" width="22.140625" style="87" bestFit="1" customWidth="1"/>
    <col min="7939" max="7939" width="16.7109375" style="87" bestFit="1" customWidth="1"/>
    <col min="7940" max="7947" width="8.85546875" style="87" customWidth="1"/>
    <col min="7948" max="8192" width="11.42578125" style="87"/>
    <col min="8193" max="8193" width="62.5703125" style="87" customWidth="1"/>
    <col min="8194" max="8194" width="22.140625" style="87" bestFit="1" customWidth="1"/>
    <col min="8195" max="8195" width="16.7109375" style="87" bestFit="1" customWidth="1"/>
    <col min="8196" max="8203" width="8.85546875" style="87" customWidth="1"/>
    <col min="8204" max="8448" width="11.42578125" style="87"/>
    <col min="8449" max="8449" width="62.5703125" style="87" customWidth="1"/>
    <col min="8450" max="8450" width="22.140625" style="87" bestFit="1" customWidth="1"/>
    <col min="8451" max="8451" width="16.7109375" style="87" bestFit="1" customWidth="1"/>
    <col min="8452" max="8459" width="8.85546875" style="87" customWidth="1"/>
    <col min="8460" max="8704" width="11.42578125" style="87"/>
    <col min="8705" max="8705" width="62.5703125" style="87" customWidth="1"/>
    <col min="8706" max="8706" width="22.140625" style="87" bestFit="1" customWidth="1"/>
    <col min="8707" max="8707" width="16.7109375" style="87" bestFit="1" customWidth="1"/>
    <col min="8708" max="8715" width="8.85546875" style="87" customWidth="1"/>
    <col min="8716" max="8960" width="11.42578125" style="87"/>
    <col min="8961" max="8961" width="62.5703125" style="87" customWidth="1"/>
    <col min="8962" max="8962" width="22.140625" style="87" bestFit="1" customWidth="1"/>
    <col min="8963" max="8963" width="16.7109375" style="87" bestFit="1" customWidth="1"/>
    <col min="8964" max="8971" width="8.85546875" style="87" customWidth="1"/>
    <col min="8972" max="9216" width="11.42578125" style="87"/>
    <col min="9217" max="9217" width="62.5703125" style="87" customWidth="1"/>
    <col min="9218" max="9218" width="22.140625" style="87" bestFit="1" customWidth="1"/>
    <col min="9219" max="9219" width="16.7109375" style="87" bestFit="1" customWidth="1"/>
    <col min="9220" max="9227" width="8.85546875" style="87" customWidth="1"/>
    <col min="9228" max="9472" width="11.42578125" style="87"/>
    <col min="9473" max="9473" width="62.5703125" style="87" customWidth="1"/>
    <col min="9474" max="9474" width="22.140625" style="87" bestFit="1" customWidth="1"/>
    <col min="9475" max="9475" width="16.7109375" style="87" bestFit="1" customWidth="1"/>
    <col min="9476" max="9483" width="8.85546875" style="87" customWidth="1"/>
    <col min="9484" max="9728" width="11.42578125" style="87"/>
    <col min="9729" max="9729" width="62.5703125" style="87" customWidth="1"/>
    <col min="9730" max="9730" width="22.140625" style="87" bestFit="1" customWidth="1"/>
    <col min="9731" max="9731" width="16.7109375" style="87" bestFit="1" customWidth="1"/>
    <col min="9732" max="9739" width="8.85546875" style="87" customWidth="1"/>
    <col min="9740" max="9984" width="11.42578125" style="87"/>
    <col min="9985" max="9985" width="62.5703125" style="87" customWidth="1"/>
    <col min="9986" max="9986" width="22.140625" style="87" bestFit="1" customWidth="1"/>
    <col min="9987" max="9987" width="16.7109375" style="87" bestFit="1" customWidth="1"/>
    <col min="9988" max="9995" width="8.85546875" style="87" customWidth="1"/>
    <col min="9996" max="10240" width="11.42578125" style="87"/>
    <col min="10241" max="10241" width="62.5703125" style="87" customWidth="1"/>
    <col min="10242" max="10242" width="22.140625" style="87" bestFit="1" customWidth="1"/>
    <col min="10243" max="10243" width="16.7109375" style="87" bestFit="1" customWidth="1"/>
    <col min="10244" max="10251" width="8.85546875" style="87" customWidth="1"/>
    <col min="10252" max="10496" width="11.42578125" style="87"/>
    <col min="10497" max="10497" width="62.5703125" style="87" customWidth="1"/>
    <col min="10498" max="10498" width="22.140625" style="87" bestFit="1" customWidth="1"/>
    <col min="10499" max="10499" width="16.7109375" style="87" bestFit="1" customWidth="1"/>
    <col min="10500" max="10507" width="8.85546875" style="87" customWidth="1"/>
    <col min="10508" max="10752" width="11.42578125" style="87"/>
    <col min="10753" max="10753" width="62.5703125" style="87" customWidth="1"/>
    <col min="10754" max="10754" width="22.140625" style="87" bestFit="1" customWidth="1"/>
    <col min="10755" max="10755" width="16.7109375" style="87" bestFit="1" customWidth="1"/>
    <col min="10756" max="10763" width="8.85546875" style="87" customWidth="1"/>
    <col min="10764" max="11008" width="11.42578125" style="87"/>
    <col min="11009" max="11009" width="62.5703125" style="87" customWidth="1"/>
    <col min="11010" max="11010" width="22.140625" style="87" bestFit="1" customWidth="1"/>
    <col min="11011" max="11011" width="16.7109375" style="87" bestFit="1" customWidth="1"/>
    <col min="11012" max="11019" width="8.85546875" style="87" customWidth="1"/>
    <col min="11020" max="11264" width="11.42578125" style="87"/>
    <col min="11265" max="11265" width="62.5703125" style="87" customWidth="1"/>
    <col min="11266" max="11266" width="22.140625" style="87" bestFit="1" customWidth="1"/>
    <col min="11267" max="11267" width="16.7109375" style="87" bestFit="1" customWidth="1"/>
    <col min="11268" max="11275" width="8.85546875" style="87" customWidth="1"/>
    <col min="11276" max="11520" width="11.42578125" style="87"/>
    <col min="11521" max="11521" width="62.5703125" style="87" customWidth="1"/>
    <col min="11522" max="11522" width="22.140625" style="87" bestFit="1" customWidth="1"/>
    <col min="11523" max="11523" width="16.7109375" style="87" bestFit="1" customWidth="1"/>
    <col min="11524" max="11531" width="8.85546875" style="87" customWidth="1"/>
    <col min="11532" max="11776" width="11.42578125" style="87"/>
    <col min="11777" max="11777" width="62.5703125" style="87" customWidth="1"/>
    <col min="11778" max="11778" width="22.140625" style="87" bestFit="1" customWidth="1"/>
    <col min="11779" max="11779" width="16.7109375" style="87" bestFit="1" customWidth="1"/>
    <col min="11780" max="11787" width="8.85546875" style="87" customWidth="1"/>
    <col min="11788" max="12032" width="11.42578125" style="87"/>
    <col min="12033" max="12033" width="62.5703125" style="87" customWidth="1"/>
    <col min="12034" max="12034" width="22.140625" style="87" bestFit="1" customWidth="1"/>
    <col min="12035" max="12035" width="16.7109375" style="87" bestFit="1" customWidth="1"/>
    <col min="12036" max="12043" width="8.85546875" style="87" customWidth="1"/>
    <col min="12044" max="12288" width="11.42578125" style="87"/>
    <col min="12289" max="12289" width="62.5703125" style="87" customWidth="1"/>
    <col min="12290" max="12290" width="22.140625" style="87" bestFit="1" customWidth="1"/>
    <col min="12291" max="12291" width="16.7109375" style="87" bestFit="1" customWidth="1"/>
    <col min="12292" max="12299" width="8.85546875" style="87" customWidth="1"/>
    <col min="12300" max="12544" width="11.42578125" style="87"/>
    <col min="12545" max="12545" width="62.5703125" style="87" customWidth="1"/>
    <col min="12546" max="12546" width="22.140625" style="87" bestFit="1" customWidth="1"/>
    <col min="12547" max="12547" width="16.7109375" style="87" bestFit="1" customWidth="1"/>
    <col min="12548" max="12555" width="8.85546875" style="87" customWidth="1"/>
    <col min="12556" max="12800" width="11.42578125" style="87"/>
    <col min="12801" max="12801" width="62.5703125" style="87" customWidth="1"/>
    <col min="12802" max="12802" width="22.140625" style="87" bestFit="1" customWidth="1"/>
    <col min="12803" max="12803" width="16.7109375" style="87" bestFit="1" customWidth="1"/>
    <col min="12804" max="12811" width="8.85546875" style="87" customWidth="1"/>
    <col min="12812" max="13056" width="11.42578125" style="87"/>
    <col min="13057" max="13057" width="62.5703125" style="87" customWidth="1"/>
    <col min="13058" max="13058" width="22.140625" style="87" bestFit="1" customWidth="1"/>
    <col min="13059" max="13059" width="16.7109375" style="87" bestFit="1" customWidth="1"/>
    <col min="13060" max="13067" width="8.85546875" style="87" customWidth="1"/>
    <col min="13068" max="13312" width="11.42578125" style="87"/>
    <col min="13313" max="13313" width="62.5703125" style="87" customWidth="1"/>
    <col min="13314" max="13314" width="22.140625" style="87" bestFit="1" customWidth="1"/>
    <col min="13315" max="13315" width="16.7109375" style="87" bestFit="1" customWidth="1"/>
    <col min="13316" max="13323" width="8.85546875" style="87" customWidth="1"/>
    <col min="13324" max="13568" width="11.42578125" style="87"/>
    <col min="13569" max="13569" width="62.5703125" style="87" customWidth="1"/>
    <col min="13570" max="13570" width="22.140625" style="87" bestFit="1" customWidth="1"/>
    <col min="13571" max="13571" width="16.7109375" style="87" bestFit="1" customWidth="1"/>
    <col min="13572" max="13579" width="8.85546875" style="87" customWidth="1"/>
    <col min="13580" max="13824" width="11.42578125" style="87"/>
    <col min="13825" max="13825" width="62.5703125" style="87" customWidth="1"/>
    <col min="13826" max="13826" width="22.140625" style="87" bestFit="1" customWidth="1"/>
    <col min="13827" max="13827" width="16.7109375" style="87" bestFit="1" customWidth="1"/>
    <col min="13828" max="13835" width="8.85546875" style="87" customWidth="1"/>
    <col min="13836" max="14080" width="11.42578125" style="87"/>
    <col min="14081" max="14081" width="62.5703125" style="87" customWidth="1"/>
    <col min="14082" max="14082" width="22.140625" style="87" bestFit="1" customWidth="1"/>
    <col min="14083" max="14083" width="16.7109375" style="87" bestFit="1" customWidth="1"/>
    <col min="14084" max="14091" width="8.85546875" style="87" customWidth="1"/>
    <col min="14092" max="14336" width="11.42578125" style="87"/>
    <col min="14337" max="14337" width="62.5703125" style="87" customWidth="1"/>
    <col min="14338" max="14338" width="22.140625" style="87" bestFit="1" customWidth="1"/>
    <col min="14339" max="14339" width="16.7109375" style="87" bestFit="1" customWidth="1"/>
    <col min="14340" max="14347" width="8.85546875" style="87" customWidth="1"/>
    <col min="14348" max="14592" width="11.42578125" style="87"/>
    <col min="14593" max="14593" width="62.5703125" style="87" customWidth="1"/>
    <col min="14594" max="14594" width="22.140625" style="87" bestFit="1" customWidth="1"/>
    <col min="14595" max="14595" width="16.7109375" style="87" bestFit="1" customWidth="1"/>
    <col min="14596" max="14603" width="8.85546875" style="87" customWidth="1"/>
    <col min="14604" max="14848" width="11.42578125" style="87"/>
    <col min="14849" max="14849" width="62.5703125" style="87" customWidth="1"/>
    <col min="14850" max="14850" width="22.140625" style="87" bestFit="1" customWidth="1"/>
    <col min="14851" max="14851" width="16.7109375" style="87" bestFit="1" customWidth="1"/>
    <col min="14852" max="14859" width="8.85546875" style="87" customWidth="1"/>
    <col min="14860" max="15104" width="11.42578125" style="87"/>
    <col min="15105" max="15105" width="62.5703125" style="87" customWidth="1"/>
    <col min="15106" max="15106" width="22.140625" style="87" bestFit="1" customWidth="1"/>
    <col min="15107" max="15107" width="16.7109375" style="87" bestFit="1" customWidth="1"/>
    <col min="15108" max="15115" width="8.85546875" style="87" customWidth="1"/>
    <col min="15116" max="15360" width="11.42578125" style="87"/>
    <col min="15361" max="15361" width="62.5703125" style="87" customWidth="1"/>
    <col min="15362" max="15362" width="22.140625" style="87" bestFit="1" customWidth="1"/>
    <col min="15363" max="15363" width="16.7109375" style="87" bestFit="1" customWidth="1"/>
    <col min="15364" max="15371" width="8.85546875" style="87" customWidth="1"/>
    <col min="15372" max="15616" width="11.42578125" style="87"/>
    <col min="15617" max="15617" width="62.5703125" style="87" customWidth="1"/>
    <col min="15618" max="15618" width="22.140625" style="87" bestFit="1" customWidth="1"/>
    <col min="15619" max="15619" width="16.7109375" style="87" bestFit="1" customWidth="1"/>
    <col min="15620" max="15627" width="8.85546875" style="87" customWidth="1"/>
    <col min="15628" max="15872" width="11.42578125" style="87"/>
    <col min="15873" max="15873" width="62.5703125" style="87" customWidth="1"/>
    <col min="15874" max="15874" width="22.140625" style="87" bestFit="1" customWidth="1"/>
    <col min="15875" max="15875" width="16.7109375" style="87" bestFit="1" customWidth="1"/>
    <col min="15876" max="15883" width="8.85546875" style="87" customWidth="1"/>
    <col min="15884" max="16128" width="11.42578125" style="87"/>
    <col min="16129" max="16129" width="62.5703125" style="87" customWidth="1"/>
    <col min="16130" max="16130" width="22.140625" style="87" bestFit="1" customWidth="1"/>
    <col min="16131" max="16131" width="16.7109375" style="87" bestFit="1" customWidth="1"/>
    <col min="16132" max="16139" width="8.85546875" style="87" customWidth="1"/>
    <col min="16140" max="16384" width="11.42578125" style="87"/>
  </cols>
  <sheetData>
    <row r="5" spans="1:31" ht="14.25" x14ac:dyDescent="0.2">
      <c r="A5" s="395" t="s">
        <v>277</v>
      </c>
      <c r="B5" s="395"/>
    </row>
    <row r="6" spans="1:31" ht="14.25" x14ac:dyDescent="0.2">
      <c r="A6" s="395" t="s">
        <v>840</v>
      </c>
      <c r="B6" s="395"/>
    </row>
    <row r="7" spans="1:31" ht="14.25" x14ac:dyDescent="0.2">
      <c r="A7" s="395" t="s">
        <v>709</v>
      </c>
      <c r="B7" s="395"/>
    </row>
    <row r="9" spans="1:31" ht="13.5" thickBot="1" x14ac:dyDescent="0.25"/>
    <row r="10" spans="1:31" s="90" customFormat="1" ht="19.5" customHeight="1" thickBot="1" x14ac:dyDescent="0.25">
      <c r="A10" s="248" t="s">
        <v>278</v>
      </c>
      <c r="B10" s="249"/>
    </row>
    <row r="11" spans="1:31" ht="18" customHeight="1" thickBot="1" x14ac:dyDescent="0.25">
      <c r="A11" s="88"/>
      <c r="B11" s="88"/>
    </row>
    <row r="12" spans="1:31" s="253" customFormat="1" ht="11.25" customHeight="1" x14ac:dyDescent="0.25">
      <c r="A12" s="236" t="s">
        <v>179</v>
      </c>
      <c r="B12" s="235" t="s">
        <v>279</v>
      </c>
      <c r="C12" s="396"/>
      <c r="D12" s="394"/>
      <c r="E12" s="394"/>
      <c r="F12" s="396"/>
      <c r="G12" s="394"/>
      <c r="H12" s="394"/>
      <c r="I12" s="250"/>
      <c r="J12" s="250"/>
      <c r="K12" s="250"/>
      <c r="L12" s="251"/>
      <c r="M12" s="251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Y12" s="252"/>
      <c r="Z12" s="252"/>
      <c r="AA12" s="252"/>
      <c r="AB12" s="252"/>
      <c r="AC12" s="252"/>
      <c r="AD12" s="252"/>
      <c r="AE12" s="252"/>
    </row>
    <row r="13" spans="1:31" s="253" customFormat="1" ht="12" customHeight="1" thickBot="1" x14ac:dyDescent="0.3">
      <c r="A13" s="254"/>
      <c r="B13" s="255"/>
      <c r="C13" s="396"/>
      <c r="D13" s="396"/>
      <c r="E13" s="250"/>
      <c r="F13" s="250"/>
      <c r="G13" s="250"/>
      <c r="H13" s="250"/>
      <c r="I13" s="250"/>
      <c r="J13" s="250"/>
      <c r="K13" s="250"/>
      <c r="L13" s="251"/>
      <c r="M13" s="251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Y13" s="252"/>
      <c r="Z13" s="252"/>
      <c r="AA13" s="252"/>
      <c r="AB13" s="252"/>
      <c r="AC13" s="252"/>
      <c r="AD13" s="252"/>
      <c r="AE13" s="252"/>
    </row>
    <row r="14" spans="1:31" s="253" customFormat="1" ht="12" customHeight="1" x14ac:dyDescent="0.25">
      <c r="A14" s="256" t="s">
        <v>280</v>
      </c>
      <c r="B14" s="257">
        <f>+B15+B44</f>
        <v>10639301.639999999</v>
      </c>
      <c r="C14" s="258"/>
      <c r="D14" s="251"/>
      <c r="E14" s="250"/>
      <c r="F14" s="250"/>
      <c r="G14" s="250"/>
      <c r="H14" s="250"/>
      <c r="I14" s="250"/>
      <c r="J14" s="250"/>
      <c r="K14" s="250"/>
      <c r="L14" s="251"/>
      <c r="M14" s="251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Y14" s="252"/>
      <c r="Z14" s="252"/>
      <c r="AA14" s="252"/>
      <c r="AB14" s="252"/>
      <c r="AC14" s="252"/>
      <c r="AD14" s="252"/>
      <c r="AE14" s="252"/>
    </row>
    <row r="15" spans="1:31" s="262" customFormat="1" x14ac:dyDescent="0.2">
      <c r="A15" s="259" t="s">
        <v>281</v>
      </c>
      <c r="B15" s="260">
        <f>+B16+B22+B31</f>
        <v>10050642.52</v>
      </c>
      <c r="C15" s="261"/>
    </row>
    <row r="16" spans="1:31" s="262" customFormat="1" x14ac:dyDescent="0.2">
      <c r="A16" s="259" t="s">
        <v>282</v>
      </c>
      <c r="B16" s="260">
        <f>+B17</f>
        <v>856332.12</v>
      </c>
      <c r="C16" s="261"/>
    </row>
    <row r="17" spans="1:3" s="262" customFormat="1" x14ac:dyDescent="0.2">
      <c r="A17" s="259" t="s">
        <v>256</v>
      </c>
      <c r="B17" s="260">
        <f>SUM(B18:B21)</f>
        <v>856332.12</v>
      </c>
    </row>
    <row r="18" spans="1:3" s="262" customFormat="1" x14ac:dyDescent="0.2">
      <c r="A18" s="263" t="s">
        <v>257</v>
      </c>
      <c r="B18" s="264">
        <f>VLOOKUP(A18,'BALANZA DE COMPROBACION'!$A$22:$G$50,6,0)</f>
        <v>6236.1</v>
      </c>
      <c r="C18" s="261"/>
    </row>
    <row r="19" spans="1:3" s="262" customFormat="1" x14ac:dyDescent="0.2">
      <c r="A19" s="263" t="s">
        <v>264</v>
      </c>
      <c r="B19" s="264">
        <f>VLOOKUP(A19,'BALANZA DE COMPROBACION'!$A$22:$G$50,6,0)</f>
        <v>6451.93</v>
      </c>
      <c r="C19" s="261"/>
    </row>
    <row r="20" spans="1:3" s="262" customFormat="1" x14ac:dyDescent="0.2">
      <c r="A20" s="263" t="s">
        <v>842</v>
      </c>
      <c r="B20" s="264">
        <f>VLOOKUP(A20,'BALANZA DE COMPROBACION'!$A$12:$G$80,6,0)</f>
        <v>7292.2</v>
      </c>
      <c r="C20" s="261"/>
    </row>
    <row r="21" spans="1:3" s="262" customFormat="1" x14ac:dyDescent="0.2">
      <c r="A21" s="263" t="s">
        <v>763</v>
      </c>
      <c r="B21" s="264">
        <f>VLOOKUP(A21,'BALANZA DE COMPROBACION'!$A$22:$G$50,6,0)</f>
        <v>836351.89</v>
      </c>
      <c r="C21" s="261"/>
    </row>
    <row r="22" spans="1:3" s="262" customFormat="1" x14ac:dyDescent="0.2">
      <c r="A22" s="259" t="s">
        <v>255</v>
      </c>
      <c r="B22" s="260">
        <f>+B23+B27+B29</f>
        <v>1683229.5899999999</v>
      </c>
    </row>
    <row r="23" spans="1:3" s="262" customFormat="1" x14ac:dyDescent="0.2">
      <c r="A23" s="259" t="s">
        <v>259</v>
      </c>
      <c r="B23" s="260">
        <f>SUM(B24:B26)</f>
        <v>698539.62999999989</v>
      </c>
    </row>
    <row r="24" spans="1:3" s="262" customFormat="1" x14ac:dyDescent="0.2">
      <c r="A24" s="263" t="s">
        <v>260</v>
      </c>
      <c r="B24" s="264">
        <f>VLOOKUP(A24,'BALANZA DE COMPROBACION'!$A$22:$G$50,6,0)</f>
        <v>109457.12</v>
      </c>
    </row>
    <row r="25" spans="1:3" s="262" customFormat="1" x14ac:dyDescent="0.2">
      <c r="A25" s="263" t="s">
        <v>261</v>
      </c>
      <c r="B25" s="264">
        <f>VLOOKUP(A25,'BALANZA DE COMPROBACION'!$A$22:$G$50,6,0)</f>
        <v>473969.29</v>
      </c>
    </row>
    <row r="26" spans="1:3" s="262" customFormat="1" x14ac:dyDescent="0.2">
      <c r="A26" s="263" t="s">
        <v>262</v>
      </c>
      <c r="B26" s="264">
        <f>VLOOKUP(A26,'BALANZA DE COMPROBACION'!$A$22:$G$50,6,0)</f>
        <v>115113.22</v>
      </c>
    </row>
    <row r="27" spans="1:3" s="262" customFormat="1" x14ac:dyDescent="0.2">
      <c r="A27" s="259" t="s">
        <v>256</v>
      </c>
      <c r="B27" s="260">
        <f>+B28</f>
        <v>314752.26</v>
      </c>
    </row>
    <row r="28" spans="1:3" s="262" customFormat="1" x14ac:dyDescent="0.2">
      <c r="A28" s="263" t="s">
        <v>258</v>
      </c>
      <c r="B28" s="264">
        <f>VLOOKUP(A28,'BALANZA DE COMPROBACION'!$A$22:$G$50,6,0)</f>
        <v>314752.26</v>
      </c>
    </row>
    <row r="29" spans="1:3" s="262" customFormat="1" x14ac:dyDescent="0.2">
      <c r="A29" s="259" t="s">
        <v>312</v>
      </c>
      <c r="B29" s="260">
        <f>+B30</f>
        <v>669937.69999999995</v>
      </c>
    </row>
    <row r="30" spans="1:3" s="262" customFormat="1" x14ac:dyDescent="0.2">
      <c r="A30" s="263" t="s">
        <v>324</v>
      </c>
      <c r="B30" s="264">
        <f>VLOOKUP(A30,'BALANZA DE COMPROBACION'!$A$22:$G$50,6,0)</f>
        <v>669937.69999999995</v>
      </c>
    </row>
    <row r="31" spans="1:3" s="262" customFormat="1" x14ac:dyDescent="0.2">
      <c r="A31" s="259" t="s">
        <v>283</v>
      </c>
      <c r="B31" s="260">
        <f>+B32+B37+B41</f>
        <v>7511080.8100000005</v>
      </c>
    </row>
    <row r="32" spans="1:3" s="262" customFormat="1" x14ac:dyDescent="0.2">
      <c r="A32" s="259" t="s">
        <v>259</v>
      </c>
      <c r="B32" s="260">
        <f>SUM(B33:B36)</f>
        <v>1694937.6500000001</v>
      </c>
      <c r="C32" s="261"/>
    </row>
    <row r="33" spans="1:3" s="262" customFormat="1" x14ac:dyDescent="0.2">
      <c r="A33" s="263" t="s">
        <v>265</v>
      </c>
      <c r="B33" s="264">
        <f>VLOOKUP(A33,'BALANZA DE COMPROBACION'!$A$22:$G$50,6,0)</f>
        <v>14390.76</v>
      </c>
    </row>
    <row r="34" spans="1:3" s="262" customFormat="1" x14ac:dyDescent="0.2">
      <c r="A34" s="263" t="s">
        <v>266</v>
      </c>
      <c r="B34" s="264">
        <f>VLOOKUP(A34,'BALANZA DE COMPROBACION'!$A$22:$G$50,6,0)</f>
        <v>1394095.74</v>
      </c>
    </row>
    <row r="35" spans="1:3" s="262" customFormat="1" x14ac:dyDescent="0.2">
      <c r="A35" s="265" t="s">
        <v>267</v>
      </c>
      <c r="B35" s="264">
        <f>VLOOKUP(A35,'BALANZA DE COMPROBACION'!$A$22:$G$50,6,0)</f>
        <v>147841.35</v>
      </c>
    </row>
    <row r="36" spans="1:3" s="262" customFormat="1" x14ac:dyDescent="0.2">
      <c r="A36" s="265" t="s">
        <v>268</v>
      </c>
      <c r="B36" s="264">
        <f>VLOOKUP(A36,'BALANZA DE COMPROBACION'!$A$22:$G$50,6,0)</f>
        <v>138609.79999999999</v>
      </c>
    </row>
    <row r="37" spans="1:3" x14ac:dyDescent="0.2">
      <c r="A37" s="259" t="s">
        <v>256</v>
      </c>
      <c r="B37" s="260">
        <f>SUM(B38:B40)</f>
        <v>5768579.5</v>
      </c>
    </row>
    <row r="38" spans="1:3" x14ac:dyDescent="0.2">
      <c r="A38" s="263" t="s">
        <v>263</v>
      </c>
      <c r="B38" s="264">
        <f>VLOOKUP(A38,'BALANZA DE COMPROBACION'!$A$22:$G$50,6,0)</f>
        <v>657848.42000000004</v>
      </c>
    </row>
    <row r="39" spans="1:3" x14ac:dyDescent="0.2">
      <c r="A39" s="263" t="s">
        <v>659</v>
      </c>
      <c r="B39" s="264">
        <f>VLOOKUP(A39,'BALANZA DE COMPROBACION'!$A$22:$G$50,6,0)</f>
        <v>124547.04</v>
      </c>
    </row>
    <row r="40" spans="1:3" x14ac:dyDescent="0.2">
      <c r="A40" s="263" t="s">
        <v>695</v>
      </c>
      <c r="B40" s="264">
        <f>VLOOKUP(A40,'BALANZA DE COMPROBACION'!$A$22:$G$50,6,0)</f>
        <v>4986184.04</v>
      </c>
    </row>
    <row r="41" spans="1:3" x14ac:dyDescent="0.2">
      <c r="A41" s="259" t="s">
        <v>312</v>
      </c>
      <c r="B41" s="260">
        <f>+B43+B42</f>
        <v>47563.659999999996</v>
      </c>
    </row>
    <row r="42" spans="1:3" x14ac:dyDescent="0.2">
      <c r="A42" s="122" t="s">
        <v>696</v>
      </c>
      <c r="B42" s="264">
        <f>VLOOKUP(A42,'BALANZA DE COMPROBACION'!$A$22:$G$50,6,0)</f>
        <v>47559.95</v>
      </c>
    </row>
    <row r="43" spans="1:3" x14ac:dyDescent="0.2">
      <c r="A43" s="263" t="s">
        <v>686</v>
      </c>
      <c r="B43" s="264">
        <f>VLOOKUP(A43,'BALANZA DE COMPROBACION'!$A$22:$G$60,6,0)</f>
        <v>3.71</v>
      </c>
    </row>
    <row r="44" spans="1:3" x14ac:dyDescent="0.2">
      <c r="A44" s="259" t="s">
        <v>284</v>
      </c>
      <c r="B44" s="260">
        <f>+B45</f>
        <v>588659.12</v>
      </c>
    </row>
    <row r="45" spans="1:3" x14ac:dyDescent="0.2">
      <c r="A45" s="266" t="s">
        <v>269</v>
      </c>
      <c r="B45" s="264">
        <f>VLOOKUP(A45,'BALANZA DE COMPROBACION'!$A$22:$G$50,6,0)</f>
        <v>588659.12</v>
      </c>
      <c r="C45" s="267"/>
    </row>
    <row r="46" spans="1:3" x14ac:dyDescent="0.2">
      <c r="A46" s="263" t="s">
        <v>285</v>
      </c>
      <c r="B46" s="264">
        <f>VLOOKUP(A46,'BALANZA DE COMPROBACION'!$A$22:$G$50,6,0)</f>
        <v>588659.12</v>
      </c>
    </row>
    <row r="47" spans="1:3" ht="13.5" thickBot="1" x14ac:dyDescent="0.25">
      <c r="A47" s="101"/>
      <c r="B47" s="268"/>
    </row>
    <row r="48" spans="1:3" x14ac:dyDescent="0.2">
      <c r="A48" s="88"/>
      <c r="B48" s="269"/>
    </row>
    <row r="49" spans="1:6" x14ac:dyDescent="0.2">
      <c r="A49" s="88"/>
      <c r="B49" s="88"/>
    </row>
    <row r="50" spans="1:6" x14ac:dyDescent="0.2">
      <c r="A50" s="88"/>
      <c r="B50" s="88"/>
    </row>
    <row r="51" spans="1:6" x14ac:dyDescent="0.2">
      <c r="A51" s="88"/>
      <c r="B51" s="88"/>
    </row>
    <row r="52" spans="1:6" x14ac:dyDescent="0.2">
      <c r="A52" s="88"/>
      <c r="B52" s="88"/>
    </row>
    <row r="53" spans="1:6" x14ac:dyDescent="0.2">
      <c r="A53" s="241"/>
      <c r="B53" s="241"/>
      <c r="E53" s="114"/>
      <c r="F53" s="114"/>
    </row>
    <row r="54" spans="1:6" x14ac:dyDescent="0.2">
      <c r="A54" s="243"/>
      <c r="B54" s="241"/>
      <c r="E54" s="114"/>
      <c r="F54" s="114"/>
    </row>
    <row r="55" spans="1:6" x14ac:dyDescent="0.2">
      <c r="A55" s="280"/>
      <c r="B55" s="88"/>
    </row>
    <row r="56" spans="1:6" x14ac:dyDescent="0.2">
      <c r="A56" s="88"/>
      <c r="B56" s="88"/>
    </row>
    <row r="57" spans="1:6" x14ac:dyDescent="0.2">
      <c r="A57" s="88"/>
      <c r="B57" s="88"/>
    </row>
    <row r="58" spans="1:6" x14ac:dyDescent="0.2">
      <c r="A58" s="88"/>
      <c r="B58" s="88"/>
    </row>
    <row r="59" spans="1:6" x14ac:dyDescent="0.2">
      <c r="A59" s="88"/>
      <c r="B59" s="88"/>
    </row>
    <row r="60" spans="1:6" x14ac:dyDescent="0.2">
      <c r="A60" s="88"/>
      <c r="B60" s="88"/>
    </row>
    <row r="61" spans="1:6" x14ac:dyDescent="0.2">
      <c r="A61" s="88"/>
      <c r="B61" s="88"/>
    </row>
    <row r="62" spans="1:6" x14ac:dyDescent="0.2">
      <c r="A62" s="88"/>
      <c r="B62" s="88"/>
    </row>
    <row r="63" spans="1:6" x14ac:dyDescent="0.2">
      <c r="A63" s="88"/>
      <c r="B63" s="88"/>
    </row>
    <row r="64" spans="1:6" x14ac:dyDescent="0.2">
      <c r="A64" s="88"/>
      <c r="B64" s="88"/>
    </row>
    <row r="65" spans="1:2" x14ac:dyDescent="0.2">
      <c r="A65" s="88"/>
      <c r="B65" s="88"/>
    </row>
    <row r="66" spans="1:2" x14ac:dyDescent="0.2">
      <c r="A66" s="88"/>
      <c r="B66" s="88"/>
    </row>
    <row r="67" spans="1:2" x14ac:dyDescent="0.2">
      <c r="A67" s="88"/>
      <c r="B67" s="88"/>
    </row>
    <row r="68" spans="1:2" x14ac:dyDescent="0.2">
      <c r="A68" s="88"/>
      <c r="B68" s="88"/>
    </row>
    <row r="69" spans="1:2" x14ac:dyDescent="0.2">
      <c r="A69" s="88"/>
      <c r="B69" s="88"/>
    </row>
    <row r="70" spans="1:2" x14ac:dyDescent="0.2">
      <c r="A70" s="88"/>
      <c r="B70" s="88"/>
    </row>
    <row r="71" spans="1:2" x14ac:dyDescent="0.2">
      <c r="A71" s="88"/>
      <c r="B71" s="88"/>
    </row>
    <row r="72" spans="1:2" x14ac:dyDescent="0.2">
      <c r="A72" s="88"/>
      <c r="B72" s="88"/>
    </row>
    <row r="73" spans="1:2" x14ac:dyDescent="0.2">
      <c r="A73" s="88"/>
      <c r="B73" s="88"/>
    </row>
    <row r="74" spans="1:2" x14ac:dyDescent="0.2">
      <c r="A74" s="88"/>
      <c r="B74" s="88"/>
    </row>
    <row r="75" spans="1:2" x14ac:dyDescent="0.2">
      <c r="A75" s="88"/>
      <c r="B75" s="88"/>
    </row>
    <row r="76" spans="1:2" x14ac:dyDescent="0.2">
      <c r="A76" s="88"/>
      <c r="B76" s="88"/>
    </row>
    <row r="77" spans="1:2" x14ac:dyDescent="0.2">
      <c r="A77" s="88"/>
      <c r="B77" s="88"/>
    </row>
    <row r="78" spans="1:2" x14ac:dyDescent="0.2">
      <c r="A78" s="88"/>
      <c r="B78" s="88"/>
    </row>
    <row r="79" spans="1:2" x14ac:dyDescent="0.2">
      <c r="A79" s="88"/>
      <c r="B79" s="88"/>
    </row>
    <row r="80" spans="1:2" x14ac:dyDescent="0.2">
      <c r="A80" s="88"/>
      <c r="B80" s="88"/>
    </row>
    <row r="81" spans="1:2" x14ac:dyDescent="0.2">
      <c r="A81" s="88"/>
      <c r="B81" s="88"/>
    </row>
    <row r="82" spans="1:2" x14ac:dyDescent="0.2">
      <c r="A82" s="88"/>
      <c r="B82" s="88"/>
    </row>
    <row r="83" spans="1:2" x14ac:dyDescent="0.2">
      <c r="A83" s="88"/>
      <c r="B83" s="88"/>
    </row>
    <row r="84" spans="1:2" x14ac:dyDescent="0.2">
      <c r="A84" s="88"/>
      <c r="B84" s="88"/>
    </row>
    <row r="85" spans="1:2" x14ac:dyDescent="0.2">
      <c r="A85" s="88"/>
      <c r="B85" s="88"/>
    </row>
    <row r="86" spans="1:2" x14ac:dyDescent="0.2">
      <c r="A86" s="88"/>
      <c r="B86" s="88"/>
    </row>
    <row r="87" spans="1:2" x14ac:dyDescent="0.2">
      <c r="A87" s="88"/>
      <c r="B87" s="88"/>
    </row>
    <row r="88" spans="1:2" x14ac:dyDescent="0.2">
      <c r="A88" s="88"/>
      <c r="B88" s="88"/>
    </row>
    <row r="89" spans="1:2" x14ac:dyDescent="0.2">
      <c r="A89" s="88"/>
      <c r="B89" s="88"/>
    </row>
    <row r="90" spans="1:2" x14ac:dyDescent="0.2">
      <c r="A90" s="88"/>
      <c r="B90" s="88"/>
    </row>
    <row r="91" spans="1:2" x14ac:dyDescent="0.2">
      <c r="A91" s="88"/>
      <c r="B91" s="88"/>
    </row>
    <row r="92" spans="1:2" x14ac:dyDescent="0.2">
      <c r="A92" s="88"/>
      <c r="B92" s="88"/>
    </row>
    <row r="93" spans="1:2" x14ac:dyDescent="0.2">
      <c r="A93" s="88"/>
      <c r="B93" s="88"/>
    </row>
    <row r="94" spans="1:2" x14ac:dyDescent="0.2">
      <c r="A94" s="88"/>
      <c r="B94" s="88"/>
    </row>
    <row r="95" spans="1:2" x14ac:dyDescent="0.2">
      <c r="A95" s="88"/>
      <c r="B95" s="88"/>
    </row>
    <row r="96" spans="1:2" x14ac:dyDescent="0.2">
      <c r="A96" s="88"/>
      <c r="B96" s="88"/>
    </row>
    <row r="97" spans="1:2" x14ac:dyDescent="0.2">
      <c r="A97" s="88"/>
      <c r="B97" s="88"/>
    </row>
    <row r="98" spans="1:2" x14ac:dyDescent="0.2">
      <c r="A98" s="88"/>
      <c r="B98" s="88"/>
    </row>
    <row r="99" spans="1:2" x14ac:dyDescent="0.2">
      <c r="A99" s="88"/>
      <c r="B99" s="88"/>
    </row>
    <row r="100" spans="1:2" x14ac:dyDescent="0.2">
      <c r="A100" s="88"/>
      <c r="B100" s="88"/>
    </row>
    <row r="101" spans="1:2" x14ac:dyDescent="0.2">
      <c r="A101" s="88"/>
      <c r="B101" s="88"/>
    </row>
    <row r="102" spans="1:2" x14ac:dyDescent="0.2">
      <c r="A102" s="88"/>
      <c r="B102" s="88"/>
    </row>
    <row r="103" spans="1:2" x14ac:dyDescent="0.2">
      <c r="A103" s="88"/>
      <c r="B103" s="88"/>
    </row>
    <row r="104" spans="1:2" x14ac:dyDescent="0.2">
      <c r="A104" s="88"/>
      <c r="B104" s="88"/>
    </row>
    <row r="105" spans="1:2" x14ac:dyDescent="0.2">
      <c r="A105" s="88"/>
      <c r="B105" s="88"/>
    </row>
    <row r="106" spans="1:2" x14ac:dyDescent="0.2">
      <c r="A106" s="88"/>
      <c r="B106" s="88"/>
    </row>
    <row r="107" spans="1:2" x14ac:dyDescent="0.2">
      <c r="A107" s="88"/>
      <c r="B107" s="88"/>
    </row>
    <row r="108" spans="1:2" x14ac:dyDescent="0.2">
      <c r="A108" s="88"/>
      <c r="B108" s="88"/>
    </row>
    <row r="109" spans="1:2" x14ac:dyDescent="0.2">
      <c r="A109" s="88"/>
      <c r="B109" s="88"/>
    </row>
    <row r="110" spans="1:2" x14ac:dyDescent="0.2">
      <c r="A110" s="88"/>
      <c r="B110" s="88"/>
    </row>
    <row r="111" spans="1:2" x14ac:dyDescent="0.2">
      <c r="A111" s="88"/>
      <c r="B111" s="88"/>
    </row>
    <row r="112" spans="1:2" x14ac:dyDescent="0.2">
      <c r="A112" s="88"/>
      <c r="B112" s="88"/>
    </row>
    <row r="113" spans="1:2" x14ac:dyDescent="0.2">
      <c r="A113" s="88"/>
      <c r="B113" s="88"/>
    </row>
    <row r="114" spans="1:2" x14ac:dyDescent="0.2">
      <c r="A114" s="88"/>
      <c r="B114" s="88"/>
    </row>
    <row r="115" spans="1:2" x14ac:dyDescent="0.2">
      <c r="A115" s="88"/>
      <c r="B115" s="88"/>
    </row>
    <row r="116" spans="1:2" x14ac:dyDescent="0.2">
      <c r="A116" s="88"/>
      <c r="B116" s="88"/>
    </row>
    <row r="117" spans="1:2" x14ac:dyDescent="0.2">
      <c r="A117" s="88"/>
      <c r="B117" s="88"/>
    </row>
    <row r="118" spans="1:2" x14ac:dyDescent="0.2">
      <c r="A118" s="88"/>
      <c r="B118" s="88"/>
    </row>
    <row r="119" spans="1:2" x14ac:dyDescent="0.2">
      <c r="A119" s="88"/>
      <c r="B119" s="88"/>
    </row>
    <row r="120" spans="1:2" x14ac:dyDescent="0.2">
      <c r="A120" s="88"/>
      <c r="B120" s="88"/>
    </row>
    <row r="121" spans="1:2" x14ac:dyDescent="0.2">
      <c r="A121" s="88"/>
      <c r="B121" s="88"/>
    </row>
    <row r="122" spans="1:2" x14ac:dyDescent="0.2">
      <c r="A122" s="88"/>
      <c r="B122" s="88"/>
    </row>
    <row r="123" spans="1:2" x14ac:dyDescent="0.2">
      <c r="A123" s="88"/>
      <c r="B123" s="88"/>
    </row>
    <row r="124" spans="1:2" x14ac:dyDescent="0.2">
      <c r="A124" s="88"/>
      <c r="B124" s="88"/>
    </row>
    <row r="125" spans="1:2" x14ac:dyDescent="0.2">
      <c r="A125" s="88"/>
      <c r="B125" s="88"/>
    </row>
    <row r="126" spans="1:2" x14ac:dyDescent="0.2">
      <c r="A126" s="88"/>
      <c r="B126" s="88"/>
    </row>
    <row r="127" spans="1:2" x14ac:dyDescent="0.2">
      <c r="A127" s="88"/>
      <c r="B127" s="88"/>
    </row>
    <row r="128" spans="1:2" x14ac:dyDescent="0.2">
      <c r="A128" s="88"/>
      <c r="B128" s="88"/>
    </row>
    <row r="129" spans="1:2" x14ac:dyDescent="0.2">
      <c r="A129" s="88"/>
      <c r="B129" s="88"/>
    </row>
    <row r="130" spans="1:2" x14ac:dyDescent="0.2">
      <c r="A130" s="88"/>
      <c r="B130" s="88"/>
    </row>
    <row r="131" spans="1:2" x14ac:dyDescent="0.2">
      <c r="A131" s="88"/>
      <c r="B131" s="88"/>
    </row>
    <row r="132" spans="1:2" x14ac:dyDescent="0.2">
      <c r="A132" s="88"/>
      <c r="B132" s="88"/>
    </row>
    <row r="133" spans="1:2" x14ac:dyDescent="0.2">
      <c r="A133" s="88"/>
      <c r="B133" s="88"/>
    </row>
    <row r="134" spans="1:2" x14ac:dyDescent="0.2">
      <c r="A134" s="88"/>
      <c r="B134" s="88"/>
    </row>
    <row r="135" spans="1:2" x14ac:dyDescent="0.2">
      <c r="A135" s="88"/>
      <c r="B135" s="88"/>
    </row>
    <row r="136" spans="1:2" x14ac:dyDescent="0.2">
      <c r="A136" s="88"/>
      <c r="B136" s="88"/>
    </row>
    <row r="137" spans="1:2" x14ac:dyDescent="0.2">
      <c r="A137" s="88"/>
      <c r="B137" s="88"/>
    </row>
    <row r="138" spans="1:2" x14ac:dyDescent="0.2">
      <c r="A138" s="88"/>
      <c r="B138" s="88"/>
    </row>
    <row r="139" spans="1:2" x14ac:dyDescent="0.2">
      <c r="A139" s="88"/>
      <c r="B139" s="88"/>
    </row>
    <row r="140" spans="1:2" x14ac:dyDescent="0.2">
      <c r="A140" s="88"/>
      <c r="B140" s="88"/>
    </row>
    <row r="141" spans="1:2" x14ac:dyDescent="0.2">
      <c r="A141" s="88"/>
      <c r="B141" s="88"/>
    </row>
    <row r="142" spans="1:2" x14ac:dyDescent="0.2">
      <c r="A142" s="88"/>
      <c r="B142" s="88"/>
    </row>
    <row r="143" spans="1:2" x14ac:dyDescent="0.2">
      <c r="A143" s="88"/>
      <c r="B143" s="88"/>
    </row>
    <row r="144" spans="1:2" x14ac:dyDescent="0.2">
      <c r="A144" s="88"/>
      <c r="B144" s="88"/>
    </row>
    <row r="145" spans="1:2" x14ac:dyDescent="0.2">
      <c r="A145" s="88"/>
      <c r="B145" s="88"/>
    </row>
    <row r="146" spans="1:2" x14ac:dyDescent="0.2">
      <c r="A146" s="88"/>
      <c r="B146" s="88"/>
    </row>
    <row r="147" spans="1:2" x14ac:dyDescent="0.2">
      <c r="A147" s="88"/>
      <c r="B147" s="88"/>
    </row>
    <row r="148" spans="1:2" x14ac:dyDescent="0.2">
      <c r="A148" s="88"/>
      <c r="B148" s="88"/>
    </row>
    <row r="149" spans="1:2" x14ac:dyDescent="0.2">
      <c r="A149" s="88"/>
      <c r="B149" s="88"/>
    </row>
    <row r="150" spans="1:2" x14ac:dyDescent="0.2">
      <c r="A150" s="88"/>
      <c r="B150" s="88"/>
    </row>
    <row r="151" spans="1:2" x14ac:dyDescent="0.2">
      <c r="A151" s="88"/>
      <c r="B151" s="88"/>
    </row>
    <row r="152" spans="1:2" x14ac:dyDescent="0.2">
      <c r="A152" s="88"/>
      <c r="B152" s="88"/>
    </row>
    <row r="153" spans="1:2" x14ac:dyDescent="0.2">
      <c r="A153" s="88"/>
      <c r="B153" s="88"/>
    </row>
    <row r="154" spans="1:2" x14ac:dyDescent="0.2">
      <c r="A154" s="88"/>
      <c r="B154" s="88"/>
    </row>
    <row r="155" spans="1:2" x14ac:dyDescent="0.2">
      <c r="A155" s="88"/>
      <c r="B155" s="88"/>
    </row>
    <row r="156" spans="1:2" x14ac:dyDescent="0.2">
      <c r="A156" s="88"/>
      <c r="B156" s="88"/>
    </row>
    <row r="157" spans="1:2" x14ac:dyDescent="0.2">
      <c r="A157" s="88"/>
      <c r="B157" s="88"/>
    </row>
    <row r="158" spans="1:2" x14ac:dyDescent="0.2">
      <c r="A158" s="88"/>
      <c r="B158" s="88"/>
    </row>
    <row r="159" spans="1:2" x14ac:dyDescent="0.2">
      <c r="A159" s="88"/>
      <c r="B159" s="88"/>
    </row>
    <row r="160" spans="1:2" x14ac:dyDescent="0.2">
      <c r="A160" s="88"/>
      <c r="B160" s="88"/>
    </row>
    <row r="161" spans="1:2" x14ac:dyDescent="0.2">
      <c r="A161" s="88"/>
      <c r="B161" s="88"/>
    </row>
    <row r="162" spans="1:2" x14ac:dyDescent="0.2">
      <c r="A162" s="88"/>
      <c r="B162" s="88"/>
    </row>
    <row r="163" spans="1:2" x14ac:dyDescent="0.2">
      <c r="A163" s="88"/>
      <c r="B163" s="88"/>
    </row>
    <row r="164" spans="1:2" x14ac:dyDescent="0.2">
      <c r="A164" s="88"/>
      <c r="B164" s="88"/>
    </row>
    <row r="165" spans="1:2" x14ac:dyDescent="0.2">
      <c r="A165" s="88"/>
      <c r="B165" s="88"/>
    </row>
    <row r="166" spans="1:2" x14ac:dyDescent="0.2">
      <c r="A166" s="88"/>
      <c r="B166" s="88"/>
    </row>
    <row r="167" spans="1:2" x14ac:dyDescent="0.2">
      <c r="A167" s="88"/>
      <c r="B167" s="88"/>
    </row>
    <row r="168" spans="1:2" x14ac:dyDescent="0.2">
      <c r="A168" s="88"/>
      <c r="B168" s="88"/>
    </row>
    <row r="169" spans="1:2" x14ac:dyDescent="0.2">
      <c r="A169" s="88"/>
      <c r="B169" s="88"/>
    </row>
    <row r="170" spans="1:2" x14ac:dyDescent="0.2">
      <c r="A170" s="88"/>
      <c r="B170" s="88"/>
    </row>
    <row r="171" spans="1:2" x14ac:dyDescent="0.2">
      <c r="A171" s="88"/>
      <c r="B171" s="88"/>
    </row>
    <row r="172" spans="1:2" x14ac:dyDescent="0.2">
      <c r="A172" s="88"/>
      <c r="B172" s="88"/>
    </row>
    <row r="173" spans="1:2" x14ac:dyDescent="0.2">
      <c r="A173" s="88"/>
      <c r="B173" s="88"/>
    </row>
    <row r="174" spans="1:2" x14ac:dyDescent="0.2">
      <c r="A174" s="88"/>
      <c r="B174" s="88"/>
    </row>
    <row r="175" spans="1:2" x14ac:dyDescent="0.2">
      <c r="A175" s="88"/>
      <c r="B175" s="88"/>
    </row>
    <row r="176" spans="1:2" x14ac:dyDescent="0.2">
      <c r="A176" s="88"/>
      <c r="B176" s="88"/>
    </row>
    <row r="177" spans="1:2" x14ac:dyDescent="0.2">
      <c r="A177" s="88"/>
      <c r="B177" s="88"/>
    </row>
    <row r="178" spans="1:2" x14ac:dyDescent="0.2">
      <c r="A178" s="88"/>
      <c r="B178" s="88"/>
    </row>
    <row r="179" spans="1:2" x14ac:dyDescent="0.2">
      <c r="A179" s="88"/>
      <c r="B179" s="88"/>
    </row>
    <row r="180" spans="1:2" x14ac:dyDescent="0.2">
      <c r="A180" s="88"/>
      <c r="B180" s="88"/>
    </row>
    <row r="181" spans="1:2" x14ac:dyDescent="0.2">
      <c r="A181" s="88"/>
      <c r="B181" s="88"/>
    </row>
    <row r="182" spans="1:2" x14ac:dyDescent="0.2">
      <c r="A182" s="88"/>
      <c r="B182" s="88"/>
    </row>
    <row r="183" spans="1:2" x14ac:dyDescent="0.2">
      <c r="A183" s="88"/>
      <c r="B183" s="88"/>
    </row>
    <row r="184" spans="1:2" x14ac:dyDescent="0.2">
      <c r="A184" s="88"/>
      <c r="B184" s="88"/>
    </row>
    <row r="185" spans="1:2" x14ac:dyDescent="0.2">
      <c r="A185" s="88"/>
      <c r="B185" s="88"/>
    </row>
    <row r="186" spans="1:2" x14ac:dyDescent="0.2">
      <c r="A186" s="88"/>
      <c r="B186" s="88"/>
    </row>
    <row r="187" spans="1:2" x14ac:dyDescent="0.2">
      <c r="A187" s="88"/>
      <c r="B187" s="88"/>
    </row>
    <row r="188" spans="1:2" x14ac:dyDescent="0.2">
      <c r="A188" s="88"/>
      <c r="B188" s="88"/>
    </row>
    <row r="189" spans="1:2" x14ac:dyDescent="0.2">
      <c r="A189" s="88"/>
      <c r="B189" s="88"/>
    </row>
    <row r="190" spans="1:2" x14ac:dyDescent="0.2">
      <c r="A190" s="88"/>
      <c r="B190" s="88"/>
    </row>
    <row r="191" spans="1:2" x14ac:dyDescent="0.2">
      <c r="A191" s="88"/>
      <c r="B191" s="88"/>
    </row>
    <row r="192" spans="1:2" x14ac:dyDescent="0.2">
      <c r="A192" s="88"/>
      <c r="B192" s="88"/>
    </row>
    <row r="193" spans="1:2" x14ac:dyDescent="0.2">
      <c r="A193" s="88"/>
      <c r="B193" s="88"/>
    </row>
    <row r="194" spans="1:2" x14ac:dyDescent="0.2">
      <c r="A194" s="88"/>
      <c r="B194" s="88"/>
    </row>
    <row r="195" spans="1:2" x14ac:dyDescent="0.2">
      <c r="A195" s="88"/>
      <c r="B195" s="88"/>
    </row>
    <row r="196" spans="1:2" x14ac:dyDescent="0.2">
      <c r="A196" s="88"/>
      <c r="B196" s="88"/>
    </row>
    <row r="197" spans="1:2" x14ac:dyDescent="0.2">
      <c r="A197" s="88"/>
      <c r="B197" s="88"/>
    </row>
    <row r="198" spans="1:2" x14ac:dyDescent="0.2">
      <c r="A198" s="88"/>
      <c r="B198" s="88"/>
    </row>
    <row r="199" spans="1:2" x14ac:dyDescent="0.2">
      <c r="A199" s="88"/>
      <c r="B199" s="88"/>
    </row>
    <row r="200" spans="1:2" x14ac:dyDescent="0.2">
      <c r="A200" s="88"/>
      <c r="B200" s="88"/>
    </row>
    <row r="201" spans="1:2" x14ac:dyDescent="0.2">
      <c r="A201" s="88"/>
      <c r="B201" s="88"/>
    </row>
    <row r="202" spans="1:2" x14ac:dyDescent="0.2">
      <c r="A202" s="88"/>
      <c r="B202" s="88"/>
    </row>
    <row r="203" spans="1:2" x14ac:dyDescent="0.2">
      <c r="A203" s="88"/>
      <c r="B203" s="88"/>
    </row>
    <row r="204" spans="1:2" x14ac:dyDescent="0.2">
      <c r="A204" s="88"/>
      <c r="B204" s="88"/>
    </row>
    <row r="205" spans="1:2" x14ac:dyDescent="0.2">
      <c r="A205" s="88"/>
      <c r="B205" s="88"/>
    </row>
    <row r="206" spans="1:2" x14ac:dyDescent="0.2">
      <c r="A206" s="88"/>
      <c r="B206" s="88"/>
    </row>
    <row r="207" spans="1:2" x14ac:dyDescent="0.2">
      <c r="A207" s="88"/>
      <c r="B207" s="88"/>
    </row>
    <row r="208" spans="1:2" x14ac:dyDescent="0.2">
      <c r="A208" s="88"/>
      <c r="B208" s="88"/>
    </row>
    <row r="209" spans="1:2" x14ac:dyDescent="0.2">
      <c r="A209" s="88"/>
      <c r="B209" s="88"/>
    </row>
    <row r="210" spans="1:2" x14ac:dyDescent="0.2">
      <c r="A210" s="88"/>
      <c r="B210" s="88"/>
    </row>
    <row r="211" spans="1:2" x14ac:dyDescent="0.2">
      <c r="A211" s="88"/>
      <c r="B211" s="88"/>
    </row>
    <row r="212" spans="1:2" x14ac:dyDescent="0.2">
      <c r="A212" s="88"/>
      <c r="B212" s="88"/>
    </row>
    <row r="213" spans="1:2" x14ac:dyDescent="0.2">
      <c r="A213" s="88"/>
      <c r="B213" s="88"/>
    </row>
    <row r="214" spans="1:2" x14ac:dyDescent="0.2">
      <c r="A214" s="88"/>
      <c r="B214" s="88"/>
    </row>
    <row r="215" spans="1:2" x14ac:dyDescent="0.2">
      <c r="A215" s="88"/>
      <c r="B215" s="88"/>
    </row>
    <row r="216" spans="1:2" x14ac:dyDescent="0.2">
      <c r="A216" s="88"/>
      <c r="B216" s="88"/>
    </row>
    <row r="217" spans="1:2" x14ac:dyDescent="0.2">
      <c r="A217" s="88"/>
      <c r="B217" s="88"/>
    </row>
  </sheetData>
  <mergeCells count="7">
    <mergeCell ref="G12:H12"/>
    <mergeCell ref="A5:B5"/>
    <mergeCell ref="A6:B6"/>
    <mergeCell ref="A7:B7"/>
    <mergeCell ref="C12:C13"/>
    <mergeCell ref="D12:D13"/>
    <mergeCell ref="E12:F12"/>
  </mergeCells>
  <pageMargins left="0.35433070866141736" right="0.35433070866141736" top="0.9055118110236221" bottom="0.98425196850393704" header="0.39370078740157483" footer="1.4173228346456694"/>
  <pageSetup scale="85" orientation="portrait" r:id="rId1"/>
  <headerFooter alignWithMargins="0">
    <oddHeader xml:space="preserve">&amp;C&amp;"Arial,Negrita"
&amp;R
</oddHeader>
    <oddFooter>&amp;R&amp;"BenguiatGot Bk BT,Negrita"&amp;14 48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4:K50"/>
  <sheetViews>
    <sheetView showGridLines="0" tabSelected="1" topLeftCell="A2" zoomScaleNormal="100" workbookViewId="0">
      <selection activeCell="A15" sqref="A15:C15"/>
    </sheetView>
  </sheetViews>
  <sheetFormatPr baseColWidth="10" defaultRowHeight="15" x14ac:dyDescent="0.25"/>
  <cols>
    <col min="1" max="1" width="50.28515625" style="397" customWidth="1"/>
    <col min="2" max="2" width="13.7109375" style="397" customWidth="1"/>
    <col min="3" max="3" width="11.7109375" style="397" customWidth="1"/>
    <col min="4" max="4" width="16.5703125" style="397" customWidth="1"/>
    <col min="5" max="5" width="20.28515625" style="397" customWidth="1"/>
    <col min="6" max="6" width="17" style="397" customWidth="1"/>
    <col min="7" max="7" width="22.42578125" style="397" customWidth="1"/>
    <col min="8" max="8" width="22" style="397" customWidth="1"/>
    <col min="9" max="9" width="22.42578125" style="397" bestFit="1" customWidth="1"/>
    <col min="10" max="11" width="15.140625" style="397" bestFit="1" customWidth="1"/>
    <col min="12" max="16384" width="11.42578125" style="397"/>
  </cols>
  <sheetData>
    <row r="4" spans="1:9" ht="15.75" thickBot="1" x14ac:dyDescent="0.3"/>
    <row r="5" spans="1:9" ht="15.75" x14ac:dyDescent="0.25">
      <c r="A5" s="398" t="s">
        <v>178</v>
      </c>
      <c r="B5" s="399"/>
      <c r="C5" s="399"/>
      <c r="D5" s="399"/>
      <c r="E5" s="399"/>
      <c r="F5" s="399"/>
      <c r="G5" s="399"/>
      <c r="H5" s="399"/>
      <c r="I5" s="400"/>
    </row>
    <row r="6" spans="1:9" ht="15.75" x14ac:dyDescent="0.25">
      <c r="A6" s="401" t="s">
        <v>1016</v>
      </c>
      <c r="B6" s="402"/>
      <c r="C6" s="402"/>
      <c r="D6" s="402"/>
      <c r="E6" s="402"/>
      <c r="F6" s="402"/>
      <c r="G6" s="402"/>
      <c r="H6" s="402"/>
      <c r="I6" s="403"/>
    </row>
    <row r="7" spans="1:9" ht="16.5" thickBot="1" x14ac:dyDescent="0.3">
      <c r="A7" s="404" t="s">
        <v>1017</v>
      </c>
      <c r="B7" s="405"/>
      <c r="C7" s="405"/>
      <c r="D7" s="405"/>
      <c r="E7" s="405"/>
      <c r="F7" s="405"/>
      <c r="G7" s="405"/>
      <c r="H7" s="405"/>
      <c r="I7" s="406"/>
    </row>
    <row r="8" spans="1:9" ht="16.5" thickBot="1" x14ac:dyDescent="0.3">
      <c r="A8" s="398" t="s">
        <v>1018</v>
      </c>
      <c r="B8" s="399"/>
      <c r="C8" s="407"/>
      <c r="D8" s="408" t="s">
        <v>1019</v>
      </c>
      <c r="E8" s="409"/>
      <c r="F8" s="409"/>
      <c r="G8" s="409"/>
      <c r="H8" s="410"/>
      <c r="I8" s="411" t="s">
        <v>1020</v>
      </c>
    </row>
    <row r="9" spans="1:9" ht="32.25" thickBot="1" x14ac:dyDescent="0.3">
      <c r="A9" s="401"/>
      <c r="B9" s="402"/>
      <c r="C9" s="412"/>
      <c r="D9" s="413" t="s">
        <v>1021</v>
      </c>
      <c r="E9" s="414" t="s">
        <v>1022</v>
      </c>
      <c r="F9" s="413" t="s">
        <v>1023</v>
      </c>
      <c r="G9" s="413" t="s">
        <v>1024</v>
      </c>
      <c r="H9" s="413" t="s">
        <v>1025</v>
      </c>
      <c r="I9" s="415"/>
    </row>
    <row r="10" spans="1:9" ht="16.5" thickBot="1" x14ac:dyDescent="0.3">
      <c r="A10" s="404"/>
      <c r="B10" s="405"/>
      <c r="C10" s="416"/>
      <c r="D10" s="413">
        <v>-1</v>
      </c>
      <c r="E10" s="413">
        <v>-2</v>
      </c>
      <c r="F10" s="413" t="s">
        <v>1026</v>
      </c>
      <c r="G10" s="413">
        <v>-4</v>
      </c>
      <c r="H10" s="413">
        <v>-5</v>
      </c>
      <c r="I10" s="413" t="s">
        <v>1027</v>
      </c>
    </row>
    <row r="11" spans="1:9" ht="15.75" x14ac:dyDescent="0.25">
      <c r="A11" s="417" t="s">
        <v>58</v>
      </c>
      <c r="B11" s="418"/>
      <c r="C11" s="419"/>
      <c r="D11" s="420"/>
      <c r="E11" s="420"/>
      <c r="F11" s="420"/>
      <c r="G11" s="420"/>
      <c r="H11" s="420"/>
      <c r="I11" s="420"/>
    </row>
    <row r="12" spans="1:9" ht="15.75" x14ac:dyDescent="0.25">
      <c r="A12" s="421" t="s">
        <v>59</v>
      </c>
      <c r="B12" s="422"/>
      <c r="C12" s="423"/>
      <c r="D12" s="420"/>
      <c r="E12" s="420"/>
      <c r="F12" s="420"/>
      <c r="G12" s="420"/>
      <c r="H12" s="420"/>
      <c r="I12" s="420"/>
    </row>
    <row r="13" spans="1:9" ht="15.75" x14ac:dyDescent="0.25">
      <c r="A13" s="421" t="s">
        <v>1028</v>
      </c>
      <c r="B13" s="422"/>
      <c r="C13" s="423"/>
      <c r="D13" s="420"/>
      <c r="E13" s="420"/>
      <c r="F13" s="420"/>
      <c r="G13" s="420"/>
      <c r="H13" s="420"/>
      <c r="I13" s="420"/>
    </row>
    <row r="14" spans="1:9" ht="15.75" x14ac:dyDescent="0.25">
      <c r="A14" s="421" t="s">
        <v>60</v>
      </c>
      <c r="B14" s="422"/>
      <c r="C14" s="423"/>
      <c r="D14" s="420"/>
      <c r="E14" s="420"/>
      <c r="F14" s="420"/>
      <c r="G14" s="420"/>
      <c r="H14" s="420"/>
      <c r="I14" s="420"/>
    </row>
    <row r="15" spans="1:9" ht="15.75" x14ac:dyDescent="0.25">
      <c r="A15" s="421" t="s">
        <v>1029</v>
      </c>
      <c r="B15" s="422"/>
      <c r="C15" s="423"/>
      <c r="D15" s="420"/>
      <c r="E15" s="420"/>
      <c r="F15" s="420"/>
      <c r="G15" s="420"/>
      <c r="H15" s="420"/>
      <c r="I15" s="420"/>
    </row>
    <row r="16" spans="1:9" x14ac:dyDescent="0.25">
      <c r="A16" s="424"/>
      <c r="B16" s="425" t="s">
        <v>1030</v>
      </c>
      <c r="C16" s="426"/>
      <c r="D16" s="427"/>
      <c r="E16" s="427"/>
      <c r="F16" s="427"/>
      <c r="G16" s="427"/>
      <c r="H16" s="427"/>
      <c r="I16" s="427"/>
    </row>
    <row r="17" spans="1:11" x14ac:dyDescent="0.25">
      <c r="A17" s="424"/>
      <c r="B17" s="425" t="s">
        <v>1031</v>
      </c>
      <c r="C17" s="426"/>
      <c r="D17" s="427"/>
      <c r="E17" s="427"/>
      <c r="F17" s="427"/>
      <c r="G17" s="427"/>
      <c r="H17" s="427"/>
      <c r="I17" s="427"/>
    </row>
    <row r="18" spans="1:11" x14ac:dyDescent="0.25">
      <c r="A18" s="428" t="s">
        <v>1032</v>
      </c>
      <c r="B18" s="429"/>
      <c r="C18" s="426"/>
      <c r="D18" s="430"/>
      <c r="E18" s="430"/>
      <c r="F18" s="430">
        <f>+D18+E18</f>
        <v>0</v>
      </c>
      <c r="G18" s="427"/>
      <c r="H18" s="427"/>
      <c r="I18" s="427"/>
    </row>
    <row r="19" spans="1:11" x14ac:dyDescent="0.25">
      <c r="A19" s="424"/>
      <c r="B19" s="425" t="s">
        <v>1030</v>
      </c>
      <c r="C19" s="426"/>
      <c r="D19" s="427"/>
      <c r="E19" s="427"/>
      <c r="F19" s="427"/>
      <c r="G19" s="427"/>
      <c r="H19" s="427"/>
      <c r="I19" s="427"/>
    </row>
    <row r="20" spans="1:11" x14ac:dyDescent="0.25">
      <c r="A20" s="424"/>
      <c r="B20" s="425" t="s">
        <v>1031</v>
      </c>
      <c r="C20" s="426"/>
      <c r="D20" s="427"/>
      <c r="E20" s="427"/>
      <c r="F20" s="427"/>
      <c r="G20" s="427"/>
      <c r="H20" s="427"/>
      <c r="I20" s="427"/>
    </row>
    <row r="21" spans="1:11" ht="15" customHeight="1" x14ac:dyDescent="0.25">
      <c r="A21" s="431" t="s">
        <v>1033</v>
      </c>
      <c r="B21" s="432"/>
      <c r="C21" s="433"/>
      <c r="D21" s="430">
        <f>GETPIVOTDATA("Suma de PTTO. ORIGINAL AUTORIZADO",$A$47,"CLASIFICACION CONAC","Ingresos por Ventas de Bienes y Servicios")</f>
        <v>23401388.655175962</v>
      </c>
      <c r="E21" s="430">
        <f>GETPIVOTDATA("Suma de TOTAL AMPLIACIONES",$A$47,"CLASIFICACION CONAC","Ingresos por Ventas de Bienes y Servicios")</f>
        <v>199792.25</v>
      </c>
      <c r="F21" s="430">
        <f>+D21+E21</f>
        <v>23601180.905175962</v>
      </c>
      <c r="G21" s="430">
        <f>GETPIVOTDATA("Suma de PTTO. RADICADO A",$A$47,"CLASIFICACION CONAC","Ingresos por Ventas de Bienes y Servicios")</f>
        <v>6040676.0599999987</v>
      </c>
      <c r="H21" s="430">
        <f>G21</f>
        <v>6040676.0599999987</v>
      </c>
      <c r="I21" s="430">
        <f>H21-D21</f>
        <v>-17360712.595175963</v>
      </c>
      <c r="J21" s="434"/>
    </row>
    <row r="22" spans="1:11" x14ac:dyDescent="0.25">
      <c r="A22" s="428" t="s">
        <v>63</v>
      </c>
      <c r="B22" s="429"/>
      <c r="C22" s="426"/>
      <c r="D22" s="427"/>
      <c r="E22" s="427"/>
      <c r="F22" s="427"/>
      <c r="G22" s="427"/>
      <c r="H22" s="427"/>
      <c r="I22" s="427"/>
      <c r="J22" s="434"/>
      <c r="K22" s="434"/>
    </row>
    <row r="23" spans="1:11" ht="15" customHeight="1" x14ac:dyDescent="0.25">
      <c r="A23" s="431" t="s">
        <v>1034</v>
      </c>
      <c r="B23" s="432"/>
      <c r="C23" s="433"/>
      <c r="D23" s="430">
        <f>GETPIVOTDATA("Suma de PTTO. ORIGINAL AUTORIZADO",$A$47,"CLASIFICACION CONAC","Transferencias, Asignaciones, Subsidios y Otras Ayudas")</f>
        <v>106803559.63276906</v>
      </c>
      <c r="E23" s="430">
        <f>GETPIVOTDATA("Suma de TOTAL AMPLIACIONES",$A$47,"CLASIFICACION CONAC","Transferencias, Asignaciones, Subsidios y Otras Ayudas")</f>
        <v>8590217.1200000029</v>
      </c>
      <c r="F23" s="430">
        <f>+D23+E23</f>
        <v>115393776.75276907</v>
      </c>
      <c r="G23" s="430">
        <f>GETPIVOTDATA("Suma de PTTO. RADICADO A",$A$47,"CLASIFICACION CONAC","Transferencias, Asignaciones, Subsidios y Otras Ayudas")</f>
        <v>21212415.340000007</v>
      </c>
      <c r="H23" s="430">
        <f>G23</f>
        <v>21212415.340000007</v>
      </c>
      <c r="I23" s="430">
        <f>H23-D23</f>
        <v>-85591144.29276906</v>
      </c>
    </row>
    <row r="24" spans="1:11" x14ac:dyDescent="0.25">
      <c r="A24" s="428" t="s">
        <v>1035</v>
      </c>
      <c r="B24" s="429"/>
      <c r="C24" s="426"/>
      <c r="D24" s="427"/>
      <c r="E24" s="427"/>
      <c r="F24" s="427"/>
      <c r="G24" s="427"/>
      <c r="H24" s="427"/>
      <c r="I24" s="427"/>
    </row>
    <row r="25" spans="1:11" ht="15.75" thickBot="1" x14ac:dyDescent="0.3">
      <c r="A25" s="435"/>
      <c r="B25" s="436"/>
      <c r="C25" s="437"/>
      <c r="D25" s="438"/>
      <c r="E25" s="438"/>
      <c r="F25" s="438"/>
      <c r="G25" s="438"/>
      <c r="H25" s="438"/>
      <c r="I25" s="438"/>
    </row>
    <row r="26" spans="1:11" ht="15.75" thickBot="1" x14ac:dyDescent="0.3">
      <c r="A26" s="439" t="s">
        <v>104</v>
      </c>
      <c r="B26" s="440"/>
      <c r="C26" s="439"/>
      <c r="D26" s="441">
        <f t="shared" ref="D26:I26" si="0">SUM(D11:D25)</f>
        <v>130204948.28794503</v>
      </c>
      <c r="E26" s="441">
        <f t="shared" si="0"/>
        <v>8790009.3700000029</v>
      </c>
      <c r="F26" s="441">
        <f t="shared" si="0"/>
        <v>138994957.65794504</v>
      </c>
      <c r="G26" s="441">
        <f t="shared" si="0"/>
        <v>27253091.400000006</v>
      </c>
      <c r="H26" s="441">
        <f t="shared" si="0"/>
        <v>27253091.400000006</v>
      </c>
      <c r="I26" s="442">
        <f t="shared" si="0"/>
        <v>-102951856.88794503</v>
      </c>
    </row>
    <row r="27" spans="1:11" ht="15.75" thickBot="1" x14ac:dyDescent="0.3">
      <c r="A27" s="443"/>
      <c r="B27" s="443"/>
      <c r="C27" s="443"/>
      <c r="D27" s="444"/>
      <c r="E27" s="444"/>
      <c r="F27" s="444"/>
      <c r="G27" s="445" t="s">
        <v>1036</v>
      </c>
      <c r="H27" s="446"/>
      <c r="I27" s="447"/>
    </row>
    <row r="28" spans="1:11" x14ac:dyDescent="0.25">
      <c r="A28" s="448"/>
      <c r="B28" s="448"/>
      <c r="C28" s="448"/>
      <c r="D28" s="448"/>
      <c r="E28" s="448"/>
      <c r="F28" s="448"/>
      <c r="G28" s="448"/>
      <c r="H28" s="448"/>
      <c r="I28" s="448"/>
    </row>
    <row r="29" spans="1:11" x14ac:dyDescent="0.25">
      <c r="A29" s="449"/>
      <c r="B29" s="449"/>
      <c r="C29" s="449"/>
      <c r="D29" s="449"/>
      <c r="E29" s="449"/>
      <c r="F29" s="449"/>
      <c r="G29" s="449"/>
      <c r="H29" s="449"/>
      <c r="I29" s="449"/>
    </row>
    <row r="30" spans="1:11" ht="15.75" x14ac:dyDescent="0.25">
      <c r="A30" s="450"/>
      <c r="B30" s="450"/>
      <c r="C30" s="450"/>
      <c r="D30" s="450"/>
      <c r="E30" s="450"/>
      <c r="F30" s="451"/>
      <c r="G30" s="450"/>
      <c r="H30" s="450"/>
      <c r="I30" s="450"/>
    </row>
    <row r="31" spans="1:11" ht="15.75" x14ac:dyDescent="0.25">
      <c r="A31" s="450"/>
      <c r="B31" s="450"/>
      <c r="C31" s="450"/>
      <c r="D31" s="450"/>
      <c r="E31" s="450"/>
      <c r="F31" s="450"/>
      <c r="G31" s="451"/>
      <c r="H31" s="450"/>
      <c r="I31" s="450"/>
    </row>
    <row r="32" spans="1:11" ht="15.75" x14ac:dyDescent="0.25">
      <c r="A32" s="450"/>
      <c r="B32" s="450"/>
      <c r="C32" s="450"/>
      <c r="D32" s="450"/>
      <c r="E32" s="450"/>
      <c r="F32" s="450"/>
      <c r="G32" s="451"/>
      <c r="H32" s="450"/>
      <c r="I32" s="450"/>
    </row>
    <row r="33" spans="1:9" ht="15.75" x14ac:dyDescent="0.25">
      <c r="A33" s="450"/>
      <c r="B33" s="450"/>
      <c r="C33" s="450"/>
      <c r="D33" s="450"/>
      <c r="E33" s="450"/>
      <c r="F33" s="450"/>
      <c r="G33" s="450"/>
      <c r="H33" s="450"/>
      <c r="I33" s="450"/>
    </row>
    <row r="34" spans="1:9" ht="15.75" x14ac:dyDescent="0.25">
      <c r="A34" s="450"/>
      <c r="B34" s="450"/>
      <c r="C34" s="450"/>
      <c r="D34" s="450"/>
      <c r="E34" s="450"/>
      <c r="F34" s="450"/>
      <c r="G34" s="450"/>
      <c r="H34" s="450"/>
      <c r="I34" s="450"/>
    </row>
    <row r="35" spans="1:9" ht="15.75" x14ac:dyDescent="0.25">
      <c r="A35" s="450"/>
      <c r="B35" s="450"/>
      <c r="C35" s="450"/>
      <c r="D35" s="450"/>
      <c r="E35" s="450"/>
      <c r="F35" s="450"/>
      <c r="G35" s="450"/>
      <c r="H35" s="450"/>
      <c r="I35" s="450"/>
    </row>
    <row r="36" spans="1:9" ht="15.75" x14ac:dyDescent="0.25">
      <c r="A36" s="450"/>
      <c r="B36" s="450"/>
      <c r="C36" s="450"/>
      <c r="D36" s="450"/>
      <c r="E36" s="450"/>
      <c r="F36" s="450"/>
      <c r="G36" s="450"/>
      <c r="H36" s="450"/>
      <c r="I36" s="450"/>
    </row>
    <row r="37" spans="1:9" s="454" customFormat="1" ht="15.75" x14ac:dyDescent="0.25">
      <c r="A37" s="452"/>
      <c r="B37" s="452"/>
      <c r="C37" s="452" t="s">
        <v>1037</v>
      </c>
      <c r="D37" s="452"/>
      <c r="E37" s="452"/>
      <c r="F37" s="452"/>
      <c r="G37" s="452"/>
      <c r="H37" s="452"/>
      <c r="I37" s="453"/>
    </row>
    <row r="38" spans="1:9" s="457" customFormat="1" ht="15.75" x14ac:dyDescent="0.25">
      <c r="A38" s="455"/>
      <c r="B38" s="455"/>
      <c r="C38" s="455" t="s">
        <v>1038</v>
      </c>
      <c r="D38" s="455"/>
      <c r="E38" s="455"/>
      <c r="F38" s="455"/>
      <c r="G38" s="455"/>
      <c r="H38" s="455"/>
      <c r="I38" s="456"/>
    </row>
    <row r="39" spans="1:9" s="457" customFormat="1" ht="15.75" x14ac:dyDescent="0.25">
      <c r="A39" s="458"/>
      <c r="B39" s="458"/>
      <c r="C39" s="458"/>
      <c r="D39" s="458"/>
      <c r="E39" s="458"/>
      <c r="F39" s="458"/>
      <c r="G39" s="458"/>
      <c r="H39" s="458"/>
      <c r="I39" s="459"/>
    </row>
    <row r="47" spans="1:9" s="460" customFormat="1" ht="60" x14ac:dyDescent="0.25">
      <c r="A47" s="460" t="s">
        <v>1039</v>
      </c>
      <c r="B47" s="461" t="s">
        <v>1040</v>
      </c>
      <c r="C47" s="461" t="s">
        <v>1041</v>
      </c>
      <c r="D47" s="461" t="s">
        <v>1042</v>
      </c>
      <c r="E47" s="461" t="s">
        <v>1043</v>
      </c>
      <c r="F47" s="461" t="s">
        <v>1044</v>
      </c>
    </row>
    <row r="48" spans="1:9" customFormat="1" x14ac:dyDescent="0.25">
      <c r="A48" s="462" t="s">
        <v>1033</v>
      </c>
      <c r="B48" s="461">
        <v>23401388.655175962</v>
      </c>
      <c r="C48" s="461">
        <v>199792.25</v>
      </c>
      <c r="D48" s="461">
        <v>23550597.64517596</v>
      </c>
      <c r="E48" s="461">
        <v>199175.78</v>
      </c>
      <c r="F48" s="461">
        <v>6040676.0599999987</v>
      </c>
    </row>
    <row r="49" spans="1:6" customFormat="1" x14ac:dyDescent="0.25">
      <c r="A49" s="462" t="s">
        <v>1034</v>
      </c>
      <c r="B49" s="461">
        <v>106803559.63276906</v>
      </c>
      <c r="C49" s="461">
        <v>8590217.1200000029</v>
      </c>
      <c r="D49" s="461">
        <v>115444360.01276903</v>
      </c>
      <c r="E49" s="461">
        <v>6711960.46</v>
      </c>
      <c r="F49" s="461">
        <v>21212415.340000007</v>
      </c>
    </row>
    <row r="50" spans="1:6" customFormat="1" x14ac:dyDescent="0.25">
      <c r="A50" s="462" t="s">
        <v>1045</v>
      </c>
      <c r="B50" s="461">
        <v>130204948.28794503</v>
      </c>
      <c r="C50" s="461">
        <v>8790009.3700000029</v>
      </c>
      <c r="D50" s="461">
        <v>138994957.65794498</v>
      </c>
      <c r="E50" s="461">
        <v>6911136.2400000002</v>
      </c>
      <c r="F50" s="461">
        <v>27253091.400000006</v>
      </c>
    </row>
  </sheetData>
  <autoFilter ref="A5:I24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</autoFilter>
  <mergeCells count="28">
    <mergeCell ref="A37:B37"/>
    <mergeCell ref="C37:H37"/>
    <mergeCell ref="A38:B38"/>
    <mergeCell ref="C38:H38"/>
    <mergeCell ref="A23:B23"/>
    <mergeCell ref="A24:C24"/>
    <mergeCell ref="I26:I27"/>
    <mergeCell ref="G27:H27"/>
    <mergeCell ref="A28:I28"/>
    <mergeCell ref="A29:I29"/>
    <mergeCell ref="B17:C17"/>
    <mergeCell ref="A18:C18"/>
    <mergeCell ref="B19:C19"/>
    <mergeCell ref="B20:C20"/>
    <mergeCell ref="A21:B21"/>
    <mergeCell ref="A22:C22"/>
    <mergeCell ref="A11:C11"/>
    <mergeCell ref="A12:C12"/>
    <mergeCell ref="A13:C13"/>
    <mergeCell ref="A14:C14"/>
    <mergeCell ref="A15:C15"/>
    <mergeCell ref="B16:C16"/>
    <mergeCell ref="A5:I5"/>
    <mergeCell ref="A6:I6"/>
    <mergeCell ref="A7:I7"/>
    <mergeCell ref="A8:C10"/>
    <mergeCell ref="D8:H8"/>
    <mergeCell ref="I8:I9"/>
  </mergeCells>
  <printOptions horizontalCentered="1"/>
  <pageMargins left="0.31496062992125984" right="0.31496062992125984" top="0.35433070866141736" bottom="0.35433070866141736" header="0.31496062992125984" footer="0.31496062992125984"/>
  <pageSetup scale="65" orientation="landscape" r:id="rId2"/>
  <headerFooter>
    <oddFooter xml:space="preserve">&amp;R&amp;14 25
</oddFooter>
  </headerFooter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61"/>
  <sheetViews>
    <sheetView workbookViewId="0">
      <selection activeCell="A15" sqref="A15:C15"/>
    </sheetView>
  </sheetViews>
  <sheetFormatPr baseColWidth="10" defaultColWidth="26.42578125" defaultRowHeight="20.25" x14ac:dyDescent="0.3"/>
  <cols>
    <col min="1" max="1" width="33.7109375" style="457" customWidth="1"/>
    <col min="2" max="2" width="49.85546875" style="457" customWidth="1"/>
    <col min="3" max="3" width="20" style="457" customWidth="1"/>
    <col min="4" max="4" width="19.140625" style="463" customWidth="1"/>
    <col min="5" max="5" width="16.42578125" style="457" customWidth="1"/>
    <col min="6" max="6" width="15.85546875" style="457" customWidth="1"/>
    <col min="7" max="7" width="16.42578125" style="457" customWidth="1"/>
    <col min="8" max="8" width="14.28515625" style="457" customWidth="1"/>
    <col min="9" max="10" width="17.28515625" style="464" customWidth="1"/>
    <col min="11" max="11" width="30.7109375" style="493" customWidth="1"/>
    <col min="12" max="16384" width="26.42578125" style="457"/>
  </cols>
  <sheetData>
    <row r="3" spans="1:8" x14ac:dyDescent="0.3">
      <c r="G3" s="454"/>
    </row>
    <row r="4" spans="1:8" ht="21" thickBot="1" x14ac:dyDescent="0.35"/>
    <row r="5" spans="1:8" x14ac:dyDescent="0.3">
      <c r="A5" s="465" t="s">
        <v>178</v>
      </c>
      <c r="B5" s="466"/>
      <c r="C5" s="466"/>
      <c r="D5" s="466"/>
      <c r="E5" s="466"/>
      <c r="F5" s="466"/>
      <c r="G5" s="466"/>
      <c r="H5" s="467"/>
    </row>
    <row r="6" spans="1:8" x14ac:dyDescent="0.3">
      <c r="A6" s="468" t="s">
        <v>1046</v>
      </c>
      <c r="B6" s="469"/>
      <c r="C6" s="469"/>
      <c r="D6" s="469"/>
      <c r="E6" s="469"/>
      <c r="F6" s="469"/>
      <c r="G6" s="469"/>
      <c r="H6" s="470"/>
    </row>
    <row r="7" spans="1:8" x14ac:dyDescent="0.3">
      <c r="A7" s="468" t="s">
        <v>1047</v>
      </c>
      <c r="B7" s="469"/>
      <c r="C7" s="469"/>
      <c r="D7" s="469"/>
      <c r="E7" s="469"/>
      <c r="F7" s="469"/>
      <c r="G7" s="469"/>
      <c r="H7" s="470"/>
    </row>
    <row r="8" spans="1:8" ht="21" thickBot="1" x14ac:dyDescent="0.35">
      <c r="A8" s="471" t="str">
        <f>'[7]EDO ANA.  DE ING.   X FINANCIAM'!A7:I7</f>
        <v>DEL 01  DE ENERO AL 31 DE MARZO DEL 2017.</v>
      </c>
      <c r="B8" s="472"/>
      <c r="C8" s="472"/>
      <c r="D8" s="472"/>
      <c r="E8" s="472"/>
      <c r="F8" s="472"/>
      <c r="G8" s="472"/>
      <c r="H8" s="473"/>
    </row>
    <row r="9" spans="1:8" ht="21" thickBot="1" x14ac:dyDescent="0.35">
      <c r="A9" s="474" t="s">
        <v>100</v>
      </c>
      <c r="B9" s="475"/>
      <c r="C9" s="476" t="s">
        <v>1048</v>
      </c>
      <c r="D9" s="477"/>
      <c r="E9" s="477"/>
      <c r="F9" s="477"/>
      <c r="G9" s="478"/>
      <c r="H9" s="479" t="s">
        <v>1049</v>
      </c>
    </row>
    <row r="10" spans="1:8" ht="32.25" customHeight="1" thickBot="1" x14ac:dyDescent="0.35">
      <c r="A10" s="480"/>
      <c r="B10" s="481"/>
      <c r="C10" s="482" t="s">
        <v>1050</v>
      </c>
      <c r="D10" s="482" t="s">
        <v>1051</v>
      </c>
      <c r="E10" s="482" t="s">
        <v>1023</v>
      </c>
      <c r="F10" s="482" t="s">
        <v>1024</v>
      </c>
      <c r="G10" s="482" t="s">
        <v>1052</v>
      </c>
      <c r="H10" s="483"/>
    </row>
    <row r="11" spans="1:8" ht="21" thickBot="1" x14ac:dyDescent="0.35">
      <c r="A11" s="484"/>
      <c r="B11" s="485"/>
      <c r="C11" s="482">
        <v>1</v>
      </c>
      <c r="D11" s="482">
        <v>2</v>
      </c>
      <c r="E11" s="482" t="s">
        <v>1053</v>
      </c>
      <c r="F11" s="482">
        <v>4</v>
      </c>
      <c r="G11" s="482">
        <v>5</v>
      </c>
      <c r="H11" s="482" t="s">
        <v>1054</v>
      </c>
    </row>
    <row r="12" spans="1:8" hidden="1" x14ac:dyDescent="0.3">
      <c r="A12" s="486" t="s">
        <v>1055</v>
      </c>
      <c r="B12" s="486" t="s">
        <v>1056</v>
      </c>
      <c r="C12" s="487"/>
      <c r="D12" s="487"/>
      <c r="E12" s="487"/>
      <c r="F12" s="487"/>
      <c r="G12" s="487"/>
      <c r="H12" s="488"/>
    </row>
    <row r="13" spans="1:8" hidden="1" x14ac:dyDescent="0.3">
      <c r="A13" s="487"/>
      <c r="B13" s="487"/>
      <c r="C13" s="487"/>
      <c r="D13" s="487"/>
      <c r="E13" s="487"/>
      <c r="F13" s="487"/>
      <c r="G13" s="487"/>
      <c r="H13" s="488"/>
    </row>
    <row r="14" spans="1:8" s="460" customFormat="1" ht="39" hidden="1" x14ac:dyDescent="0.25">
      <c r="A14" s="486" t="s">
        <v>1057</v>
      </c>
      <c r="B14" s="486" t="s">
        <v>1058</v>
      </c>
      <c r="C14" s="489" t="s">
        <v>1040</v>
      </c>
      <c r="D14" s="486" t="s">
        <v>1059</v>
      </c>
      <c r="E14" s="486" t="s">
        <v>1042</v>
      </c>
      <c r="F14" s="486" t="s">
        <v>1060</v>
      </c>
      <c r="G14" s="486" t="s">
        <v>1061</v>
      </c>
      <c r="H14" s="486" t="s">
        <v>1062</v>
      </c>
    </row>
    <row r="15" spans="1:8" customFormat="1" ht="15" x14ac:dyDescent="0.25">
      <c r="A15" s="486" t="s">
        <v>1063</v>
      </c>
      <c r="B15" s="486" t="s">
        <v>1064</v>
      </c>
      <c r="C15" s="489">
        <v>11926896.313576976</v>
      </c>
      <c r="D15" s="489">
        <v>435500.7</v>
      </c>
      <c r="E15" s="489">
        <v>12362397.013576975</v>
      </c>
      <c r="F15" s="489">
        <v>2282604.1399999992</v>
      </c>
      <c r="G15" s="489">
        <v>2282604.1399999992</v>
      </c>
      <c r="H15" s="489">
        <v>10079792.873576976</v>
      </c>
    </row>
    <row r="16" spans="1:8" customFormat="1" ht="15" x14ac:dyDescent="0.25">
      <c r="A16" s="486"/>
      <c r="B16" s="486" t="s">
        <v>1065</v>
      </c>
      <c r="C16" s="489">
        <v>2704779</v>
      </c>
      <c r="D16" s="489">
        <v>1523.74</v>
      </c>
      <c r="E16" s="489">
        <v>2706302.74</v>
      </c>
      <c r="F16" s="489">
        <v>383438.85000000009</v>
      </c>
      <c r="G16" s="489">
        <v>383438.85000000009</v>
      </c>
      <c r="H16" s="489">
        <v>2322863.89</v>
      </c>
    </row>
    <row r="17" spans="1:8" customFormat="1" ht="15" x14ac:dyDescent="0.25">
      <c r="A17" s="486"/>
      <c r="B17" s="486" t="s">
        <v>1066</v>
      </c>
      <c r="C17" s="489">
        <v>3135428.0966000115</v>
      </c>
      <c r="D17" s="489">
        <v>0</v>
      </c>
      <c r="E17" s="489">
        <v>3135428.0966000115</v>
      </c>
      <c r="F17" s="489">
        <v>0</v>
      </c>
      <c r="G17" s="489">
        <v>0</v>
      </c>
      <c r="H17" s="489">
        <v>3135428.0966000115</v>
      </c>
    </row>
    <row r="18" spans="1:8" x14ac:dyDescent="0.3">
      <c r="A18" s="486"/>
      <c r="B18" s="486" t="s">
        <v>1067</v>
      </c>
      <c r="C18" s="489">
        <v>17932659.412005503</v>
      </c>
      <c r="D18" s="489">
        <v>-193337.15</v>
      </c>
      <c r="E18" s="489">
        <v>17739322.2620055</v>
      </c>
      <c r="F18" s="489">
        <v>660379.80999999994</v>
      </c>
      <c r="G18" s="489">
        <v>660379.80999999994</v>
      </c>
      <c r="H18" s="489">
        <v>17078942.452005502</v>
      </c>
    </row>
    <row r="19" spans="1:8" x14ac:dyDescent="0.3">
      <c r="A19" s="486"/>
      <c r="B19" s="486" t="s">
        <v>1068</v>
      </c>
      <c r="C19" s="489">
        <v>52387512.653530039</v>
      </c>
      <c r="D19" s="489">
        <v>285130.22999999992</v>
      </c>
      <c r="E19" s="489">
        <v>52672642.883530036</v>
      </c>
      <c r="F19" s="489">
        <v>12832856.920000006</v>
      </c>
      <c r="G19" s="489">
        <v>12832856.920000006</v>
      </c>
      <c r="H19" s="489">
        <v>39839785.963530026</v>
      </c>
    </row>
    <row r="20" spans="1:8" x14ac:dyDescent="0.3">
      <c r="A20" s="486"/>
      <c r="B20" s="486" t="s">
        <v>1069</v>
      </c>
      <c r="C20" s="489">
        <v>0</v>
      </c>
      <c r="D20" s="489">
        <v>23979</v>
      </c>
      <c r="E20" s="489">
        <v>23979</v>
      </c>
      <c r="F20" s="489">
        <v>23979</v>
      </c>
      <c r="G20" s="489">
        <v>23979</v>
      </c>
      <c r="H20" s="489">
        <v>0</v>
      </c>
    </row>
    <row r="21" spans="1:8" x14ac:dyDescent="0.3">
      <c r="A21" s="486"/>
      <c r="B21" s="486" t="s">
        <v>1070</v>
      </c>
      <c r="C21" s="489">
        <v>11287720.577187467</v>
      </c>
      <c r="D21" s="489">
        <v>-402734.43000000005</v>
      </c>
      <c r="E21" s="489">
        <v>10884986.147187468</v>
      </c>
      <c r="F21" s="489">
        <v>2406855.1199999987</v>
      </c>
      <c r="G21" s="489">
        <v>2406855.1199999987</v>
      </c>
      <c r="H21" s="489">
        <v>8478131.0271874685</v>
      </c>
    </row>
    <row r="22" spans="1:8" x14ac:dyDescent="0.3">
      <c r="A22" s="486" t="s">
        <v>1071</v>
      </c>
      <c r="B22" s="486"/>
      <c r="C22" s="489">
        <v>99374996.052900001</v>
      </c>
      <c r="D22" s="489">
        <v>150062.08999999985</v>
      </c>
      <c r="E22" s="489">
        <v>99525058.14289999</v>
      </c>
      <c r="F22" s="489">
        <v>18590113.840000004</v>
      </c>
      <c r="G22" s="489">
        <v>18590113.840000004</v>
      </c>
      <c r="H22" s="489">
        <v>80934944.302899987</v>
      </c>
    </row>
    <row r="23" spans="1:8" x14ac:dyDescent="0.3">
      <c r="A23" s="486" t="s">
        <v>1072</v>
      </c>
      <c r="B23" s="486" t="s">
        <v>1073</v>
      </c>
      <c r="C23" s="489">
        <v>446930.66715031513</v>
      </c>
      <c r="D23" s="489">
        <v>-4382.41</v>
      </c>
      <c r="E23" s="489">
        <v>442548.2571503151</v>
      </c>
      <c r="F23" s="489">
        <v>56815.989999999969</v>
      </c>
      <c r="G23" s="489">
        <v>56815.989999999969</v>
      </c>
      <c r="H23" s="489">
        <v>385732.26715031517</v>
      </c>
    </row>
    <row r="24" spans="1:8" x14ac:dyDescent="0.3">
      <c r="A24" s="486"/>
      <c r="B24" s="486" t="s">
        <v>1074</v>
      </c>
      <c r="C24" s="489">
        <v>1311802.6324649313</v>
      </c>
      <c r="D24" s="489">
        <v>0</v>
      </c>
      <c r="E24" s="489">
        <v>1311802.6324649313</v>
      </c>
      <c r="F24" s="489">
        <v>233769.74999999959</v>
      </c>
      <c r="G24" s="489">
        <v>233769.74999999959</v>
      </c>
      <c r="H24" s="489">
        <v>1078032.8824649318</v>
      </c>
    </row>
    <row r="25" spans="1:8" x14ac:dyDescent="0.3">
      <c r="A25" s="486"/>
      <c r="B25" s="486" t="s">
        <v>1075</v>
      </c>
      <c r="C25" s="489">
        <v>183183.64838748911</v>
      </c>
      <c r="D25" s="489">
        <v>179118.24</v>
      </c>
      <c r="E25" s="489">
        <v>362301.88838748913</v>
      </c>
      <c r="F25" s="489">
        <v>200662.63999999998</v>
      </c>
      <c r="G25" s="489">
        <v>200662.63999999998</v>
      </c>
      <c r="H25" s="489">
        <v>161639.24838748909</v>
      </c>
    </row>
    <row r="26" spans="1:8" x14ac:dyDescent="0.3">
      <c r="A26" s="486"/>
      <c r="B26" s="486" t="s">
        <v>1076</v>
      </c>
      <c r="C26" s="489">
        <v>957841.14317408099</v>
      </c>
      <c r="D26" s="489">
        <v>257487.16</v>
      </c>
      <c r="E26" s="489">
        <v>1215328.3031740808</v>
      </c>
      <c r="F26" s="489">
        <v>418429.13999999978</v>
      </c>
      <c r="G26" s="489">
        <v>418429.13999999978</v>
      </c>
      <c r="H26" s="489">
        <v>796899.16317408113</v>
      </c>
    </row>
    <row r="27" spans="1:8" x14ac:dyDescent="0.3">
      <c r="A27" s="486"/>
      <c r="B27" s="486" t="s">
        <v>1077</v>
      </c>
      <c r="C27" s="489">
        <v>767450.94357547897</v>
      </c>
      <c r="D27" s="489">
        <v>1582.99</v>
      </c>
      <c r="E27" s="489">
        <v>769033.93357547896</v>
      </c>
      <c r="F27" s="489">
        <v>45139.11</v>
      </c>
      <c r="G27" s="489">
        <v>45139.11</v>
      </c>
      <c r="H27" s="489">
        <v>723894.82357547898</v>
      </c>
    </row>
    <row r="28" spans="1:8" x14ac:dyDescent="0.3">
      <c r="A28" s="486"/>
      <c r="B28" s="486" t="s">
        <v>1078</v>
      </c>
      <c r="C28" s="489">
        <v>433223.15073052701</v>
      </c>
      <c r="D28" s="489">
        <v>0</v>
      </c>
      <c r="E28" s="489">
        <v>433223.15073052701</v>
      </c>
      <c r="F28" s="489">
        <v>25119.450000000004</v>
      </c>
      <c r="G28" s="489">
        <v>25119.450000000004</v>
      </c>
      <c r="H28" s="489">
        <v>408103.70073052705</v>
      </c>
    </row>
    <row r="29" spans="1:8" x14ac:dyDescent="0.3">
      <c r="A29" s="486" t="s">
        <v>1079</v>
      </c>
      <c r="B29" s="486"/>
      <c r="C29" s="489">
        <v>4100432.1854828228</v>
      </c>
      <c r="D29" s="489">
        <v>433805.98</v>
      </c>
      <c r="E29" s="489">
        <v>4534238.1654828228</v>
      </c>
      <c r="F29" s="489">
        <v>979936.07999999926</v>
      </c>
      <c r="G29" s="489">
        <v>979936.07999999926</v>
      </c>
      <c r="H29" s="489">
        <v>3554302.0854828227</v>
      </c>
    </row>
    <row r="30" spans="1:8" x14ac:dyDescent="0.3">
      <c r="A30" s="486" t="s">
        <v>1080</v>
      </c>
      <c r="B30" s="486" t="s">
        <v>1081</v>
      </c>
      <c r="C30" s="489">
        <v>572100.65</v>
      </c>
      <c r="D30" s="489">
        <v>0</v>
      </c>
      <c r="E30" s="489">
        <v>572100.65</v>
      </c>
      <c r="F30" s="489">
        <v>572100.65</v>
      </c>
      <c r="G30" s="489">
        <v>572100.65</v>
      </c>
      <c r="H30" s="489">
        <v>0</v>
      </c>
    </row>
    <row r="31" spans="1:8" x14ac:dyDescent="0.3">
      <c r="A31" s="486"/>
      <c r="B31" s="486" t="s">
        <v>1082</v>
      </c>
      <c r="C31" s="489">
        <v>2599812.5313881803</v>
      </c>
      <c r="D31" s="489">
        <v>15953.689999999999</v>
      </c>
      <c r="E31" s="489">
        <v>2615766.2213881807</v>
      </c>
      <c r="F31" s="489">
        <v>556465.31000000006</v>
      </c>
      <c r="G31" s="489">
        <v>556465.31000000006</v>
      </c>
      <c r="H31" s="489">
        <v>2059300.9113881802</v>
      </c>
    </row>
    <row r="32" spans="1:8" x14ac:dyDescent="0.3">
      <c r="A32" s="486"/>
      <c r="B32" s="486" t="s">
        <v>1083</v>
      </c>
      <c r="C32" s="489">
        <v>2496628.6677413261</v>
      </c>
      <c r="D32" s="489">
        <v>42624.34</v>
      </c>
      <c r="E32" s="489">
        <v>2539253.007741326</v>
      </c>
      <c r="F32" s="489">
        <v>646930.21000000008</v>
      </c>
      <c r="G32" s="489">
        <v>646930.21000000008</v>
      </c>
      <c r="H32" s="489">
        <v>1892322.7977413263</v>
      </c>
    </row>
    <row r="33" spans="1:8" x14ac:dyDescent="0.3">
      <c r="A33" s="486"/>
      <c r="B33" s="486" t="s">
        <v>1084</v>
      </c>
      <c r="C33" s="489">
        <v>843704.47281495063</v>
      </c>
      <c r="D33" s="489">
        <v>371500</v>
      </c>
      <c r="E33" s="489">
        <v>1215204.4728149506</v>
      </c>
      <c r="F33" s="489">
        <v>30746.48</v>
      </c>
      <c r="G33" s="489">
        <v>30746.48</v>
      </c>
      <c r="H33" s="489">
        <v>1184457.9928149506</v>
      </c>
    </row>
    <row r="34" spans="1:8" x14ac:dyDescent="0.3">
      <c r="A34" s="486"/>
      <c r="B34" s="486" t="s">
        <v>1085</v>
      </c>
      <c r="C34" s="489">
        <v>167464.99518948494</v>
      </c>
      <c r="D34" s="489">
        <v>0</v>
      </c>
      <c r="E34" s="489">
        <v>167464.99518948494</v>
      </c>
      <c r="F34" s="489">
        <v>0</v>
      </c>
      <c r="G34" s="489">
        <v>0</v>
      </c>
      <c r="H34" s="489">
        <v>167464.99518948494</v>
      </c>
    </row>
    <row r="35" spans="1:8" x14ac:dyDescent="0.3">
      <c r="A35" s="486"/>
      <c r="B35" s="486" t="s">
        <v>1086</v>
      </c>
      <c r="C35" s="489">
        <v>2786801.5231712135</v>
      </c>
      <c r="D35" s="489">
        <v>40136</v>
      </c>
      <c r="E35" s="489">
        <v>2826937.5231712135</v>
      </c>
      <c r="F35" s="489">
        <v>291508.29000000004</v>
      </c>
      <c r="G35" s="489">
        <v>291508.29000000004</v>
      </c>
      <c r="H35" s="489">
        <v>2535429.2331712134</v>
      </c>
    </row>
    <row r="36" spans="1:8" x14ac:dyDescent="0.3">
      <c r="A36" s="486"/>
      <c r="B36" s="486" t="s">
        <v>1087</v>
      </c>
      <c r="C36" s="489">
        <v>1077607.1941407875</v>
      </c>
      <c r="D36" s="489">
        <v>45416.08</v>
      </c>
      <c r="E36" s="489">
        <v>1123023.2741407873</v>
      </c>
      <c r="F36" s="489">
        <v>342194.66000000003</v>
      </c>
      <c r="G36" s="489">
        <v>342194.66000000003</v>
      </c>
      <c r="H36" s="489">
        <v>780828.61414078739</v>
      </c>
    </row>
    <row r="37" spans="1:8" x14ac:dyDescent="0.3">
      <c r="A37" s="486"/>
      <c r="B37" s="486" t="s">
        <v>1088</v>
      </c>
      <c r="C37" s="489">
        <v>524288.57067792839</v>
      </c>
      <c r="D37" s="489">
        <v>42799.850000000006</v>
      </c>
      <c r="E37" s="489">
        <v>567088.42067792837</v>
      </c>
      <c r="F37" s="489">
        <v>77431.349999999991</v>
      </c>
      <c r="G37" s="489">
        <v>77431.349999999991</v>
      </c>
      <c r="H37" s="489">
        <v>489657.07067792834</v>
      </c>
    </row>
    <row r="38" spans="1:8" x14ac:dyDescent="0.3">
      <c r="A38" s="486"/>
      <c r="B38" s="486" t="s">
        <v>1089</v>
      </c>
      <c r="C38" s="489">
        <v>1591852.5673663456</v>
      </c>
      <c r="D38" s="489">
        <v>25838.1</v>
      </c>
      <c r="E38" s="489">
        <v>1617690.6673663456</v>
      </c>
      <c r="F38" s="489">
        <v>53815.3</v>
      </c>
      <c r="G38" s="489">
        <v>53815.3</v>
      </c>
      <c r="H38" s="489">
        <v>1563875.3673663456</v>
      </c>
    </row>
    <row r="39" spans="1:8" x14ac:dyDescent="0.3">
      <c r="A39" s="486"/>
      <c r="B39" s="486" t="s">
        <v>1090</v>
      </c>
      <c r="C39" s="489">
        <v>10399653.877072006</v>
      </c>
      <c r="D39" s="489">
        <v>296593.39</v>
      </c>
      <c r="E39" s="489">
        <v>10696247.267072007</v>
      </c>
      <c r="F39" s="489">
        <v>2531160.5999999973</v>
      </c>
      <c r="G39" s="489">
        <v>2531160.5999999973</v>
      </c>
      <c r="H39" s="489">
        <v>8165086.6670720084</v>
      </c>
    </row>
    <row r="40" spans="1:8" x14ac:dyDescent="0.3">
      <c r="A40" s="486" t="s">
        <v>1091</v>
      </c>
      <c r="B40" s="486"/>
      <c r="C40" s="489">
        <v>23059915.049562223</v>
      </c>
      <c r="D40" s="489">
        <v>880861.45000000007</v>
      </c>
      <c r="E40" s="489">
        <v>23940776.499562226</v>
      </c>
      <c r="F40" s="489">
        <v>5102352.8499999978</v>
      </c>
      <c r="G40" s="489">
        <v>5102352.8499999978</v>
      </c>
      <c r="H40" s="489">
        <v>18838423.649562225</v>
      </c>
    </row>
    <row r="41" spans="1:8" x14ac:dyDescent="0.3">
      <c r="A41" s="486" t="s">
        <v>1092</v>
      </c>
      <c r="B41" s="486" t="s">
        <v>1093</v>
      </c>
      <c r="C41" s="489">
        <v>3022307</v>
      </c>
      <c r="D41" s="489">
        <v>587685.28999999992</v>
      </c>
      <c r="E41" s="489">
        <v>3609992.29</v>
      </c>
      <c r="F41" s="489">
        <v>288522</v>
      </c>
      <c r="G41" s="489">
        <v>288522</v>
      </c>
      <c r="H41" s="489">
        <v>3321470.29</v>
      </c>
    </row>
    <row r="42" spans="1:8" x14ac:dyDescent="0.3">
      <c r="A42" s="486" t="s">
        <v>1094</v>
      </c>
      <c r="B42" s="486"/>
      <c r="C42" s="489">
        <v>3022307</v>
      </c>
      <c r="D42" s="489">
        <v>587685.28999999992</v>
      </c>
      <c r="E42" s="489">
        <v>3609992.29</v>
      </c>
      <c r="F42" s="489">
        <v>288522</v>
      </c>
      <c r="G42" s="489">
        <v>288522</v>
      </c>
      <c r="H42" s="489">
        <v>3321470.29</v>
      </c>
    </row>
    <row r="43" spans="1:8" x14ac:dyDescent="0.3">
      <c r="A43" s="486" t="s">
        <v>1095</v>
      </c>
      <c r="B43" s="486" t="s">
        <v>1096</v>
      </c>
      <c r="C43" s="489">
        <v>647298</v>
      </c>
      <c r="D43" s="489">
        <v>0</v>
      </c>
      <c r="E43" s="489">
        <v>647298</v>
      </c>
      <c r="F43" s="489">
        <v>87462</v>
      </c>
      <c r="G43" s="489">
        <v>87462</v>
      </c>
      <c r="H43" s="489">
        <v>559836</v>
      </c>
    </row>
    <row r="44" spans="1:8" x14ac:dyDescent="0.3">
      <c r="A44" s="486" t="s">
        <v>1097</v>
      </c>
      <c r="B44" s="486"/>
      <c r="C44" s="489">
        <v>647298</v>
      </c>
      <c r="D44" s="489">
        <v>0</v>
      </c>
      <c r="E44" s="489">
        <v>647298</v>
      </c>
      <c r="F44" s="489">
        <v>87462</v>
      </c>
      <c r="G44" s="489">
        <v>87462</v>
      </c>
      <c r="H44" s="489">
        <v>559836</v>
      </c>
    </row>
    <row r="45" spans="1:8" x14ac:dyDescent="0.3">
      <c r="A45" s="486" t="s">
        <v>1098</v>
      </c>
      <c r="B45" s="486" t="s">
        <v>1099</v>
      </c>
      <c r="C45" s="489">
        <v>0</v>
      </c>
      <c r="D45" s="489">
        <v>51576.12</v>
      </c>
      <c r="E45" s="489">
        <v>51576.12</v>
      </c>
      <c r="F45" s="489">
        <v>0</v>
      </c>
      <c r="G45" s="489">
        <v>0</v>
      </c>
      <c r="H45" s="489">
        <v>51576.12</v>
      </c>
    </row>
    <row r="46" spans="1:8" x14ac:dyDescent="0.3">
      <c r="A46" s="486"/>
      <c r="B46" s="486" t="s">
        <v>1081</v>
      </c>
      <c r="C46" s="489">
        <v>0</v>
      </c>
      <c r="D46" s="489">
        <v>2506270</v>
      </c>
      <c r="E46" s="489">
        <v>2506270</v>
      </c>
      <c r="F46" s="489">
        <v>14500</v>
      </c>
      <c r="G46" s="489">
        <v>14500</v>
      </c>
      <c r="H46" s="489">
        <v>2491770</v>
      </c>
    </row>
    <row r="47" spans="1:8" x14ac:dyDescent="0.3">
      <c r="A47" s="486"/>
      <c r="B47" s="486" t="s">
        <v>1100</v>
      </c>
      <c r="C47" s="489">
        <v>0</v>
      </c>
      <c r="D47" s="489">
        <v>4179748.4399999995</v>
      </c>
      <c r="E47" s="489">
        <v>4179748.4399999995</v>
      </c>
      <c r="F47" s="489">
        <v>1408907.1199999999</v>
      </c>
      <c r="G47" s="489">
        <v>1408907.1199999999</v>
      </c>
      <c r="H47" s="489">
        <v>2770841.3200000003</v>
      </c>
    </row>
    <row r="48" spans="1:8" x14ac:dyDescent="0.3">
      <c r="A48" s="486" t="s">
        <v>1101</v>
      </c>
      <c r="B48" s="486"/>
      <c r="C48" s="489">
        <v>0</v>
      </c>
      <c r="D48" s="489">
        <v>6737594.5599999996</v>
      </c>
      <c r="E48" s="489">
        <v>6737594.5599999996</v>
      </c>
      <c r="F48" s="489">
        <v>1423407.1199999999</v>
      </c>
      <c r="G48" s="489">
        <v>1423407.1199999999</v>
      </c>
      <c r="H48" s="489">
        <v>5314187.4400000004</v>
      </c>
    </row>
    <row r="49" spans="1:8" x14ac:dyDescent="0.3">
      <c r="A49" s="486" t="s">
        <v>1045</v>
      </c>
      <c r="B49" s="486"/>
      <c r="C49" s="489">
        <v>130204948.28794505</v>
      </c>
      <c r="D49" s="489">
        <v>8790009.3699999992</v>
      </c>
      <c r="E49" s="489">
        <v>138994957.65794504</v>
      </c>
      <c r="F49" s="489">
        <v>26471793.890000001</v>
      </c>
      <c r="G49" s="489">
        <v>26471793.890000001</v>
      </c>
      <c r="H49" s="489">
        <v>112523163.76794505</v>
      </c>
    </row>
    <row r="50" spans="1:8" x14ac:dyDescent="0.3">
      <c r="A50"/>
      <c r="B50"/>
      <c r="C50"/>
      <c r="D50"/>
      <c r="E50"/>
      <c r="F50"/>
      <c r="G50"/>
      <c r="H50"/>
    </row>
    <row r="51" spans="1:8" x14ac:dyDescent="0.3">
      <c r="A51"/>
      <c r="B51"/>
      <c r="C51"/>
      <c r="D51"/>
      <c r="E51"/>
      <c r="F51"/>
      <c r="G51"/>
      <c r="H51"/>
    </row>
    <row r="52" spans="1:8" x14ac:dyDescent="0.3">
      <c r="A52"/>
      <c r="B52" s="490" t="s">
        <v>1037</v>
      </c>
      <c r="C52" s="490"/>
      <c r="D52" s="491"/>
      <c r="E52"/>
      <c r="F52"/>
      <c r="G52"/>
      <c r="H52"/>
    </row>
    <row r="53" spans="1:8" x14ac:dyDescent="0.3">
      <c r="A53"/>
      <c r="B53" s="492" t="s">
        <v>1038</v>
      </c>
      <c r="C53" s="492"/>
      <c r="D53"/>
      <c r="E53"/>
      <c r="F53"/>
      <c r="G53"/>
      <c r="H53"/>
    </row>
    <row r="54" spans="1:8" x14ac:dyDescent="0.3">
      <c r="A54"/>
      <c r="B54"/>
      <c r="C54"/>
      <c r="D54"/>
      <c r="E54"/>
      <c r="F54"/>
      <c r="G54"/>
      <c r="H54"/>
    </row>
    <row r="55" spans="1:8" x14ac:dyDescent="0.3">
      <c r="A55"/>
      <c r="B55"/>
      <c r="C55"/>
      <c r="D55"/>
      <c r="E55"/>
      <c r="F55"/>
      <c r="G55"/>
      <c r="H55"/>
    </row>
    <row r="56" spans="1:8" x14ac:dyDescent="0.3">
      <c r="A56"/>
      <c r="B56"/>
      <c r="C56"/>
      <c r="D56"/>
      <c r="E56"/>
      <c r="F56"/>
      <c r="G56"/>
      <c r="H56"/>
    </row>
    <row r="57" spans="1:8" x14ac:dyDescent="0.3">
      <c r="A57"/>
      <c r="B57"/>
      <c r="C57"/>
      <c r="D57"/>
      <c r="E57"/>
      <c r="F57"/>
      <c r="G57"/>
      <c r="H57"/>
    </row>
    <row r="58" spans="1:8" x14ac:dyDescent="0.3">
      <c r="A58"/>
      <c r="B58"/>
      <c r="C58"/>
      <c r="D58"/>
      <c r="E58"/>
      <c r="F58"/>
      <c r="G58"/>
      <c r="H58"/>
    </row>
    <row r="59" spans="1:8" x14ac:dyDescent="0.3">
      <c r="A59"/>
      <c r="B59"/>
      <c r="C59"/>
      <c r="D59"/>
      <c r="E59"/>
      <c r="F59"/>
      <c r="G59"/>
      <c r="H59"/>
    </row>
    <row r="60" spans="1:8" x14ac:dyDescent="0.3">
      <c r="A60"/>
      <c r="B60"/>
      <c r="C60"/>
      <c r="D60"/>
      <c r="E60"/>
      <c r="F60"/>
      <c r="G60"/>
      <c r="H60"/>
    </row>
    <row r="61" spans="1:8" x14ac:dyDescent="0.3">
      <c r="A61"/>
      <c r="B61"/>
      <c r="C61"/>
      <c r="D61"/>
      <c r="E61"/>
      <c r="F61"/>
      <c r="G61"/>
      <c r="H61"/>
    </row>
    <row r="62" spans="1:8" x14ac:dyDescent="0.3">
      <c r="A62"/>
      <c r="B62"/>
      <c r="C62"/>
      <c r="D62"/>
      <c r="E62"/>
      <c r="F62"/>
      <c r="G62"/>
      <c r="H62"/>
    </row>
    <row r="63" spans="1:8" x14ac:dyDescent="0.3">
      <c r="A63"/>
      <c r="B63"/>
      <c r="C63"/>
      <c r="D63"/>
      <c r="E63"/>
      <c r="F63"/>
      <c r="G63"/>
      <c r="H63"/>
    </row>
    <row r="64" spans="1:8" x14ac:dyDescent="0.3">
      <c r="A64"/>
      <c r="B64"/>
      <c r="C64"/>
      <c r="D64"/>
      <c r="E64"/>
      <c r="F64"/>
      <c r="G64"/>
      <c r="H64"/>
    </row>
    <row r="65" spans="1:8" x14ac:dyDescent="0.3">
      <c r="A65"/>
      <c r="B65"/>
      <c r="C65"/>
      <c r="D65"/>
      <c r="E65"/>
      <c r="F65"/>
      <c r="G65"/>
      <c r="H65"/>
    </row>
    <row r="66" spans="1:8" x14ac:dyDescent="0.3">
      <c r="A66"/>
      <c r="B66"/>
      <c r="C66"/>
      <c r="D66"/>
      <c r="E66"/>
      <c r="F66"/>
      <c r="G66"/>
      <c r="H66"/>
    </row>
    <row r="67" spans="1:8" x14ac:dyDescent="0.3">
      <c r="A67"/>
      <c r="B67"/>
      <c r="C67"/>
      <c r="D67"/>
      <c r="E67"/>
      <c r="F67"/>
      <c r="G67"/>
      <c r="H67"/>
    </row>
    <row r="68" spans="1:8" x14ac:dyDescent="0.3">
      <c r="A68"/>
      <c r="B68"/>
      <c r="C68"/>
      <c r="D68"/>
      <c r="E68"/>
      <c r="F68"/>
      <c r="G68"/>
      <c r="H68"/>
    </row>
    <row r="69" spans="1:8" x14ac:dyDescent="0.3">
      <c r="A69"/>
      <c r="B69"/>
      <c r="C69"/>
      <c r="D69"/>
      <c r="E69"/>
      <c r="F69"/>
      <c r="G69"/>
      <c r="H69"/>
    </row>
    <row r="70" spans="1:8" x14ac:dyDescent="0.3">
      <c r="A70"/>
      <c r="B70"/>
      <c r="C70"/>
      <c r="D70"/>
      <c r="E70"/>
      <c r="F70"/>
      <c r="G70"/>
      <c r="H70"/>
    </row>
    <row r="71" spans="1:8" x14ac:dyDescent="0.3">
      <c r="A71"/>
      <c r="B71"/>
      <c r="C71"/>
      <c r="D71"/>
      <c r="E71"/>
      <c r="F71"/>
      <c r="G71"/>
      <c r="H71"/>
    </row>
    <row r="72" spans="1:8" x14ac:dyDescent="0.3">
      <c r="A72"/>
      <c r="B72"/>
      <c r="C72"/>
      <c r="D72"/>
      <c r="E72"/>
      <c r="F72"/>
      <c r="G72"/>
      <c r="H72"/>
    </row>
    <row r="73" spans="1:8" x14ac:dyDescent="0.3">
      <c r="A73"/>
      <c r="B73"/>
      <c r="C73"/>
      <c r="D73"/>
      <c r="E73"/>
      <c r="F73"/>
      <c r="G73"/>
      <c r="H73" s="488"/>
    </row>
    <row r="74" spans="1:8" x14ac:dyDescent="0.3">
      <c r="A74"/>
      <c r="B74"/>
      <c r="C74"/>
      <c r="D74"/>
      <c r="E74"/>
      <c r="F74"/>
      <c r="G74"/>
      <c r="H74" s="488"/>
    </row>
    <row r="75" spans="1:8" x14ac:dyDescent="0.3">
      <c r="A75"/>
      <c r="B75"/>
      <c r="C75"/>
      <c r="D75"/>
      <c r="E75"/>
      <c r="F75"/>
      <c r="G75"/>
      <c r="H75" s="488"/>
    </row>
    <row r="76" spans="1:8" x14ac:dyDescent="0.3">
      <c r="A76"/>
      <c r="B76"/>
      <c r="C76"/>
      <c r="D76"/>
      <c r="E76"/>
      <c r="F76"/>
      <c r="G76"/>
      <c r="H76" s="488"/>
    </row>
    <row r="77" spans="1:8" x14ac:dyDescent="0.3">
      <c r="A77"/>
      <c r="B77"/>
      <c r="C77"/>
      <c r="D77"/>
      <c r="E77"/>
      <c r="F77"/>
      <c r="G77"/>
      <c r="H77" s="488"/>
    </row>
    <row r="78" spans="1:8" x14ac:dyDescent="0.3">
      <c r="A78"/>
      <c r="B78"/>
      <c r="C78"/>
      <c r="D78"/>
      <c r="E78"/>
      <c r="F78"/>
      <c r="G78"/>
      <c r="H78" s="488"/>
    </row>
    <row r="79" spans="1:8" x14ac:dyDescent="0.3">
      <c r="A79"/>
      <c r="B79"/>
      <c r="C79"/>
      <c r="D79"/>
      <c r="E79"/>
      <c r="F79"/>
      <c r="G79"/>
      <c r="H79" s="488"/>
    </row>
    <row r="80" spans="1:8" x14ac:dyDescent="0.3">
      <c r="A80"/>
      <c r="B80"/>
      <c r="C80"/>
      <c r="D80"/>
      <c r="E80"/>
      <c r="F80"/>
      <c r="G80"/>
      <c r="H80" s="488"/>
    </row>
    <row r="81" spans="1:8" x14ac:dyDescent="0.3">
      <c r="A81"/>
      <c r="B81"/>
      <c r="C81"/>
      <c r="D81"/>
      <c r="E81"/>
      <c r="F81"/>
      <c r="G81"/>
      <c r="H81" s="488"/>
    </row>
    <row r="82" spans="1:8" x14ac:dyDescent="0.3">
      <c r="A82"/>
      <c r="B82"/>
      <c r="C82"/>
      <c r="D82"/>
      <c r="E82"/>
      <c r="F82"/>
      <c r="G82"/>
      <c r="H82" s="488"/>
    </row>
    <row r="83" spans="1:8" x14ac:dyDescent="0.3">
      <c r="A83"/>
      <c r="B83"/>
      <c r="C83"/>
      <c r="D83"/>
      <c r="E83"/>
      <c r="F83"/>
      <c r="G83"/>
      <c r="H83" s="488"/>
    </row>
    <row r="84" spans="1:8" x14ac:dyDescent="0.3">
      <c r="A84"/>
      <c r="B84"/>
      <c r="C84"/>
      <c r="D84"/>
      <c r="E84"/>
      <c r="F84"/>
      <c r="G84"/>
      <c r="H84" s="488"/>
    </row>
    <row r="85" spans="1:8" x14ac:dyDescent="0.3">
      <c r="A85"/>
      <c r="B85"/>
      <c r="C85"/>
      <c r="D85"/>
      <c r="E85"/>
      <c r="F85"/>
      <c r="G85"/>
      <c r="H85" s="488"/>
    </row>
    <row r="86" spans="1:8" x14ac:dyDescent="0.3">
      <c r="A86"/>
      <c r="B86"/>
      <c r="C86"/>
      <c r="D86"/>
      <c r="E86"/>
      <c r="F86"/>
      <c r="G86"/>
      <c r="H86" s="488"/>
    </row>
    <row r="87" spans="1:8" x14ac:dyDescent="0.3">
      <c r="A87"/>
      <c r="B87"/>
      <c r="C87"/>
      <c r="D87"/>
      <c r="E87"/>
      <c r="F87"/>
      <c r="G87"/>
      <c r="H87" s="488"/>
    </row>
    <row r="88" spans="1:8" x14ac:dyDescent="0.3">
      <c r="A88"/>
      <c r="B88"/>
      <c r="C88"/>
      <c r="D88"/>
      <c r="E88"/>
      <c r="F88"/>
      <c r="G88"/>
      <c r="H88" s="488"/>
    </row>
    <row r="89" spans="1:8" x14ac:dyDescent="0.3">
      <c r="A89"/>
      <c r="B89"/>
      <c r="C89"/>
      <c r="D89"/>
      <c r="E89"/>
      <c r="F89"/>
      <c r="G89"/>
      <c r="H89" s="488"/>
    </row>
    <row r="90" spans="1:8" x14ac:dyDescent="0.3">
      <c r="A90"/>
      <c r="B90"/>
      <c r="C90"/>
      <c r="D90"/>
      <c r="E90"/>
      <c r="F90"/>
      <c r="G90"/>
      <c r="H90" s="488"/>
    </row>
    <row r="91" spans="1:8" x14ac:dyDescent="0.3">
      <c r="A91"/>
      <c r="B91"/>
      <c r="C91"/>
      <c r="D91"/>
      <c r="E91"/>
      <c r="F91"/>
      <c r="G91"/>
      <c r="H91" s="488"/>
    </row>
    <row r="92" spans="1:8" x14ac:dyDescent="0.3">
      <c r="A92"/>
      <c r="B92"/>
      <c r="C92"/>
      <c r="D92"/>
      <c r="E92"/>
      <c r="F92"/>
      <c r="G92"/>
      <c r="H92" s="488"/>
    </row>
    <row r="93" spans="1:8" x14ac:dyDescent="0.3">
      <c r="A93"/>
      <c r="B93"/>
      <c r="C93"/>
      <c r="D93"/>
      <c r="E93"/>
      <c r="F93"/>
      <c r="G93"/>
      <c r="H93" s="488"/>
    </row>
    <row r="94" spans="1:8" x14ac:dyDescent="0.3">
      <c r="A94"/>
      <c r="B94"/>
      <c r="C94"/>
      <c r="D94"/>
      <c r="E94"/>
      <c r="F94"/>
      <c r="G94"/>
      <c r="H94" s="488"/>
    </row>
    <row r="95" spans="1:8" x14ac:dyDescent="0.3">
      <c r="A95"/>
      <c r="B95"/>
      <c r="C95"/>
      <c r="D95"/>
      <c r="E95"/>
      <c r="F95"/>
      <c r="G95"/>
      <c r="H95" s="488"/>
    </row>
    <row r="96" spans="1:8" x14ac:dyDescent="0.3">
      <c r="A96"/>
      <c r="B96"/>
      <c r="C96"/>
      <c r="D96"/>
      <c r="E96"/>
      <c r="F96"/>
      <c r="G96"/>
      <c r="H96" s="488"/>
    </row>
    <row r="97" spans="1:8" x14ac:dyDescent="0.3">
      <c r="A97"/>
      <c r="B97"/>
      <c r="C97"/>
      <c r="D97"/>
      <c r="E97"/>
      <c r="F97"/>
      <c r="G97"/>
      <c r="H97" s="488"/>
    </row>
    <row r="98" spans="1:8" x14ac:dyDescent="0.3">
      <c r="A98"/>
      <c r="B98"/>
      <c r="C98"/>
      <c r="D98"/>
      <c r="E98"/>
      <c r="F98"/>
      <c r="G98"/>
      <c r="H98" s="488"/>
    </row>
    <row r="99" spans="1:8" x14ac:dyDescent="0.3">
      <c r="A99"/>
      <c r="B99"/>
      <c r="C99"/>
      <c r="D99"/>
      <c r="E99"/>
      <c r="F99"/>
      <c r="G99"/>
      <c r="H99" s="488"/>
    </row>
    <row r="100" spans="1:8" x14ac:dyDescent="0.3">
      <c r="A100"/>
      <c r="B100"/>
      <c r="C100"/>
      <c r="D100"/>
      <c r="E100"/>
      <c r="F100"/>
      <c r="G100"/>
      <c r="H100" s="488"/>
    </row>
    <row r="101" spans="1:8" x14ac:dyDescent="0.3">
      <c r="A101"/>
      <c r="B101"/>
      <c r="C101"/>
      <c r="D101"/>
      <c r="E101"/>
      <c r="F101"/>
      <c r="G101"/>
      <c r="H101" s="488"/>
    </row>
    <row r="102" spans="1:8" x14ac:dyDescent="0.3">
      <c r="A102"/>
      <c r="B102"/>
      <c r="C102"/>
      <c r="D102"/>
      <c r="E102"/>
      <c r="F102"/>
      <c r="G102"/>
      <c r="H102" s="488"/>
    </row>
    <row r="103" spans="1:8" x14ac:dyDescent="0.3">
      <c r="A103"/>
      <c r="B103"/>
      <c r="C103"/>
      <c r="D103"/>
      <c r="E103"/>
      <c r="F103"/>
      <c r="G103"/>
      <c r="H103" s="488"/>
    </row>
    <row r="104" spans="1:8" x14ac:dyDescent="0.3">
      <c r="A104"/>
      <c r="B104"/>
      <c r="C104"/>
      <c r="D104"/>
      <c r="E104"/>
      <c r="F104"/>
      <c r="G104"/>
      <c r="H104" s="488"/>
    </row>
    <row r="105" spans="1:8" x14ac:dyDescent="0.3">
      <c r="A105"/>
      <c r="B105"/>
      <c r="C105"/>
      <c r="D105"/>
      <c r="E105"/>
      <c r="F105"/>
      <c r="G105"/>
      <c r="H105" s="488"/>
    </row>
    <row r="106" spans="1:8" x14ac:dyDescent="0.3">
      <c r="A106"/>
      <c r="B106"/>
      <c r="C106"/>
      <c r="D106"/>
      <c r="E106"/>
      <c r="F106"/>
      <c r="G106"/>
      <c r="H106" s="488"/>
    </row>
    <row r="107" spans="1:8" x14ac:dyDescent="0.3">
      <c r="A107"/>
      <c r="B107"/>
      <c r="C107"/>
      <c r="D107"/>
      <c r="E107"/>
      <c r="F107"/>
      <c r="G107"/>
      <c r="H107" s="488"/>
    </row>
    <row r="108" spans="1:8" x14ac:dyDescent="0.3">
      <c r="A108"/>
      <c r="B108"/>
      <c r="C108"/>
      <c r="D108"/>
      <c r="E108"/>
      <c r="F108"/>
      <c r="G108"/>
      <c r="H108" s="488"/>
    </row>
    <row r="109" spans="1:8" x14ac:dyDescent="0.3">
      <c r="A109"/>
      <c r="B109"/>
      <c r="C109"/>
      <c r="D109"/>
      <c r="E109"/>
      <c r="F109"/>
      <c r="G109"/>
      <c r="H109" s="488"/>
    </row>
    <row r="110" spans="1:8" x14ac:dyDescent="0.3">
      <c r="A110"/>
      <c r="B110"/>
      <c r="C110"/>
      <c r="D110"/>
      <c r="E110"/>
      <c r="F110"/>
      <c r="G110"/>
      <c r="H110" s="488"/>
    </row>
    <row r="111" spans="1:8" x14ac:dyDescent="0.3">
      <c r="A111"/>
      <c r="B111"/>
      <c r="C111"/>
      <c r="D111"/>
      <c r="E111"/>
      <c r="F111"/>
      <c r="G111"/>
      <c r="H111" s="488"/>
    </row>
    <row r="112" spans="1:8" x14ac:dyDescent="0.3">
      <c r="A112"/>
      <c r="B112"/>
      <c r="C112"/>
      <c r="D112"/>
      <c r="E112"/>
      <c r="F112"/>
      <c r="G112"/>
      <c r="H112" s="488"/>
    </row>
    <row r="113" spans="1:8" x14ac:dyDescent="0.3">
      <c r="A113"/>
      <c r="B113"/>
      <c r="C113"/>
      <c r="D113"/>
      <c r="E113"/>
      <c r="F113"/>
      <c r="G113"/>
      <c r="H113" s="488"/>
    </row>
    <row r="114" spans="1:8" x14ac:dyDescent="0.3">
      <c r="A114"/>
      <c r="B114"/>
      <c r="C114"/>
      <c r="D114"/>
      <c r="E114"/>
      <c r="F114"/>
      <c r="G114"/>
      <c r="H114" s="488"/>
    </row>
    <row r="115" spans="1:8" x14ac:dyDescent="0.3">
      <c r="A115"/>
      <c r="B115"/>
      <c r="C115"/>
      <c r="D115"/>
      <c r="E115"/>
      <c r="F115"/>
      <c r="G115"/>
      <c r="H115" s="488"/>
    </row>
    <row r="116" spans="1:8" x14ac:dyDescent="0.3">
      <c r="A116"/>
      <c r="B116"/>
      <c r="C116"/>
      <c r="D116"/>
      <c r="E116"/>
      <c r="F116"/>
      <c r="G116"/>
      <c r="H116" s="488"/>
    </row>
    <row r="117" spans="1:8" x14ac:dyDescent="0.3">
      <c r="A117"/>
      <c r="B117"/>
      <c r="C117"/>
      <c r="D117"/>
      <c r="E117"/>
      <c r="F117"/>
      <c r="G117"/>
      <c r="H117" s="488"/>
    </row>
    <row r="118" spans="1:8" x14ac:dyDescent="0.3">
      <c r="A118"/>
      <c r="B118"/>
      <c r="C118"/>
      <c r="D118"/>
      <c r="E118"/>
      <c r="F118"/>
      <c r="G118"/>
      <c r="H118" s="488"/>
    </row>
    <row r="119" spans="1:8" x14ac:dyDescent="0.3">
      <c r="A119"/>
      <c r="B119"/>
      <c r="C119"/>
      <c r="D119"/>
      <c r="E119"/>
      <c r="F119"/>
      <c r="G119"/>
      <c r="H119" s="488"/>
    </row>
    <row r="120" spans="1:8" x14ac:dyDescent="0.3">
      <c r="A120"/>
      <c r="B120"/>
      <c r="C120"/>
      <c r="D120"/>
      <c r="E120"/>
      <c r="F120"/>
      <c r="G120"/>
      <c r="H120" s="488"/>
    </row>
    <row r="121" spans="1:8" x14ac:dyDescent="0.3">
      <c r="A121"/>
      <c r="B121"/>
      <c r="C121"/>
      <c r="D121"/>
      <c r="E121"/>
      <c r="F121"/>
      <c r="G121"/>
      <c r="H121" s="488"/>
    </row>
    <row r="122" spans="1:8" x14ac:dyDescent="0.3">
      <c r="A122"/>
      <c r="B122"/>
      <c r="C122"/>
      <c r="D122"/>
      <c r="E122"/>
      <c r="F122"/>
      <c r="G122"/>
      <c r="H122" s="488"/>
    </row>
    <row r="123" spans="1:8" x14ac:dyDescent="0.3">
      <c r="A123"/>
      <c r="B123"/>
      <c r="C123"/>
      <c r="D123"/>
      <c r="E123"/>
      <c r="F123"/>
      <c r="G123"/>
      <c r="H123" s="488"/>
    </row>
    <row r="124" spans="1:8" x14ac:dyDescent="0.3">
      <c r="A124"/>
      <c r="B124"/>
      <c r="C124"/>
      <c r="D124"/>
      <c r="E124"/>
      <c r="F124"/>
      <c r="G124"/>
      <c r="H124" s="488"/>
    </row>
    <row r="125" spans="1:8" x14ac:dyDescent="0.3">
      <c r="A125"/>
      <c r="B125"/>
      <c r="C125"/>
      <c r="D125"/>
      <c r="E125"/>
      <c r="F125"/>
      <c r="G125"/>
      <c r="H125" s="488"/>
    </row>
    <row r="126" spans="1:8" x14ac:dyDescent="0.3">
      <c r="A126"/>
      <c r="B126"/>
      <c r="C126"/>
      <c r="D126"/>
      <c r="E126"/>
      <c r="F126"/>
      <c r="G126"/>
      <c r="H126" s="488"/>
    </row>
    <row r="127" spans="1:8" x14ac:dyDescent="0.3">
      <c r="A127"/>
      <c r="B127"/>
      <c r="C127"/>
      <c r="D127"/>
      <c r="E127"/>
      <c r="F127"/>
      <c r="G127"/>
      <c r="H127" s="488"/>
    </row>
    <row r="128" spans="1:8" x14ac:dyDescent="0.3">
      <c r="A128"/>
      <c r="B128"/>
      <c r="C128"/>
      <c r="D128"/>
      <c r="E128"/>
      <c r="F128"/>
      <c r="G128"/>
      <c r="H128" s="488"/>
    </row>
    <row r="129" spans="1:8" x14ac:dyDescent="0.3">
      <c r="A129"/>
      <c r="B129"/>
      <c r="C129"/>
      <c r="D129"/>
      <c r="E129"/>
      <c r="F129"/>
      <c r="G129"/>
      <c r="H129" s="488"/>
    </row>
    <row r="130" spans="1:8" x14ac:dyDescent="0.3">
      <c r="A130"/>
      <c r="B130"/>
      <c r="C130"/>
      <c r="D130"/>
      <c r="E130"/>
      <c r="F130"/>
      <c r="G130"/>
      <c r="H130" s="488"/>
    </row>
    <row r="131" spans="1:8" x14ac:dyDescent="0.3">
      <c r="A131"/>
      <c r="B131"/>
      <c r="C131"/>
      <c r="D131"/>
      <c r="E131"/>
      <c r="F131"/>
      <c r="G131"/>
      <c r="H131" s="488"/>
    </row>
    <row r="132" spans="1:8" x14ac:dyDescent="0.3">
      <c r="A132"/>
      <c r="B132"/>
      <c r="C132"/>
      <c r="D132"/>
      <c r="E132"/>
      <c r="F132"/>
      <c r="G132"/>
      <c r="H132" s="488"/>
    </row>
    <row r="133" spans="1:8" x14ac:dyDescent="0.3">
      <c r="A133"/>
      <c r="B133"/>
      <c r="C133"/>
      <c r="D133"/>
      <c r="E133"/>
      <c r="F133"/>
      <c r="G133"/>
      <c r="H133" s="488"/>
    </row>
    <row r="134" spans="1:8" x14ac:dyDescent="0.3">
      <c r="A134"/>
      <c r="B134"/>
      <c r="C134"/>
      <c r="D134"/>
      <c r="E134"/>
      <c r="F134"/>
      <c r="G134"/>
      <c r="H134" s="488"/>
    </row>
    <row r="135" spans="1:8" x14ac:dyDescent="0.3">
      <c r="A135"/>
      <c r="B135"/>
      <c r="C135"/>
      <c r="D135"/>
      <c r="E135"/>
      <c r="F135"/>
      <c r="G135"/>
      <c r="H135" s="488"/>
    </row>
    <row r="136" spans="1:8" x14ac:dyDescent="0.3">
      <c r="A136"/>
      <c r="B136"/>
      <c r="C136"/>
      <c r="D136"/>
      <c r="E136"/>
      <c r="F136"/>
      <c r="G136"/>
      <c r="H136" s="488"/>
    </row>
    <row r="137" spans="1:8" x14ac:dyDescent="0.3">
      <c r="A137"/>
      <c r="B137"/>
      <c r="C137"/>
      <c r="D137"/>
      <c r="E137"/>
      <c r="F137"/>
      <c r="G137"/>
      <c r="H137" s="488"/>
    </row>
    <row r="138" spans="1:8" x14ac:dyDescent="0.3">
      <c r="A138"/>
      <c r="B138"/>
      <c r="C138"/>
      <c r="D138"/>
      <c r="E138"/>
      <c r="F138"/>
      <c r="G138"/>
      <c r="H138" s="488"/>
    </row>
    <row r="139" spans="1:8" x14ac:dyDescent="0.3">
      <c r="A139" s="488"/>
      <c r="B139" s="488"/>
      <c r="C139" s="488"/>
      <c r="D139" s="488"/>
      <c r="E139" s="488"/>
      <c r="F139" s="488"/>
      <c r="G139" s="488"/>
      <c r="H139" s="488"/>
    </row>
    <row r="140" spans="1:8" x14ac:dyDescent="0.3">
      <c r="A140" s="488"/>
      <c r="B140" s="488"/>
      <c r="C140" s="488"/>
      <c r="D140" s="488"/>
      <c r="E140" s="488"/>
      <c r="F140" s="488"/>
      <c r="G140" s="488"/>
      <c r="H140" s="488"/>
    </row>
    <row r="141" spans="1:8" x14ac:dyDescent="0.3">
      <c r="A141" s="488"/>
      <c r="B141" s="488"/>
      <c r="C141" s="488"/>
      <c r="D141" s="488"/>
      <c r="E141" s="488"/>
      <c r="F141" s="488"/>
      <c r="G141" s="488"/>
      <c r="H141" s="488"/>
    </row>
    <row r="142" spans="1:8" x14ac:dyDescent="0.3">
      <c r="A142" s="488"/>
      <c r="B142" s="488"/>
      <c r="C142" s="488"/>
      <c r="D142" s="488"/>
      <c r="E142" s="488"/>
      <c r="F142" s="488"/>
      <c r="G142" s="488"/>
      <c r="H142" s="488"/>
    </row>
    <row r="143" spans="1:8" x14ac:dyDescent="0.3">
      <c r="A143" s="488"/>
      <c r="B143" s="488"/>
      <c r="C143" s="488"/>
      <c r="D143" s="488"/>
      <c r="E143" s="488"/>
      <c r="F143" s="488"/>
      <c r="G143" s="488"/>
      <c r="H143" s="488"/>
    </row>
    <row r="144" spans="1:8" x14ac:dyDescent="0.3">
      <c r="A144" s="488"/>
      <c r="B144" s="488"/>
      <c r="C144" s="488"/>
      <c r="D144" s="488"/>
      <c r="E144" s="488"/>
      <c r="F144" s="488"/>
      <c r="G144" s="488"/>
      <c r="H144" s="488"/>
    </row>
    <row r="145" spans="1:11" x14ac:dyDescent="0.3">
      <c r="A145" s="488"/>
      <c r="B145" s="488"/>
      <c r="C145" s="488"/>
      <c r="D145" s="488"/>
      <c r="E145" s="488"/>
      <c r="F145" s="488"/>
      <c r="G145" s="488"/>
      <c r="H145" s="488"/>
    </row>
    <row r="146" spans="1:11" x14ac:dyDescent="0.3">
      <c r="A146" s="488"/>
      <c r="B146" s="488"/>
      <c r="C146" s="488"/>
      <c r="D146" s="488"/>
      <c r="E146" s="488"/>
      <c r="F146" s="488"/>
      <c r="G146" s="488"/>
      <c r="H146" s="488"/>
    </row>
    <row r="147" spans="1:11" x14ac:dyDescent="0.3">
      <c r="A147" s="488"/>
      <c r="B147" s="488"/>
      <c r="C147" s="488"/>
      <c r="D147" s="488"/>
      <c r="E147" s="488"/>
      <c r="F147" s="488"/>
      <c r="G147" s="488"/>
      <c r="H147" s="488"/>
    </row>
    <row r="148" spans="1:11" x14ac:dyDescent="0.3">
      <c r="A148" s="488"/>
      <c r="B148" s="488"/>
      <c r="C148" s="488"/>
      <c r="D148" s="488"/>
      <c r="E148" s="488"/>
      <c r="F148" s="488"/>
      <c r="G148" s="488"/>
      <c r="H148" s="488"/>
    </row>
    <row r="149" spans="1:11" x14ac:dyDescent="0.3">
      <c r="A149" s="488"/>
      <c r="B149" s="488"/>
      <c r="C149" s="488"/>
      <c r="D149" s="488"/>
      <c r="E149" s="488"/>
      <c r="F149" s="488"/>
      <c r="G149" s="488"/>
      <c r="H149" s="488"/>
    </row>
    <row r="150" spans="1:11" x14ac:dyDescent="0.3">
      <c r="A150" s="488"/>
      <c r="B150" s="488"/>
      <c r="C150" s="488"/>
      <c r="D150" s="488"/>
      <c r="E150" s="488"/>
      <c r="F150" s="488"/>
      <c r="G150" s="488"/>
      <c r="H150" s="488"/>
    </row>
    <row r="151" spans="1:11" x14ac:dyDescent="0.3">
      <c r="A151" s="488"/>
      <c r="B151" s="488"/>
      <c r="C151" s="488"/>
      <c r="D151" s="488"/>
      <c r="E151" s="488"/>
      <c r="F151" s="488"/>
      <c r="G151" s="488"/>
      <c r="H151" s="488"/>
    </row>
    <row r="152" spans="1:11" x14ac:dyDescent="0.3">
      <c r="A152" s="488"/>
      <c r="B152" s="488"/>
      <c r="C152" s="488"/>
      <c r="D152" s="488"/>
      <c r="E152" s="488"/>
      <c r="F152" s="488"/>
      <c r="G152" s="488"/>
      <c r="H152" s="488"/>
    </row>
    <row r="153" spans="1:11" x14ac:dyDescent="0.3">
      <c r="A153" s="488"/>
      <c r="B153" s="488"/>
      <c r="C153" s="488"/>
      <c r="D153" s="488"/>
      <c r="E153" s="488"/>
      <c r="F153" s="488"/>
      <c r="G153" s="488"/>
      <c r="H153" s="488"/>
    </row>
    <row r="154" spans="1:11" x14ac:dyDescent="0.3">
      <c r="A154" s="488"/>
      <c r="B154" s="488"/>
      <c r="C154" s="488"/>
      <c r="D154" s="488"/>
      <c r="E154" s="488"/>
      <c r="F154" s="488"/>
      <c r="G154" s="488"/>
      <c r="H154" s="488"/>
    </row>
    <row r="155" spans="1:11" x14ac:dyDescent="0.3">
      <c r="A155" s="494"/>
      <c r="B155" s="495"/>
      <c r="C155" s="495"/>
      <c r="D155" s="496"/>
      <c r="E155" s="464"/>
      <c r="F155" s="497"/>
      <c r="G155" s="497"/>
      <c r="H155" s="495"/>
    </row>
    <row r="156" spans="1:11" x14ac:dyDescent="0.3">
      <c r="A156" s="494"/>
      <c r="B156" s="495"/>
      <c r="C156" s="495"/>
      <c r="D156" s="496"/>
      <c r="E156" s="495"/>
      <c r="F156" s="495"/>
      <c r="G156" s="495"/>
      <c r="H156" s="495"/>
    </row>
    <row r="157" spans="1:11" x14ac:dyDescent="0.3">
      <c r="A157" s="495"/>
      <c r="B157" s="495"/>
      <c r="C157" s="495"/>
      <c r="D157" s="498"/>
      <c r="E157" s="499"/>
      <c r="F157" s="495"/>
      <c r="G157" s="495"/>
      <c r="H157" s="495"/>
    </row>
    <row r="158" spans="1:11" x14ac:dyDescent="0.3">
      <c r="A158" s="495"/>
      <c r="B158" s="495"/>
      <c r="C158" s="495"/>
      <c r="D158" s="498"/>
      <c r="E158" s="495"/>
      <c r="F158" s="495"/>
      <c r="G158" s="495"/>
      <c r="H158" s="495"/>
    </row>
    <row r="159" spans="1:11" s="454" customFormat="1" x14ac:dyDescent="0.3">
      <c r="A159" s="452"/>
      <c r="B159" s="452"/>
      <c r="C159" s="452"/>
      <c r="D159" s="452"/>
      <c r="E159" s="453"/>
      <c r="F159" s="452"/>
      <c r="G159" s="452"/>
      <c r="H159" s="452"/>
      <c r="I159" s="500"/>
      <c r="J159" s="500"/>
      <c r="K159" s="501"/>
    </row>
    <row r="160" spans="1:11" x14ac:dyDescent="0.3">
      <c r="A160" s="455"/>
      <c r="B160" s="455"/>
      <c r="C160" s="455"/>
      <c r="D160" s="455"/>
      <c r="E160" s="459"/>
      <c r="F160" s="455"/>
      <c r="G160" s="455"/>
      <c r="H160" s="455"/>
    </row>
    <row r="161" spans="1:8" x14ac:dyDescent="0.3">
      <c r="A161" s="459"/>
      <c r="B161" s="459"/>
      <c r="C161" s="459"/>
      <c r="D161" s="502"/>
      <c r="E161" s="459"/>
      <c r="F161" s="459"/>
      <c r="G161" s="459"/>
      <c r="H161" s="459"/>
    </row>
  </sheetData>
  <mergeCells count="15">
    <mergeCell ref="B52:C52"/>
    <mergeCell ref="B53:C53"/>
    <mergeCell ref="A159:B159"/>
    <mergeCell ref="C159:D159"/>
    <mergeCell ref="F159:H159"/>
    <mergeCell ref="A160:B160"/>
    <mergeCell ref="C160:D160"/>
    <mergeCell ref="F160:H160"/>
    <mergeCell ref="A5:H5"/>
    <mergeCell ref="A6:H6"/>
    <mergeCell ref="A7:H7"/>
    <mergeCell ref="A8:H8"/>
    <mergeCell ref="A9:B11"/>
    <mergeCell ref="C9:G9"/>
    <mergeCell ref="H9:H10"/>
  </mergeCells>
  <pageMargins left="0.7" right="0.7" top="0.75" bottom="0.75" header="0.3" footer="0.3"/>
  <pageSetup orientation="portrait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47"/>
  <sheetViews>
    <sheetView showGridLines="0" topLeftCell="D13" zoomScaleNormal="100" workbookViewId="0">
      <selection activeCell="A15" sqref="A15:C15"/>
    </sheetView>
  </sheetViews>
  <sheetFormatPr baseColWidth="10" defaultRowHeight="12.75" x14ac:dyDescent="0.2"/>
  <cols>
    <col min="1" max="1" width="13.85546875" style="457" customWidth="1"/>
    <col min="2" max="2" width="20.42578125" style="457" customWidth="1"/>
    <col min="3" max="3" width="11.42578125" style="457"/>
    <col min="4" max="4" width="21.7109375" style="457" customWidth="1"/>
    <col min="5" max="5" width="21.28515625" style="457" customWidth="1"/>
    <col min="6" max="6" width="21.7109375" style="457" customWidth="1"/>
    <col min="7" max="7" width="14.85546875" style="457" customWidth="1"/>
    <col min="8" max="8" width="16.42578125" style="457" customWidth="1"/>
    <col min="9" max="9" width="24.140625" style="457" customWidth="1"/>
    <col min="10" max="10" width="11.42578125" style="457"/>
    <col min="11" max="11" width="16.5703125" style="457" bestFit="1" customWidth="1"/>
    <col min="12" max="16384" width="11.42578125" style="457"/>
  </cols>
  <sheetData>
    <row r="3" spans="1:9" ht="22.5" customHeight="1" thickBot="1" x14ac:dyDescent="0.25"/>
    <row r="4" spans="1:9" ht="15.75" x14ac:dyDescent="0.2">
      <c r="A4" s="398" t="s">
        <v>178</v>
      </c>
      <c r="B4" s="399"/>
      <c r="C4" s="399"/>
      <c r="D4" s="399"/>
      <c r="E4" s="399"/>
      <c r="F4" s="399"/>
      <c r="G4" s="399"/>
      <c r="H4" s="399"/>
      <c r="I4" s="407"/>
    </row>
    <row r="5" spans="1:9" ht="15.75" x14ac:dyDescent="0.2">
      <c r="A5" s="401" t="s">
        <v>1016</v>
      </c>
      <c r="B5" s="402"/>
      <c r="C5" s="402"/>
      <c r="D5" s="402"/>
      <c r="E5" s="402"/>
      <c r="F5" s="402"/>
      <c r="G5" s="402"/>
      <c r="H5" s="402"/>
      <c r="I5" s="412"/>
    </row>
    <row r="6" spans="1:9" ht="15.75" x14ac:dyDescent="0.2">
      <c r="A6" s="401" t="s">
        <v>1102</v>
      </c>
      <c r="B6" s="402"/>
      <c r="C6" s="402"/>
      <c r="D6" s="402"/>
      <c r="E6" s="402"/>
      <c r="F6" s="402"/>
      <c r="G6" s="402"/>
      <c r="H6" s="402"/>
      <c r="I6" s="412"/>
    </row>
    <row r="7" spans="1:9" ht="16.5" thickBot="1" x14ac:dyDescent="0.25">
      <c r="A7" s="404" t="str">
        <f>'ESTADO ANALITICO DE INGRESOS '!A7:I7</f>
        <v>DEL 01  DE ENERO AL 31 DE MARZO DEL 2017.</v>
      </c>
      <c r="B7" s="405"/>
      <c r="C7" s="405"/>
      <c r="D7" s="405"/>
      <c r="E7" s="405"/>
      <c r="F7" s="405"/>
      <c r="G7" s="405"/>
      <c r="H7" s="405"/>
      <c r="I7" s="416"/>
    </row>
    <row r="8" spans="1:9" ht="16.5" thickBot="1" x14ac:dyDescent="0.25">
      <c r="A8" s="503" t="s">
        <v>1103</v>
      </c>
      <c r="B8" s="504"/>
      <c r="C8" s="505"/>
      <c r="D8" s="404" t="s">
        <v>1019</v>
      </c>
      <c r="E8" s="405"/>
      <c r="F8" s="405"/>
      <c r="G8" s="405"/>
      <c r="H8" s="416"/>
      <c r="I8" s="506" t="s">
        <v>1020</v>
      </c>
    </row>
    <row r="9" spans="1:9" ht="32.25" thickBot="1" x14ac:dyDescent="0.25">
      <c r="A9" s="503"/>
      <c r="B9" s="504"/>
      <c r="C9" s="505"/>
      <c r="D9" s="413" t="s">
        <v>1021</v>
      </c>
      <c r="E9" s="414" t="s">
        <v>1022</v>
      </c>
      <c r="F9" s="413" t="s">
        <v>1023</v>
      </c>
      <c r="G9" s="413" t="s">
        <v>1024</v>
      </c>
      <c r="H9" s="413" t="s">
        <v>1025</v>
      </c>
      <c r="I9" s="415"/>
    </row>
    <row r="10" spans="1:9" ht="16.5" thickBot="1" x14ac:dyDescent="0.25">
      <c r="A10" s="507"/>
      <c r="B10" s="508"/>
      <c r="C10" s="509"/>
      <c r="D10" s="413">
        <v>-1</v>
      </c>
      <c r="E10" s="413">
        <v>-2</v>
      </c>
      <c r="F10" s="413" t="s">
        <v>1026</v>
      </c>
      <c r="G10" s="413">
        <v>-4</v>
      </c>
      <c r="H10" s="413">
        <v>-5</v>
      </c>
      <c r="I10" s="413" t="s">
        <v>1027</v>
      </c>
    </row>
    <row r="11" spans="1:9" x14ac:dyDescent="0.2">
      <c r="A11" s="510" t="s">
        <v>1104</v>
      </c>
      <c r="B11" s="511"/>
      <c r="C11" s="512"/>
      <c r="D11" s="427"/>
      <c r="E11" s="427"/>
      <c r="F11" s="427"/>
      <c r="G11" s="427"/>
      <c r="H11" s="427"/>
      <c r="I11" s="427"/>
    </row>
    <row r="12" spans="1:9" x14ac:dyDescent="0.2">
      <c r="A12" s="424"/>
      <c r="B12" s="425" t="s">
        <v>58</v>
      </c>
      <c r="C12" s="426"/>
      <c r="D12" s="513"/>
      <c r="E12" s="427"/>
      <c r="F12" s="427"/>
      <c r="G12" s="427"/>
      <c r="H12" s="427"/>
      <c r="I12" s="427"/>
    </row>
    <row r="13" spans="1:9" x14ac:dyDescent="0.2">
      <c r="A13" s="424"/>
      <c r="B13" s="425" t="s">
        <v>1028</v>
      </c>
      <c r="C13" s="426"/>
      <c r="D13" s="513"/>
      <c r="E13" s="427"/>
      <c r="F13" s="427"/>
      <c r="G13" s="427"/>
      <c r="H13" s="427"/>
      <c r="I13" s="427"/>
    </row>
    <row r="14" spans="1:9" x14ac:dyDescent="0.2">
      <c r="A14" s="424"/>
      <c r="B14" s="425" t="s">
        <v>60</v>
      </c>
      <c r="C14" s="426"/>
      <c r="D14" s="513"/>
      <c r="E14" s="427"/>
      <c r="F14" s="427"/>
      <c r="G14" s="427"/>
      <c r="H14" s="427"/>
      <c r="I14" s="427"/>
    </row>
    <row r="15" spans="1:9" x14ac:dyDescent="0.2">
      <c r="A15" s="424"/>
      <c r="B15" s="425" t="s">
        <v>1029</v>
      </c>
      <c r="C15" s="426"/>
      <c r="D15" s="513"/>
      <c r="E15" s="427"/>
      <c r="F15" s="427"/>
      <c r="G15" s="427"/>
      <c r="H15" s="427"/>
      <c r="I15" s="427"/>
    </row>
    <row r="16" spans="1:9" x14ac:dyDescent="0.2">
      <c r="A16" s="424"/>
      <c r="B16" s="514" t="s">
        <v>1030</v>
      </c>
      <c r="C16" s="515"/>
      <c r="D16" s="513"/>
      <c r="E16" s="427"/>
      <c r="F16" s="427"/>
      <c r="G16" s="427"/>
      <c r="H16" s="427"/>
      <c r="I16" s="427"/>
    </row>
    <row r="17" spans="1:11" x14ac:dyDescent="0.2">
      <c r="A17" s="424"/>
      <c r="B17" s="514" t="s">
        <v>1031</v>
      </c>
      <c r="C17" s="515"/>
      <c r="D17" s="513"/>
      <c r="E17" s="427"/>
      <c r="F17" s="427"/>
      <c r="G17" s="427"/>
      <c r="H17" s="427"/>
      <c r="I17" s="427"/>
    </row>
    <row r="18" spans="1:11" x14ac:dyDescent="0.2">
      <c r="A18" s="424"/>
      <c r="B18" s="425" t="s">
        <v>1032</v>
      </c>
      <c r="C18" s="426"/>
      <c r="D18" s="513"/>
      <c r="E18" s="427"/>
      <c r="F18" s="427"/>
      <c r="G18" s="427"/>
      <c r="H18" s="427"/>
      <c r="I18" s="427"/>
    </row>
    <row r="19" spans="1:11" x14ac:dyDescent="0.2">
      <c r="A19" s="424"/>
      <c r="B19" s="514" t="s">
        <v>1030</v>
      </c>
      <c r="C19" s="515"/>
      <c r="D19" s="513"/>
      <c r="E19" s="427"/>
      <c r="F19" s="427"/>
      <c r="G19" s="427"/>
      <c r="H19" s="427"/>
      <c r="I19" s="427"/>
    </row>
    <row r="20" spans="1:11" x14ac:dyDescent="0.2">
      <c r="A20" s="424"/>
      <c r="B20" s="514" t="s">
        <v>1031</v>
      </c>
      <c r="C20" s="515"/>
      <c r="D20" s="513"/>
      <c r="E20" s="427"/>
      <c r="F20" s="427"/>
      <c r="G20" s="427"/>
      <c r="H20" s="427"/>
      <c r="I20" s="427"/>
    </row>
    <row r="21" spans="1:11" x14ac:dyDescent="0.2">
      <c r="A21" s="424"/>
      <c r="B21" s="425" t="s">
        <v>63</v>
      </c>
      <c r="C21" s="426"/>
      <c r="D21" s="513"/>
      <c r="E21" s="427"/>
      <c r="F21" s="427"/>
      <c r="G21" s="427"/>
      <c r="H21" s="427"/>
      <c r="I21" s="427"/>
    </row>
    <row r="22" spans="1:11" x14ac:dyDescent="0.2">
      <c r="A22" s="424"/>
      <c r="B22" s="425" t="s">
        <v>1034</v>
      </c>
      <c r="C22" s="426"/>
      <c r="D22" s="516"/>
      <c r="E22" s="430"/>
      <c r="F22" s="430"/>
      <c r="G22" s="430"/>
      <c r="H22" s="430"/>
      <c r="I22" s="430"/>
    </row>
    <row r="23" spans="1:11" x14ac:dyDescent="0.2">
      <c r="A23" s="424"/>
      <c r="B23" s="514"/>
      <c r="C23" s="515"/>
      <c r="D23" s="513"/>
      <c r="E23" s="427"/>
      <c r="F23" s="427"/>
      <c r="G23" s="427"/>
      <c r="H23" s="427"/>
      <c r="I23" s="427"/>
    </row>
    <row r="24" spans="1:11" x14ac:dyDescent="0.2">
      <c r="A24" s="517" t="s">
        <v>1105</v>
      </c>
      <c r="B24" s="518"/>
      <c r="C24" s="519"/>
      <c r="D24" s="513"/>
      <c r="E24" s="427"/>
      <c r="F24" s="427"/>
      <c r="G24" s="427"/>
      <c r="H24" s="427"/>
      <c r="I24" s="427"/>
      <c r="K24" s="464"/>
    </row>
    <row r="25" spans="1:11" x14ac:dyDescent="0.2">
      <c r="A25" s="520"/>
      <c r="B25" s="425" t="s">
        <v>59</v>
      </c>
      <c r="C25" s="426"/>
      <c r="D25" s="513"/>
      <c r="E25" s="427"/>
      <c r="F25" s="427"/>
      <c r="G25" s="427"/>
      <c r="H25" s="427"/>
      <c r="I25" s="427"/>
    </row>
    <row r="26" spans="1:11" x14ac:dyDescent="0.2">
      <c r="A26" s="424"/>
      <c r="B26" s="425" t="s">
        <v>1033</v>
      </c>
      <c r="C26" s="426"/>
      <c r="D26" s="430">
        <f>'ESTADO ANALITICO DE INGRESOS '!D21</f>
        <v>23401388.655175962</v>
      </c>
      <c r="E26" s="430">
        <f>'ESTADO ANALITICO DE INGRESOS '!E21</f>
        <v>199792.25</v>
      </c>
      <c r="F26" s="430">
        <f>+D26+E26</f>
        <v>23601180.905175962</v>
      </c>
      <c r="G26" s="430">
        <f>'ESTADO ANALITICO DE INGRESOS '!G21</f>
        <v>6040676.0599999987</v>
      </c>
      <c r="H26" s="430">
        <f>G26</f>
        <v>6040676.0599999987</v>
      </c>
      <c r="I26" s="430">
        <f>H26-D26</f>
        <v>-17360712.595175963</v>
      </c>
    </row>
    <row r="27" spans="1:11" x14ac:dyDescent="0.2">
      <c r="A27" s="424"/>
      <c r="B27" s="425" t="s">
        <v>1034</v>
      </c>
      <c r="C27" s="426"/>
      <c r="D27" s="430">
        <f>'ESTADO ANALITICO DE INGRESOS '!D23</f>
        <v>106803559.63276906</v>
      </c>
      <c r="E27" s="430">
        <f>'ESTADO ANALITICO DE INGRESOS '!E23</f>
        <v>8590217.1200000029</v>
      </c>
      <c r="F27" s="430">
        <f>+D27+E27</f>
        <v>115393776.75276907</v>
      </c>
      <c r="G27" s="430">
        <f>'ESTADO ANALITICO DE INGRESOS '!G23</f>
        <v>21212415.340000007</v>
      </c>
      <c r="H27" s="430">
        <f>G27</f>
        <v>21212415.340000007</v>
      </c>
      <c r="I27" s="430">
        <f>H27-D27</f>
        <v>-85591144.29276906</v>
      </c>
      <c r="K27" s="521"/>
    </row>
    <row r="28" spans="1:11" x14ac:dyDescent="0.2">
      <c r="A28" s="424"/>
      <c r="B28" s="514"/>
      <c r="C28" s="515"/>
      <c r="D28" s="427"/>
      <c r="E28" s="427"/>
      <c r="F28" s="427"/>
      <c r="G28" s="427"/>
      <c r="H28" s="427"/>
      <c r="I28" s="427"/>
      <c r="K28" s="521"/>
    </row>
    <row r="29" spans="1:11" x14ac:dyDescent="0.2">
      <c r="A29" s="517" t="s">
        <v>1106</v>
      </c>
      <c r="B29" s="518"/>
      <c r="C29" s="519"/>
      <c r="D29" s="427"/>
      <c r="E29" s="427"/>
      <c r="F29" s="427"/>
      <c r="G29" s="427"/>
      <c r="H29" s="427"/>
      <c r="I29" s="427"/>
      <c r="K29" s="522"/>
    </row>
    <row r="30" spans="1:11" x14ac:dyDescent="0.2">
      <c r="A30" s="424"/>
      <c r="B30" s="425" t="s">
        <v>1035</v>
      </c>
      <c r="C30" s="426"/>
      <c r="D30" s="513"/>
      <c r="E30" s="427"/>
      <c r="F30" s="427"/>
      <c r="G30" s="427"/>
      <c r="H30" s="427"/>
      <c r="I30" s="427"/>
      <c r="K30" s="523"/>
    </row>
    <row r="31" spans="1:11" ht="13.5" thickBot="1" x14ac:dyDescent="0.25">
      <c r="A31" s="435"/>
      <c r="B31" s="524"/>
      <c r="C31" s="525"/>
      <c r="D31" s="438"/>
      <c r="E31" s="438"/>
      <c r="F31" s="438"/>
      <c r="G31" s="438"/>
      <c r="H31" s="438"/>
      <c r="I31" s="438"/>
      <c r="K31" s="521"/>
    </row>
    <row r="32" spans="1:11" ht="13.5" thickBot="1" x14ac:dyDescent="0.25">
      <c r="A32" s="526"/>
      <c r="B32" s="440"/>
      <c r="C32" s="439" t="s">
        <v>104</v>
      </c>
      <c r="D32" s="441">
        <f t="shared" ref="D32:I32" si="0">SUM(D11:D31)</f>
        <v>130204948.28794503</v>
      </c>
      <c r="E32" s="441">
        <f t="shared" si="0"/>
        <v>8790009.3700000029</v>
      </c>
      <c r="F32" s="441">
        <f t="shared" si="0"/>
        <v>138994957.65794504</v>
      </c>
      <c r="G32" s="441">
        <f t="shared" si="0"/>
        <v>27253091.400000006</v>
      </c>
      <c r="H32" s="441">
        <f t="shared" si="0"/>
        <v>27253091.400000006</v>
      </c>
      <c r="I32" s="442">
        <f t="shared" si="0"/>
        <v>-102951856.88794503</v>
      </c>
    </row>
    <row r="33" spans="1:11" ht="13.5" thickBot="1" x14ac:dyDescent="0.25">
      <c r="A33" s="443"/>
      <c r="B33" s="443"/>
      <c r="C33" s="443"/>
      <c r="D33" s="444"/>
      <c r="E33" s="444"/>
      <c r="F33" s="444"/>
      <c r="G33" s="445" t="s">
        <v>1036</v>
      </c>
      <c r="H33" s="446"/>
      <c r="I33" s="447"/>
    </row>
    <row r="34" spans="1:11" x14ac:dyDescent="0.2">
      <c r="A34" s="527"/>
      <c r="B34" s="527"/>
      <c r="C34" s="527"/>
      <c r="D34" s="527"/>
      <c r="E34" s="527"/>
      <c r="F34" s="527"/>
      <c r="G34" s="527"/>
      <c r="H34" s="527"/>
      <c r="I34" s="527"/>
    </row>
    <row r="35" spans="1:11" x14ac:dyDescent="0.2">
      <c r="D35" s="464"/>
      <c r="K35" s="464"/>
    </row>
    <row r="36" spans="1:11" x14ac:dyDescent="0.2">
      <c r="D36" s="464"/>
    </row>
    <row r="37" spans="1:11" x14ac:dyDescent="0.2">
      <c r="F37" s="464"/>
    </row>
    <row r="43" spans="1:11" s="454" customFormat="1" ht="15" customHeight="1" x14ac:dyDescent="0.2">
      <c r="A43" s="457"/>
      <c r="B43" s="457"/>
      <c r="C43" s="457"/>
      <c r="D43" s="457"/>
      <c r="E43" s="457"/>
      <c r="F43" s="457"/>
      <c r="G43" s="457"/>
      <c r="H43" s="457"/>
      <c r="I43" s="457"/>
    </row>
    <row r="44" spans="1:11" x14ac:dyDescent="0.2">
      <c r="J44" s="528"/>
    </row>
    <row r="46" spans="1:11" ht="15.75" x14ac:dyDescent="0.25">
      <c r="A46" s="529"/>
      <c r="B46" s="529"/>
      <c r="C46" s="529"/>
      <c r="D46" s="452" t="s">
        <v>1037</v>
      </c>
      <c r="E46" s="452"/>
      <c r="F46" s="452"/>
      <c r="G46" s="452"/>
      <c r="H46" s="452"/>
    </row>
    <row r="47" spans="1:11" ht="15.75" x14ac:dyDescent="0.25">
      <c r="A47" s="456"/>
      <c r="B47" s="456"/>
      <c r="C47" s="456"/>
      <c r="D47" s="455" t="s">
        <v>1038</v>
      </c>
      <c r="E47" s="455"/>
      <c r="F47" s="455"/>
      <c r="G47" s="455"/>
      <c r="H47" s="455"/>
    </row>
  </sheetData>
  <mergeCells count="32">
    <mergeCell ref="D47:H47"/>
    <mergeCell ref="A29:C29"/>
    <mergeCell ref="B30:C30"/>
    <mergeCell ref="B31:C31"/>
    <mergeCell ref="I32:I33"/>
    <mergeCell ref="G33:H33"/>
    <mergeCell ref="D46:H46"/>
    <mergeCell ref="B23:C23"/>
    <mergeCell ref="A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A11:C11"/>
    <mergeCell ref="B12:C12"/>
    <mergeCell ref="B13:C13"/>
    <mergeCell ref="B14:C14"/>
    <mergeCell ref="B15:C15"/>
    <mergeCell ref="B16:C16"/>
    <mergeCell ref="A4:I4"/>
    <mergeCell ref="A5:I5"/>
    <mergeCell ref="A6:I6"/>
    <mergeCell ref="A7:I7"/>
    <mergeCell ref="A8:C10"/>
    <mergeCell ref="D8:H8"/>
    <mergeCell ref="I8:I9"/>
  </mergeCells>
  <printOptions horizontalCentered="1"/>
  <pageMargins left="0.31496062992125984" right="0.31496062992125984" top="0.35433070866141736" bottom="0.35433070866141736" header="0.31496062992125984" footer="0.31496062992125984"/>
  <pageSetup scale="65" orientation="landscape" r:id="rId1"/>
  <headerFooter>
    <oddFooter xml:space="preserve">&amp;R&amp;14 26
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4:AC69"/>
  <sheetViews>
    <sheetView showGridLines="0" topLeftCell="D1" zoomScaleNormal="100" workbookViewId="0">
      <selection activeCell="A15" sqref="A15:C15"/>
    </sheetView>
  </sheetViews>
  <sheetFormatPr baseColWidth="10" defaultRowHeight="12.75" x14ac:dyDescent="0.2"/>
  <cols>
    <col min="1" max="1" width="14.85546875" style="457" customWidth="1"/>
    <col min="2" max="2" width="30.7109375" style="457" customWidth="1"/>
    <col min="3" max="3" width="24" style="457" bestFit="1" customWidth="1"/>
    <col min="4" max="4" width="23.28515625" style="457" bestFit="1" customWidth="1"/>
    <col min="5" max="5" width="24.42578125" style="457" bestFit="1" customWidth="1"/>
    <col min="6" max="7" width="21.85546875" style="457" customWidth="1"/>
    <col min="8" max="8" width="24" style="457" bestFit="1" customWidth="1"/>
    <col min="9" max="16384" width="11.42578125" style="457"/>
  </cols>
  <sheetData>
    <row r="4" spans="1:8" ht="13.5" thickBot="1" x14ac:dyDescent="0.25"/>
    <row r="5" spans="1:8" ht="15.75" x14ac:dyDescent="0.2">
      <c r="A5" s="398" t="str">
        <f>'[8]EDO.ANA. PRESUP EGRESOS '!A5:H5</f>
        <v>UNIVERSIDAD TECNOLÓGICA DE SAN JUAN DEL RÍO</v>
      </c>
      <c r="B5" s="399"/>
      <c r="C5" s="399"/>
      <c r="D5" s="399"/>
      <c r="E5" s="399"/>
      <c r="F5" s="399"/>
      <c r="G5" s="399"/>
      <c r="H5" s="400"/>
    </row>
    <row r="6" spans="1:8" ht="15.75" x14ac:dyDescent="0.2">
      <c r="A6" s="401" t="s">
        <v>1046</v>
      </c>
      <c r="B6" s="402"/>
      <c r="C6" s="402"/>
      <c r="D6" s="402"/>
      <c r="E6" s="402"/>
      <c r="F6" s="402"/>
      <c r="G6" s="402"/>
      <c r="H6" s="403"/>
    </row>
    <row r="7" spans="1:8" ht="15.75" x14ac:dyDescent="0.2">
      <c r="A7" s="401" t="s">
        <v>1107</v>
      </c>
      <c r="B7" s="402"/>
      <c r="C7" s="402"/>
      <c r="D7" s="402"/>
      <c r="E7" s="402"/>
      <c r="F7" s="402"/>
      <c r="G7" s="402"/>
      <c r="H7" s="403"/>
    </row>
    <row r="8" spans="1:8" ht="16.5" thickBot="1" x14ac:dyDescent="0.25">
      <c r="A8" s="404" t="s">
        <v>1017</v>
      </c>
      <c r="B8" s="405"/>
      <c r="C8" s="405"/>
      <c r="D8" s="405"/>
      <c r="E8" s="405"/>
      <c r="F8" s="405"/>
      <c r="G8" s="405"/>
      <c r="H8" s="406"/>
    </row>
    <row r="9" spans="1:8" ht="16.5" thickBot="1" x14ac:dyDescent="0.25">
      <c r="A9" s="530" t="s">
        <v>100</v>
      </c>
      <c r="B9" s="531"/>
      <c r="C9" s="532" t="s">
        <v>1048</v>
      </c>
      <c r="D9" s="533"/>
      <c r="E9" s="533"/>
      <c r="F9" s="533"/>
      <c r="G9" s="534"/>
      <c r="H9" s="535" t="s">
        <v>1049</v>
      </c>
    </row>
    <row r="10" spans="1:8" ht="32.25" thickBot="1" x14ac:dyDescent="0.25">
      <c r="A10" s="536"/>
      <c r="B10" s="537"/>
      <c r="C10" s="538" t="s">
        <v>1050</v>
      </c>
      <c r="D10" s="538" t="s">
        <v>1051</v>
      </c>
      <c r="E10" s="538" t="s">
        <v>1023</v>
      </c>
      <c r="F10" s="538" t="s">
        <v>1024</v>
      </c>
      <c r="G10" s="538" t="s">
        <v>1052</v>
      </c>
      <c r="H10" s="539"/>
    </row>
    <row r="11" spans="1:8" ht="16.5" thickBot="1" x14ac:dyDescent="0.25">
      <c r="A11" s="540"/>
      <c r="B11" s="541"/>
      <c r="C11" s="538">
        <v>1</v>
      </c>
      <c r="D11" s="538">
        <v>2</v>
      </c>
      <c r="E11" s="538" t="s">
        <v>1053</v>
      </c>
      <c r="F11" s="538">
        <v>4</v>
      </c>
      <c r="G11" s="538">
        <v>5</v>
      </c>
      <c r="H11" s="538" t="s">
        <v>1054</v>
      </c>
    </row>
    <row r="12" spans="1:8" ht="15.75" x14ac:dyDescent="0.2">
      <c r="A12" s="542"/>
      <c r="B12" s="543"/>
      <c r="C12" s="543"/>
      <c r="D12" s="543"/>
      <c r="E12" s="543"/>
      <c r="F12" s="543"/>
      <c r="G12" s="543"/>
      <c r="H12" s="543"/>
    </row>
    <row r="13" spans="1:8" ht="15.75" x14ac:dyDescent="0.2">
      <c r="A13" s="542"/>
      <c r="B13" s="544" t="s">
        <v>1108</v>
      </c>
      <c r="C13" s="516">
        <f>GETPIVOTDATA("Suma de PTTO. ORIGINAL AUTORIZADO",$A$34,"CTG",1)</f>
        <v>129632847.63794497</v>
      </c>
      <c r="D13" s="516">
        <f>GETPIVOTDATA("Suma de TOTAL MODIFICACIONES",$A$34,"CTG",1)</f>
        <v>1874575.0699999996</v>
      </c>
      <c r="E13" s="516">
        <f>GETPIVOTDATA("Suma de PTTO.  MODIFICADO",$A$34,"CTG",1)</f>
        <v>131507422.70794493</v>
      </c>
      <c r="F13" s="516">
        <f>GETPIVOTDATA("Suma de PPTO EJERCIDO A LA FECHA2",'POR TIPO DE GASTO'!$A$34,"CTG",1)</f>
        <v>24298446.380000003</v>
      </c>
      <c r="G13" s="516">
        <f>F13</f>
        <v>24298446.380000003</v>
      </c>
      <c r="H13" s="516">
        <f>+E13-F13</f>
        <v>107208976.32794493</v>
      </c>
    </row>
    <row r="14" spans="1:8" ht="15.75" x14ac:dyDescent="0.2">
      <c r="A14" s="542"/>
      <c r="B14" s="513"/>
      <c r="C14" s="513"/>
      <c r="D14" s="513"/>
      <c r="E14" s="513"/>
      <c r="F14" s="513"/>
      <c r="G14" s="513"/>
      <c r="H14" s="513"/>
    </row>
    <row r="15" spans="1:8" ht="15.75" x14ac:dyDescent="0.2">
      <c r="A15" s="545"/>
      <c r="B15" s="544" t="s">
        <v>1109</v>
      </c>
      <c r="C15" s="516">
        <f>GETPIVOTDATA("Suma de PTTO. ORIGINAL AUTORIZADO",$A$34,"CTG",2)</f>
        <v>572100.65</v>
      </c>
      <c r="D15" s="516">
        <f>GETPIVOTDATA("Suma de TOTAL MODIFICACIONES",$A$34,"CTG",2)</f>
        <v>6915434.3000000007</v>
      </c>
      <c r="E15" s="516">
        <f>GETPIVOTDATA("Suma de PTTO.  MODIFICADO",$A$34,"CTG",2)</f>
        <v>7487534.9500000002</v>
      </c>
      <c r="F15" s="516">
        <f>GETPIVOTDATA("Suma de PPTO EJERCIDO A LA FECHA2",$A$34,"CTG",2)</f>
        <v>2173347.5099999998</v>
      </c>
      <c r="G15" s="516">
        <f>F15</f>
        <v>2173347.5099999998</v>
      </c>
      <c r="H15" s="516">
        <f>+E15-F15</f>
        <v>5314187.4400000004</v>
      </c>
    </row>
    <row r="16" spans="1:8" ht="15.75" x14ac:dyDescent="0.2">
      <c r="A16" s="542"/>
      <c r="B16" s="513"/>
      <c r="C16" s="513"/>
      <c r="D16" s="513"/>
      <c r="E16" s="513"/>
      <c r="F16" s="513"/>
      <c r="G16" s="513"/>
      <c r="H16" s="513"/>
    </row>
    <row r="17" spans="1:8" ht="25.5" x14ac:dyDescent="0.2">
      <c r="A17" s="545"/>
      <c r="B17" s="544" t="s">
        <v>1110</v>
      </c>
      <c r="C17" s="513"/>
      <c r="D17" s="513"/>
      <c r="E17" s="513"/>
      <c r="F17" s="513"/>
      <c r="G17" s="513"/>
      <c r="H17" s="513"/>
    </row>
    <row r="18" spans="1:8" ht="16.5" thickBot="1" x14ac:dyDescent="0.25">
      <c r="A18" s="546"/>
      <c r="B18" s="437"/>
      <c r="C18" s="437"/>
      <c r="D18" s="437"/>
      <c r="E18" s="437"/>
      <c r="F18" s="437"/>
      <c r="G18" s="437"/>
      <c r="H18" s="437"/>
    </row>
    <row r="19" spans="1:8" ht="16.5" thickBot="1" x14ac:dyDescent="0.25">
      <c r="A19" s="547"/>
      <c r="B19" s="439" t="s">
        <v>1111</v>
      </c>
      <c r="C19" s="548">
        <f t="shared" ref="C19:H19" si="0">SUM(C13:C18)</f>
        <v>130204948.28794497</v>
      </c>
      <c r="D19" s="548">
        <f t="shared" si="0"/>
        <v>8790009.370000001</v>
      </c>
      <c r="E19" s="548">
        <f t="shared" si="0"/>
        <v>138994957.65794492</v>
      </c>
      <c r="F19" s="548">
        <f t="shared" si="0"/>
        <v>26471793.890000001</v>
      </c>
      <c r="G19" s="548">
        <f t="shared" si="0"/>
        <v>26471793.890000001</v>
      </c>
      <c r="H19" s="548">
        <f t="shared" si="0"/>
        <v>112523163.76794493</v>
      </c>
    </row>
    <row r="20" spans="1:8" ht="15.75" x14ac:dyDescent="0.25">
      <c r="A20" s="459"/>
      <c r="B20" s="459"/>
      <c r="C20" s="459"/>
      <c r="D20" s="459"/>
      <c r="E20" s="459"/>
      <c r="F20" s="459"/>
      <c r="G20" s="459"/>
      <c r="H20" s="459"/>
    </row>
    <row r="21" spans="1:8" ht="15.75" x14ac:dyDescent="0.25">
      <c r="A21" s="459"/>
      <c r="B21" s="459"/>
      <c r="C21" s="549"/>
      <c r="D21" s="549"/>
      <c r="E21" s="549"/>
      <c r="F21" s="549"/>
      <c r="G21" s="549"/>
      <c r="H21" s="549"/>
    </row>
    <row r="22" spans="1:8" ht="15.75" x14ac:dyDescent="0.25">
      <c r="A22" s="459"/>
      <c r="B22" s="459"/>
      <c r="C22" s="549"/>
      <c r="D22" s="549"/>
      <c r="E22" s="549"/>
      <c r="F22" s="549"/>
      <c r="G22" s="549"/>
      <c r="H22" s="549"/>
    </row>
    <row r="23" spans="1:8" ht="15.75" x14ac:dyDescent="0.25">
      <c r="A23" s="459"/>
      <c r="B23" s="459"/>
      <c r="C23" s="549"/>
      <c r="D23" s="549"/>
      <c r="E23" s="549"/>
      <c r="F23" s="549"/>
      <c r="G23" s="549"/>
      <c r="H23" s="549"/>
    </row>
    <row r="24" spans="1:8" ht="15.75" x14ac:dyDescent="0.25">
      <c r="A24" s="459"/>
      <c r="B24" s="459"/>
      <c r="C24" s="459"/>
      <c r="D24" s="459"/>
      <c r="E24" s="459"/>
      <c r="F24" s="550"/>
      <c r="G24" s="459"/>
      <c r="H24" s="459"/>
    </row>
    <row r="25" spans="1:8" ht="15.75" x14ac:dyDescent="0.25">
      <c r="A25" s="459"/>
      <c r="B25" s="459"/>
      <c r="C25" s="550"/>
      <c r="D25" s="550"/>
      <c r="E25" s="550"/>
      <c r="F25" s="550"/>
      <c r="G25" s="550"/>
      <c r="H25" s="550"/>
    </row>
    <row r="26" spans="1:8" ht="15.75" x14ac:dyDescent="0.25">
      <c r="A26" s="459"/>
      <c r="B26" s="459"/>
      <c r="C26" s="459"/>
      <c r="D26" s="459"/>
      <c r="E26" s="459"/>
      <c r="F26" s="459"/>
      <c r="G26" s="459"/>
      <c r="H26" s="459"/>
    </row>
    <row r="27" spans="1:8" ht="15.75" x14ac:dyDescent="0.25">
      <c r="A27" s="459"/>
      <c r="B27" s="459"/>
      <c r="C27" s="459"/>
      <c r="D27" s="459"/>
      <c r="E27" s="459"/>
      <c r="F27" s="459"/>
      <c r="G27" s="459"/>
      <c r="H27" s="459"/>
    </row>
    <row r="28" spans="1:8" ht="15.75" x14ac:dyDescent="0.25">
      <c r="A28" s="459"/>
      <c r="B28" s="459"/>
      <c r="C28" s="459"/>
      <c r="D28" s="459"/>
      <c r="E28" s="459"/>
      <c r="F28" s="459"/>
      <c r="G28" s="459"/>
      <c r="H28" s="459"/>
    </row>
    <row r="29" spans="1:8" s="454" customFormat="1" ht="15.75" x14ac:dyDescent="0.25">
      <c r="A29" s="452"/>
      <c r="B29" s="452"/>
      <c r="C29" s="452" t="s">
        <v>1037</v>
      </c>
      <c r="D29" s="452"/>
      <c r="E29" s="452"/>
      <c r="F29" s="452"/>
      <c r="G29" s="452"/>
      <c r="H29" s="452"/>
    </row>
    <row r="30" spans="1:8" ht="15.75" x14ac:dyDescent="0.25">
      <c r="A30" s="455"/>
      <c r="B30" s="455"/>
      <c r="C30" s="455" t="s">
        <v>1038</v>
      </c>
      <c r="D30" s="455"/>
      <c r="E30" s="455"/>
      <c r="F30" s="455"/>
      <c r="G30" s="455"/>
      <c r="H30" s="455"/>
    </row>
    <row r="32" spans="1:8" s="488" customFormat="1" ht="15.75" x14ac:dyDescent="0.25">
      <c r="A32" s="551" t="s">
        <v>1055</v>
      </c>
      <c r="B32" s="460" t="s">
        <v>1056</v>
      </c>
    </row>
    <row r="33" spans="1:28" s="488" customFormat="1" x14ac:dyDescent="0.2">
      <c r="B33" s="552"/>
    </row>
    <row r="34" spans="1:28" s="552" customFormat="1" ht="31.5" x14ac:dyDescent="0.25">
      <c r="A34" s="551" t="s">
        <v>1112</v>
      </c>
      <c r="B34" s="460" t="s">
        <v>1040</v>
      </c>
      <c r="C34" s="460" t="s">
        <v>1059</v>
      </c>
      <c r="D34" s="460" t="s">
        <v>1042</v>
      </c>
      <c r="E34" s="460" t="s">
        <v>1060</v>
      </c>
      <c r="F34" t="s">
        <v>1061</v>
      </c>
      <c r="G34" t="s">
        <v>1062</v>
      </c>
      <c r="H34" s="488"/>
    </row>
    <row r="35" spans="1:28" s="552" customFormat="1" ht="15.75" x14ac:dyDescent="0.25">
      <c r="A35" s="551">
        <v>1</v>
      </c>
      <c r="B35" s="461">
        <v>129632847.63794497</v>
      </c>
      <c r="C35" s="461">
        <v>1874575.0699999996</v>
      </c>
      <c r="D35" s="461">
        <v>131507422.70794493</v>
      </c>
      <c r="E35" s="461">
        <v>24298446.380000003</v>
      </c>
      <c r="F35" s="461">
        <v>24298446.380000003</v>
      </c>
      <c r="G35" s="461">
        <v>107208976.32794498</v>
      </c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88"/>
      <c r="S35" s="488"/>
      <c r="T35" s="488"/>
      <c r="U35" s="488"/>
      <c r="V35" s="488"/>
      <c r="W35" s="488"/>
      <c r="X35" s="488"/>
      <c r="Y35" s="488"/>
      <c r="Z35" s="488"/>
      <c r="AA35" s="488"/>
      <c r="AB35" s="488"/>
    </row>
    <row r="36" spans="1:28" s="488" customFormat="1" ht="15.75" x14ac:dyDescent="0.25">
      <c r="A36" s="551">
        <v>2</v>
      </c>
      <c r="B36" s="461">
        <v>572100.65</v>
      </c>
      <c r="C36" s="461">
        <v>6915434.3000000007</v>
      </c>
      <c r="D36" s="461">
        <v>7487534.9500000002</v>
      </c>
      <c r="E36" s="461">
        <v>2173347.5099999998</v>
      </c>
      <c r="F36" s="461">
        <v>2173347.5099999998</v>
      </c>
      <c r="G36" s="461">
        <v>5314187.4400000004</v>
      </c>
    </row>
    <row r="37" spans="1:28" s="488" customFormat="1" ht="15.75" x14ac:dyDescent="0.25">
      <c r="A37" s="551" t="s">
        <v>1045</v>
      </c>
      <c r="B37" s="461">
        <v>130204948.28794497</v>
      </c>
      <c r="C37" s="461">
        <v>8790009.370000001</v>
      </c>
      <c r="D37" s="461">
        <v>138994957.65794492</v>
      </c>
      <c r="E37" s="461">
        <v>26471793.890000001</v>
      </c>
      <c r="F37" s="461">
        <v>26471793.890000001</v>
      </c>
      <c r="G37" s="461">
        <v>112523163.76794498</v>
      </c>
    </row>
    <row r="38" spans="1:28" x14ac:dyDescent="0.2">
      <c r="A38" s="488"/>
      <c r="B38" s="488"/>
      <c r="C38" s="488"/>
      <c r="D38" s="488"/>
      <c r="E38" s="488"/>
      <c r="F38" s="488"/>
      <c r="G38" s="488"/>
    </row>
    <row r="53" spans="1:29" s="488" customFormat="1" ht="15.75" x14ac:dyDescent="0.25">
      <c r="A53" s="551" t="s">
        <v>1055</v>
      </c>
      <c r="B53" t="s">
        <v>1056</v>
      </c>
    </row>
    <row r="54" spans="1:29" s="488" customFormat="1" x14ac:dyDescent="0.2"/>
    <row r="55" spans="1:29" s="552" customFormat="1" ht="31.5" x14ac:dyDescent="0.25">
      <c r="A55" s="553" t="s">
        <v>1057</v>
      </c>
      <c r="B55" s="460" t="s">
        <v>1040</v>
      </c>
      <c r="C55" s="460" t="s">
        <v>1042</v>
      </c>
      <c r="D55" s="460" t="s">
        <v>1041</v>
      </c>
      <c r="E55" s="460" t="s">
        <v>1060</v>
      </c>
      <c r="F55" s="488"/>
      <c r="G55" s="488"/>
    </row>
    <row r="56" spans="1:29" s="552" customFormat="1" ht="31.5" x14ac:dyDescent="0.25">
      <c r="A56" s="551" t="s">
        <v>1063</v>
      </c>
      <c r="B56" s="461">
        <v>93440502.180440262</v>
      </c>
      <c r="C56" s="461">
        <v>94606431.460440263</v>
      </c>
      <c r="D56" s="461">
        <v>1227136.8800000001</v>
      </c>
      <c r="E56" s="461">
        <v>94456369.36999999</v>
      </c>
      <c r="F56" s="488"/>
      <c r="G56" s="488"/>
      <c r="H56" s="488"/>
      <c r="I56" s="488"/>
      <c r="J56" s="488"/>
      <c r="K56" s="488"/>
      <c r="L56" s="488"/>
      <c r="M56" s="488"/>
      <c r="N56" s="488"/>
      <c r="O56" s="488"/>
      <c r="P56" s="488"/>
      <c r="Q56" s="488"/>
      <c r="R56" s="488"/>
      <c r="S56" s="488"/>
      <c r="T56" s="488"/>
      <c r="U56" s="488"/>
      <c r="V56" s="488"/>
      <c r="W56" s="488"/>
      <c r="X56" s="488"/>
      <c r="Y56" s="488"/>
      <c r="Z56" s="488"/>
      <c r="AA56" s="488"/>
      <c r="AB56" s="488"/>
      <c r="AC56" s="488"/>
    </row>
    <row r="57" spans="1:29" s="488" customFormat="1" ht="47.25" x14ac:dyDescent="0.25">
      <c r="A57" s="551" t="s">
        <v>1072</v>
      </c>
      <c r="B57" s="461">
        <v>3658006.4666330009</v>
      </c>
      <c r="C57" s="461">
        <v>5825003.6666330015</v>
      </c>
      <c r="D57" s="461">
        <v>662766.57999999996</v>
      </c>
      <c r="E57" s="461">
        <v>5823860.4400000023</v>
      </c>
    </row>
    <row r="58" spans="1:29" s="488" customFormat="1" ht="31.5" x14ac:dyDescent="0.25">
      <c r="A58" s="551" t="s">
        <v>1080</v>
      </c>
      <c r="B58" s="461">
        <v>20946098.821486998</v>
      </c>
      <c r="C58" s="461">
        <v>25444358.261486992</v>
      </c>
      <c r="D58" s="461">
        <v>4406854.2399999993</v>
      </c>
      <c r="E58" s="461">
        <v>25304012.560000002</v>
      </c>
    </row>
    <row r="59" spans="1:29" s="488" customFormat="1" ht="78.75" x14ac:dyDescent="0.25">
      <c r="A59" s="551" t="s">
        <v>1113</v>
      </c>
      <c r="B59" s="461">
        <v>1000233.8083080001</v>
      </c>
      <c r="C59" s="461">
        <v>2481063.4183080001</v>
      </c>
      <c r="D59" s="461">
        <v>1678535.3800000001</v>
      </c>
      <c r="E59" s="461">
        <v>1978659.8400000001</v>
      </c>
    </row>
    <row r="60" spans="1:29" s="488" customFormat="1" ht="15.75" x14ac:dyDescent="0.25">
      <c r="A60" s="551" t="s">
        <v>1045</v>
      </c>
      <c r="B60" s="461">
        <v>119044841.27686827</v>
      </c>
      <c r="C60" s="461">
        <v>128356856.80686826</v>
      </c>
      <c r="D60" s="461">
        <v>7975293.0799999991</v>
      </c>
      <c r="E60" s="461">
        <v>127562902.20999999</v>
      </c>
    </row>
    <row r="61" spans="1:29" s="488" customFormat="1" x14ac:dyDescent="0.2"/>
    <row r="62" spans="1:29" s="488" customFormat="1" ht="15.75" x14ac:dyDescent="0.25">
      <c r="A62" s="551" t="s">
        <v>1055</v>
      </c>
      <c r="B62" t="s">
        <v>1056</v>
      </c>
    </row>
    <row r="63" spans="1:29" s="488" customFormat="1" x14ac:dyDescent="0.2"/>
    <row r="64" spans="1:29" s="552" customFormat="1" ht="31.5" x14ac:dyDescent="0.25">
      <c r="A64" s="553" t="s">
        <v>1057</v>
      </c>
      <c r="B64" s="460" t="s">
        <v>1040</v>
      </c>
      <c r="C64" s="460" t="s">
        <v>1042</v>
      </c>
      <c r="D64" s="460" t="s">
        <v>1041</v>
      </c>
      <c r="E64" s="460" t="s">
        <v>1060</v>
      </c>
      <c r="F64" s="488"/>
      <c r="G64" s="488"/>
    </row>
    <row r="65" spans="1:29" s="552" customFormat="1" ht="47.25" x14ac:dyDescent="0.25">
      <c r="A65" s="551" t="s">
        <v>1098</v>
      </c>
      <c r="B65" s="461">
        <v>194504.57270000002</v>
      </c>
      <c r="C65" s="461">
        <v>7258520.0227000006</v>
      </c>
      <c r="D65" s="461">
        <v>8400724.1199999992</v>
      </c>
      <c r="E65" s="461">
        <v>6482119.1800000006</v>
      </c>
      <c r="F65" s="488"/>
      <c r="G65" s="488"/>
      <c r="H65" s="488"/>
      <c r="I65" s="488"/>
      <c r="J65" s="488"/>
      <c r="K65" s="488"/>
      <c r="L65" s="488"/>
      <c r="M65" s="488"/>
      <c r="N65" s="488"/>
      <c r="O65" s="488"/>
      <c r="P65" s="488"/>
      <c r="Q65" s="488"/>
      <c r="R65" s="488"/>
      <c r="S65" s="488"/>
      <c r="T65" s="488"/>
      <c r="U65" s="488"/>
      <c r="V65" s="488"/>
      <c r="W65" s="488"/>
      <c r="X65" s="488"/>
      <c r="Y65" s="488"/>
      <c r="Z65" s="488"/>
      <c r="AA65" s="488"/>
      <c r="AB65" s="488"/>
      <c r="AC65" s="488"/>
    </row>
    <row r="66" spans="1:29" s="488" customFormat="1" ht="31.5" x14ac:dyDescent="0.25">
      <c r="A66" s="551" t="s">
        <v>1114</v>
      </c>
      <c r="B66" s="461">
        <v>0</v>
      </c>
      <c r="C66" s="461">
        <v>284253.06</v>
      </c>
      <c r="D66" s="461">
        <v>284266.84000000003</v>
      </c>
      <c r="E66" s="461">
        <v>232676.94</v>
      </c>
    </row>
    <row r="67" spans="1:29" s="488" customFormat="1" ht="15.75" x14ac:dyDescent="0.25">
      <c r="A67" s="551" t="s">
        <v>1045</v>
      </c>
      <c r="B67" s="461">
        <v>194504.57270000002</v>
      </c>
      <c r="C67" s="461">
        <v>7542773.0827000001</v>
      </c>
      <c r="D67" s="461">
        <v>8684990.959999999</v>
      </c>
      <c r="E67" s="461">
        <v>6714796.120000001</v>
      </c>
    </row>
    <row r="68" spans="1:29" s="488" customFormat="1" x14ac:dyDescent="0.2"/>
    <row r="69" spans="1:29" s="488" customFormat="1" x14ac:dyDescent="0.2"/>
  </sheetData>
  <mergeCells count="13">
    <mergeCell ref="A29:B29"/>
    <mergeCell ref="C29:E29"/>
    <mergeCell ref="F29:H29"/>
    <mergeCell ref="A30:B30"/>
    <mergeCell ref="C30:E30"/>
    <mergeCell ref="F30:H30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70866141732283472" right="0.70866141732283472" top="0.74803149606299213" bottom="0.74803149606299213" header="0.31496062992125984" footer="0.31496062992125984"/>
  <pageSetup scale="64" orientation="landscape" r:id="rId4"/>
  <headerFooter>
    <oddFooter>&amp;R&amp;14 28</oddFooter>
  </headerFooter>
  <rowBreaks count="1" manualBreakCount="1">
    <brk id="31" max="16383" man="1"/>
  </rowBreaks>
  <drawing r:id="rId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B51"/>
  <sheetViews>
    <sheetView showGridLines="0" topLeftCell="D4" zoomScaleNormal="100" workbookViewId="0">
      <selection activeCell="A15" sqref="A15:C15"/>
    </sheetView>
  </sheetViews>
  <sheetFormatPr baseColWidth="10" defaultRowHeight="12.75" x14ac:dyDescent="0.2"/>
  <cols>
    <col min="1" max="1" width="41.7109375" style="457" customWidth="1"/>
    <col min="2" max="2" width="22.28515625" style="457" bestFit="1" customWidth="1"/>
    <col min="3" max="3" width="22.140625" style="457" customWidth="1"/>
    <col min="4" max="4" width="22.28515625" style="457" bestFit="1" customWidth="1"/>
    <col min="5" max="5" width="22.28515625" style="457" customWidth="1"/>
    <col min="6" max="6" width="22.5703125" style="457" customWidth="1"/>
    <col min="7" max="7" width="22.42578125" style="457" customWidth="1"/>
    <col min="8" max="16384" width="11.42578125" style="457"/>
  </cols>
  <sheetData>
    <row r="4" spans="1:7" ht="13.5" thickBot="1" x14ac:dyDescent="0.25"/>
    <row r="5" spans="1:7" ht="15.75" x14ac:dyDescent="0.2">
      <c r="A5" s="554" t="str">
        <f>'[8]EDO.ANA. PRESUP EGRESOS '!A5:H5</f>
        <v>UNIVERSIDAD TECNOLÓGICA DE SAN JUAN DEL RÍO</v>
      </c>
      <c r="B5" s="555"/>
      <c r="C5" s="555"/>
      <c r="D5" s="555"/>
      <c r="E5" s="555"/>
      <c r="F5" s="555"/>
      <c r="G5" s="556"/>
    </row>
    <row r="6" spans="1:7" ht="15.75" x14ac:dyDescent="0.2">
      <c r="A6" s="503" t="s">
        <v>1046</v>
      </c>
      <c r="B6" s="504"/>
      <c r="C6" s="504"/>
      <c r="D6" s="504"/>
      <c r="E6" s="504"/>
      <c r="F6" s="504"/>
      <c r="G6" s="505"/>
    </row>
    <row r="7" spans="1:7" ht="15.75" x14ac:dyDescent="0.2">
      <c r="A7" s="503" t="s">
        <v>1115</v>
      </c>
      <c r="B7" s="504"/>
      <c r="C7" s="504"/>
      <c r="D7" s="504"/>
      <c r="E7" s="504"/>
      <c r="F7" s="504"/>
      <c r="G7" s="505"/>
    </row>
    <row r="8" spans="1:7" ht="16.5" thickBot="1" x14ac:dyDescent="0.25">
      <c r="A8" s="507" t="s">
        <v>1017</v>
      </c>
      <c r="B8" s="508"/>
      <c r="C8" s="508"/>
      <c r="D8" s="508"/>
      <c r="E8" s="508"/>
      <c r="F8" s="508"/>
      <c r="G8" s="509"/>
    </row>
    <row r="9" spans="1:7" ht="16.5" thickBot="1" x14ac:dyDescent="0.25">
      <c r="A9" s="557"/>
      <c r="B9" s="557"/>
      <c r="C9" s="557"/>
      <c r="D9" s="557"/>
      <c r="E9" s="557"/>
      <c r="F9" s="557"/>
      <c r="G9" s="557"/>
    </row>
    <row r="10" spans="1:7" ht="16.5" thickBot="1" x14ac:dyDescent="0.25">
      <c r="A10" s="535" t="s">
        <v>100</v>
      </c>
      <c r="B10" s="558" t="s">
        <v>1048</v>
      </c>
      <c r="C10" s="533"/>
      <c r="D10" s="533"/>
      <c r="E10" s="533"/>
      <c r="F10" s="534"/>
      <c r="G10" s="535" t="s">
        <v>1049</v>
      </c>
    </row>
    <row r="11" spans="1:7" ht="32.25" thickBot="1" x14ac:dyDescent="0.25">
      <c r="A11" s="559"/>
      <c r="B11" s="538" t="s">
        <v>1050</v>
      </c>
      <c r="C11" s="560" t="s">
        <v>1051</v>
      </c>
      <c r="D11" s="560" t="s">
        <v>1023</v>
      </c>
      <c r="E11" s="560" t="s">
        <v>1024</v>
      </c>
      <c r="F11" s="560" t="s">
        <v>1052</v>
      </c>
      <c r="G11" s="539"/>
    </row>
    <row r="12" spans="1:7" ht="16.5" thickBot="1" x14ac:dyDescent="0.25">
      <c r="A12" s="539"/>
      <c r="B12" s="538">
        <v>1</v>
      </c>
      <c r="C12" s="538">
        <v>2</v>
      </c>
      <c r="D12" s="538" t="s">
        <v>1053</v>
      </c>
      <c r="E12" s="538">
        <v>4</v>
      </c>
      <c r="F12" s="538">
        <v>5</v>
      </c>
      <c r="G12" s="538" t="s">
        <v>1054</v>
      </c>
    </row>
    <row r="13" spans="1:7" ht="15.75" x14ac:dyDescent="0.2">
      <c r="A13" s="561"/>
      <c r="B13" s="543"/>
      <c r="C13" s="543"/>
      <c r="D13" s="543"/>
      <c r="E13" s="543"/>
      <c r="F13" s="543"/>
      <c r="G13" s="543"/>
    </row>
    <row r="14" spans="1:7" ht="15.75" x14ac:dyDescent="0.2">
      <c r="A14" s="561" t="s">
        <v>1116</v>
      </c>
      <c r="B14" s="562">
        <f>GETPIVOTDATA("Suma de PTTO. ORIGINAL AUTORIZADO",$A$46,"CAG","P500")</f>
        <v>130204948.28794497</v>
      </c>
      <c r="C14" s="562">
        <f>GETPIVOTDATA("Suma de TOTAL MODIFICACIONES",$A$46,"CAG","P500")</f>
        <v>8790009.370000001</v>
      </c>
      <c r="D14" s="562">
        <f>+B14+C14</f>
        <v>138994957.65794498</v>
      </c>
      <c r="E14" s="562">
        <f>GETPIVOTDATA("Suma de PPTO EJERCIDO A LA FECHA2",$A$46,"CAG","P500")</f>
        <v>26471793.890000001</v>
      </c>
      <c r="F14" s="562">
        <f>E14</f>
        <v>26471793.890000001</v>
      </c>
      <c r="G14" s="562">
        <f>+D14-E14</f>
        <v>112523163.76794498</v>
      </c>
    </row>
    <row r="15" spans="1:7" ht="15.75" x14ac:dyDescent="0.2">
      <c r="A15" s="561"/>
      <c r="B15" s="543"/>
      <c r="C15" s="543"/>
      <c r="D15" s="543"/>
      <c r="E15" s="543"/>
      <c r="F15" s="543"/>
      <c r="G15" s="543"/>
    </row>
    <row r="16" spans="1:7" ht="15.75" x14ac:dyDescent="0.2">
      <c r="A16" s="561"/>
      <c r="B16" s="543"/>
      <c r="C16" s="543"/>
      <c r="D16" s="543"/>
      <c r="E16" s="543"/>
      <c r="F16" s="543"/>
      <c r="G16" s="543"/>
    </row>
    <row r="17" spans="1:7" ht="15.75" x14ac:dyDescent="0.2">
      <c r="A17" s="561"/>
      <c r="B17" s="543"/>
      <c r="C17" s="543"/>
      <c r="D17" s="543"/>
      <c r="E17" s="543"/>
      <c r="F17" s="543"/>
      <c r="G17" s="543"/>
    </row>
    <row r="18" spans="1:7" ht="15.75" x14ac:dyDescent="0.2">
      <c r="A18" s="561"/>
      <c r="B18" s="543"/>
      <c r="C18" s="543"/>
      <c r="D18" s="543"/>
      <c r="E18" s="543"/>
      <c r="F18" s="543"/>
      <c r="G18" s="543"/>
    </row>
    <row r="19" spans="1:7" ht="15.75" x14ac:dyDescent="0.2">
      <c r="A19" s="561"/>
      <c r="B19" s="543"/>
      <c r="C19" s="543"/>
      <c r="D19" s="543"/>
      <c r="E19" s="543"/>
      <c r="F19" s="543"/>
      <c r="G19" s="543"/>
    </row>
    <row r="20" spans="1:7" ht="15.75" x14ac:dyDescent="0.2">
      <c r="A20" s="561"/>
      <c r="B20" s="543"/>
      <c r="C20" s="543"/>
      <c r="D20" s="543"/>
      <c r="E20" s="543"/>
      <c r="F20" s="543"/>
      <c r="G20" s="543"/>
    </row>
    <row r="21" spans="1:7" ht="15.75" x14ac:dyDescent="0.2">
      <c r="A21" s="561"/>
      <c r="B21" s="543"/>
      <c r="C21" s="543"/>
      <c r="D21" s="543"/>
      <c r="E21" s="543"/>
      <c r="F21" s="543"/>
      <c r="G21" s="543"/>
    </row>
    <row r="22" spans="1:7" ht="16.5" thickBot="1" x14ac:dyDescent="0.25">
      <c r="A22" s="563"/>
      <c r="B22" s="564"/>
      <c r="C22" s="564"/>
      <c r="D22" s="564"/>
      <c r="E22" s="564"/>
      <c r="F22" s="564"/>
      <c r="G22" s="564"/>
    </row>
    <row r="23" spans="1:7" ht="16.5" thickBot="1" x14ac:dyDescent="0.25">
      <c r="A23" s="565" t="s">
        <v>1117</v>
      </c>
      <c r="B23" s="566">
        <f t="shared" ref="B23:G23" si="0">SUM(B14:B22)</f>
        <v>130204948.28794497</v>
      </c>
      <c r="C23" s="566">
        <f t="shared" si="0"/>
        <v>8790009.370000001</v>
      </c>
      <c r="D23" s="566">
        <f t="shared" si="0"/>
        <v>138994957.65794498</v>
      </c>
      <c r="E23" s="566">
        <f t="shared" si="0"/>
        <v>26471793.890000001</v>
      </c>
      <c r="F23" s="566">
        <f t="shared" si="0"/>
        <v>26471793.890000001</v>
      </c>
      <c r="G23" s="566">
        <f t="shared" si="0"/>
        <v>112523163.76794498</v>
      </c>
    </row>
    <row r="24" spans="1:7" ht="15.75" x14ac:dyDescent="0.25">
      <c r="A24" s="459"/>
      <c r="B24" s="459"/>
      <c r="C24" s="459"/>
      <c r="D24" s="459"/>
      <c r="E24" s="459"/>
      <c r="F24" s="459"/>
      <c r="G24" s="459"/>
    </row>
    <row r="25" spans="1:7" ht="15.75" x14ac:dyDescent="0.25">
      <c r="A25" s="459"/>
      <c r="B25" s="549"/>
      <c r="C25" s="549"/>
      <c r="D25" s="549"/>
      <c r="E25" s="549"/>
      <c r="F25" s="549"/>
      <c r="G25" s="549"/>
    </row>
    <row r="26" spans="1:7" ht="15.75" x14ac:dyDescent="0.25">
      <c r="A26" s="459"/>
      <c r="B26" s="459"/>
      <c r="C26" s="459"/>
      <c r="D26" s="459"/>
      <c r="E26" s="459"/>
      <c r="F26" s="459"/>
      <c r="G26" s="459"/>
    </row>
    <row r="27" spans="1:7" ht="15.75" x14ac:dyDescent="0.25">
      <c r="A27" s="459"/>
      <c r="B27" s="459"/>
      <c r="C27" s="459"/>
      <c r="D27" s="459"/>
      <c r="E27" s="459"/>
      <c r="F27" s="459"/>
      <c r="G27" s="459"/>
    </row>
    <row r="28" spans="1:7" ht="15.75" x14ac:dyDescent="0.25">
      <c r="A28" s="459"/>
      <c r="B28" s="459"/>
      <c r="C28" s="459"/>
      <c r="D28" s="459"/>
      <c r="E28" s="459"/>
      <c r="F28" s="459"/>
      <c r="G28" s="459"/>
    </row>
    <row r="29" spans="1:7" ht="15.75" x14ac:dyDescent="0.25">
      <c r="A29" s="459"/>
      <c r="B29" s="459"/>
      <c r="C29" s="459"/>
      <c r="D29" s="459"/>
      <c r="E29" s="459"/>
      <c r="F29" s="459"/>
      <c r="G29" s="459"/>
    </row>
    <row r="30" spans="1:7" ht="15.75" x14ac:dyDescent="0.25">
      <c r="A30" s="459"/>
      <c r="B30" s="459"/>
      <c r="C30" s="459"/>
      <c r="D30" s="459"/>
      <c r="E30" s="459"/>
      <c r="F30" s="459"/>
      <c r="G30" s="459"/>
    </row>
    <row r="31" spans="1:7" ht="15.75" x14ac:dyDescent="0.25">
      <c r="A31" s="459"/>
      <c r="B31" s="459"/>
      <c r="C31" s="459"/>
      <c r="D31" s="459"/>
      <c r="E31" s="459"/>
      <c r="F31" s="459"/>
      <c r="G31" s="459"/>
    </row>
    <row r="32" spans="1:7" ht="15.75" x14ac:dyDescent="0.25">
      <c r="A32" s="459"/>
      <c r="B32" s="459"/>
      <c r="C32" s="459"/>
      <c r="D32" s="459"/>
      <c r="E32" s="459"/>
      <c r="F32" s="459"/>
      <c r="G32" s="459"/>
    </row>
    <row r="33" spans="1:28" ht="15.75" x14ac:dyDescent="0.25">
      <c r="A33" s="459"/>
      <c r="B33" s="459"/>
      <c r="C33" s="459"/>
      <c r="D33" s="459"/>
      <c r="E33" s="459"/>
      <c r="F33" s="459"/>
      <c r="G33" s="459"/>
    </row>
    <row r="34" spans="1:28" ht="15.75" x14ac:dyDescent="0.25">
      <c r="A34" s="459"/>
      <c r="B34" s="459"/>
      <c r="C34" s="459"/>
      <c r="D34" s="459"/>
      <c r="E34" s="459"/>
      <c r="F34" s="459"/>
      <c r="G34" s="459"/>
    </row>
    <row r="35" spans="1:28" ht="15.75" x14ac:dyDescent="0.25">
      <c r="A35" s="459"/>
      <c r="B35" s="459"/>
      <c r="C35" s="459"/>
      <c r="D35" s="459"/>
      <c r="E35" s="459"/>
      <c r="F35" s="459"/>
      <c r="G35" s="459"/>
    </row>
    <row r="36" spans="1:28" ht="15.75" x14ac:dyDescent="0.25">
      <c r="A36" s="459"/>
      <c r="B36" s="459"/>
      <c r="C36" s="459"/>
      <c r="D36" s="459"/>
      <c r="E36" s="459"/>
      <c r="F36" s="459"/>
      <c r="G36" s="459"/>
    </row>
    <row r="37" spans="1:28" ht="15.75" x14ac:dyDescent="0.25">
      <c r="A37" s="459"/>
      <c r="B37" s="459"/>
      <c r="C37" s="459"/>
      <c r="D37" s="459"/>
      <c r="E37" s="459"/>
      <c r="F37" s="459"/>
      <c r="G37" s="459"/>
    </row>
    <row r="38" spans="1:28" ht="15.75" x14ac:dyDescent="0.25">
      <c r="A38" s="459"/>
      <c r="B38" s="459"/>
      <c r="C38" s="459"/>
      <c r="D38" s="459"/>
      <c r="E38" s="459"/>
      <c r="F38" s="459"/>
      <c r="G38" s="459"/>
    </row>
    <row r="39" spans="1:28" ht="15.75" x14ac:dyDescent="0.25">
      <c r="A39" s="459"/>
      <c r="B39" s="459"/>
      <c r="C39" s="459"/>
      <c r="D39" s="459"/>
      <c r="E39" s="459"/>
      <c r="F39" s="459"/>
      <c r="G39" s="459"/>
    </row>
    <row r="40" spans="1:28" s="454" customFormat="1" ht="15" customHeight="1" x14ac:dyDescent="0.25">
      <c r="A40" s="567"/>
      <c r="B40" s="452" t="s">
        <v>1037</v>
      </c>
      <c r="C40" s="452"/>
      <c r="D40" s="452"/>
      <c r="E40" s="452"/>
      <c r="F40" s="452"/>
      <c r="G40" s="529"/>
      <c r="H40" s="568"/>
    </row>
    <row r="41" spans="1:28" ht="15" customHeight="1" x14ac:dyDescent="0.25">
      <c r="A41" s="458"/>
      <c r="B41" s="455" t="s">
        <v>1038</v>
      </c>
      <c r="C41" s="455"/>
      <c r="D41" s="455"/>
      <c r="E41" s="456"/>
      <c r="F41" s="456"/>
      <c r="G41" s="456"/>
      <c r="H41" s="528"/>
    </row>
    <row r="44" spans="1:28" s="488" customFormat="1" ht="15" x14ac:dyDescent="0.25">
      <c r="A44" t="s">
        <v>1055</v>
      </c>
      <c r="B44" s="460" t="s">
        <v>1056</v>
      </c>
    </row>
    <row r="45" spans="1:28" s="488" customFormat="1" x14ac:dyDescent="0.2">
      <c r="B45" s="552"/>
    </row>
    <row r="46" spans="1:28" s="552" customFormat="1" ht="30" x14ac:dyDescent="0.25">
      <c r="A46" t="s">
        <v>1112</v>
      </c>
      <c r="B46" s="460" t="s">
        <v>1040</v>
      </c>
      <c r="C46" s="460" t="s">
        <v>1059</v>
      </c>
      <c r="D46" s="460" t="s">
        <v>1042</v>
      </c>
      <c r="E46" s="460" t="s">
        <v>1060</v>
      </c>
      <c r="F46" t="s">
        <v>1061</v>
      </c>
      <c r="G46" t="s">
        <v>1062</v>
      </c>
      <c r="H46" s="488"/>
    </row>
    <row r="47" spans="1:28" s="552" customFormat="1" ht="15" x14ac:dyDescent="0.25">
      <c r="A47" s="462" t="s">
        <v>1118</v>
      </c>
      <c r="B47" s="461">
        <v>130204948.28794497</v>
      </c>
      <c r="C47" s="461">
        <v>8790009.370000001</v>
      </c>
      <c r="D47" s="461">
        <v>138994957.65794492</v>
      </c>
      <c r="E47" s="461">
        <v>26471793.890000001</v>
      </c>
      <c r="F47" s="461">
        <v>26471793.890000001</v>
      </c>
      <c r="G47" s="461">
        <v>112523163.76794498</v>
      </c>
      <c r="H47" s="488"/>
      <c r="I47" s="488"/>
      <c r="J47" s="488"/>
      <c r="K47" s="488"/>
      <c r="L47" s="488"/>
      <c r="M47" s="488"/>
      <c r="N47" s="488"/>
      <c r="O47" s="488"/>
      <c r="P47" s="488"/>
      <c r="Q47" s="488"/>
      <c r="R47" s="488"/>
      <c r="S47" s="488"/>
      <c r="T47" s="488"/>
      <c r="U47" s="488"/>
      <c r="V47" s="488"/>
      <c r="W47" s="488"/>
      <c r="X47" s="488"/>
      <c r="Y47" s="488"/>
      <c r="Z47" s="488"/>
      <c r="AA47" s="488"/>
      <c r="AB47" s="488"/>
    </row>
    <row r="48" spans="1:28" s="488" customFormat="1" ht="15" x14ac:dyDescent="0.25">
      <c r="A48" s="569" t="s">
        <v>1045</v>
      </c>
      <c r="B48" s="461">
        <v>130204948.28794497</v>
      </c>
      <c r="C48" s="461">
        <v>8790009.370000001</v>
      </c>
      <c r="D48" s="461">
        <v>138994957.65794492</v>
      </c>
      <c r="E48" s="461">
        <v>26471793.890000001</v>
      </c>
      <c r="F48" s="461">
        <v>26471793.890000001</v>
      </c>
      <c r="G48" s="461">
        <v>112523163.76794498</v>
      </c>
    </row>
    <row r="49" spans="1:7" s="488" customFormat="1" x14ac:dyDescent="0.2"/>
    <row r="50" spans="1:7" x14ac:dyDescent="0.2">
      <c r="A50" s="488"/>
      <c r="B50" s="488"/>
      <c r="C50" s="488"/>
      <c r="D50" s="488"/>
      <c r="E50" s="488"/>
      <c r="F50" s="488"/>
      <c r="G50" s="488"/>
    </row>
    <row r="51" spans="1:7" x14ac:dyDescent="0.2">
      <c r="A51" s="488"/>
      <c r="B51" s="488"/>
      <c r="C51" s="488"/>
      <c r="D51" s="488"/>
      <c r="E51" s="488"/>
      <c r="F51" s="488"/>
      <c r="G51" s="488"/>
    </row>
  </sheetData>
  <mergeCells count="11">
    <mergeCell ref="B40:D40"/>
    <mergeCell ref="E40:F40"/>
    <mergeCell ref="B41:D41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70866141732283472" right="0.70866141732283472" top="0.74803149606299213" bottom="0.74803149606299213" header="0.31496062992125984" footer="0.31496062992125984"/>
  <pageSetup scale="65" orientation="landscape" r:id="rId2"/>
  <headerFooter>
    <oddFooter>&amp;R&amp;14 29</oddFooter>
  </headerFooter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B39"/>
  <sheetViews>
    <sheetView showGridLines="0" topLeftCell="D1" zoomScaleNormal="100" workbookViewId="0">
      <selection activeCell="A15" sqref="A15:C15"/>
    </sheetView>
  </sheetViews>
  <sheetFormatPr baseColWidth="10" defaultRowHeight="12.75" x14ac:dyDescent="0.2"/>
  <cols>
    <col min="1" max="1" width="25.85546875" style="457" customWidth="1"/>
    <col min="2" max="4" width="22.28515625" style="457" bestFit="1" customWidth="1"/>
    <col min="5" max="5" width="21.85546875" style="457" customWidth="1"/>
    <col min="6" max="6" width="21.7109375" style="457" customWidth="1"/>
    <col min="7" max="7" width="24.5703125" style="457" customWidth="1"/>
    <col min="8" max="8" width="11.42578125" style="457"/>
    <col min="9" max="9" width="14.85546875" style="457" bestFit="1" customWidth="1"/>
    <col min="10" max="16384" width="11.42578125" style="457"/>
  </cols>
  <sheetData>
    <row r="4" spans="1:9" ht="13.5" thickBot="1" x14ac:dyDescent="0.25"/>
    <row r="5" spans="1:9" ht="15.75" x14ac:dyDescent="0.25">
      <c r="A5" s="554" t="str">
        <f>'[8]CLASIFICACIÓN   ADMINISTRATIVA'!A5:G5</f>
        <v>UNIVERSIDAD TECNOLÓGICA DE SAN JUAN DEL RÍO</v>
      </c>
      <c r="B5" s="555"/>
      <c r="C5" s="555"/>
      <c r="D5" s="555"/>
      <c r="E5" s="555"/>
      <c r="F5" s="555"/>
      <c r="G5" s="556"/>
      <c r="H5" s="459"/>
    </row>
    <row r="6" spans="1:9" ht="15.75" x14ac:dyDescent="0.25">
      <c r="A6" s="503" t="s">
        <v>1046</v>
      </c>
      <c r="B6" s="504"/>
      <c r="C6" s="504"/>
      <c r="D6" s="504"/>
      <c r="E6" s="504"/>
      <c r="F6" s="504"/>
      <c r="G6" s="505"/>
      <c r="H6" s="459"/>
    </row>
    <row r="7" spans="1:9" ht="15.75" x14ac:dyDescent="0.25">
      <c r="A7" s="503" t="s">
        <v>1115</v>
      </c>
      <c r="B7" s="504"/>
      <c r="C7" s="504"/>
      <c r="D7" s="504"/>
      <c r="E7" s="504"/>
      <c r="F7" s="504"/>
      <c r="G7" s="505"/>
      <c r="H7" s="459"/>
    </row>
    <row r="8" spans="1:9" ht="16.5" thickBot="1" x14ac:dyDescent="0.3">
      <c r="A8" s="507" t="s">
        <v>1017</v>
      </c>
      <c r="B8" s="508"/>
      <c r="C8" s="508"/>
      <c r="D8" s="508"/>
      <c r="E8" s="508"/>
      <c r="F8" s="508"/>
      <c r="G8" s="509"/>
      <c r="H8" s="459"/>
    </row>
    <row r="9" spans="1:9" ht="16.5" thickBot="1" x14ac:dyDescent="0.3">
      <c r="A9" s="557"/>
      <c r="B9" s="557"/>
      <c r="C9" s="557"/>
      <c r="D9" s="557"/>
      <c r="E9" s="557"/>
      <c r="F9" s="557"/>
      <c r="G9" s="557"/>
      <c r="H9" s="459"/>
    </row>
    <row r="10" spans="1:9" ht="16.5" thickBot="1" x14ac:dyDescent="0.3">
      <c r="A10" s="535" t="s">
        <v>100</v>
      </c>
      <c r="B10" s="558" t="s">
        <v>1048</v>
      </c>
      <c r="C10" s="533"/>
      <c r="D10" s="533"/>
      <c r="E10" s="533"/>
      <c r="F10" s="534"/>
      <c r="G10" s="535" t="s">
        <v>1049</v>
      </c>
      <c r="H10" s="459"/>
    </row>
    <row r="11" spans="1:9" ht="32.25" thickBot="1" x14ac:dyDescent="0.3">
      <c r="A11" s="559"/>
      <c r="B11" s="538" t="s">
        <v>1050</v>
      </c>
      <c r="C11" s="560" t="s">
        <v>1051</v>
      </c>
      <c r="D11" s="560" t="s">
        <v>1023</v>
      </c>
      <c r="E11" s="560" t="s">
        <v>1024</v>
      </c>
      <c r="F11" s="560" t="s">
        <v>1052</v>
      </c>
      <c r="G11" s="539"/>
      <c r="H11" s="459"/>
    </row>
    <row r="12" spans="1:9" ht="16.5" thickBot="1" x14ac:dyDescent="0.3">
      <c r="A12" s="539"/>
      <c r="B12" s="538">
        <v>1</v>
      </c>
      <c r="C12" s="538">
        <v>2</v>
      </c>
      <c r="D12" s="538" t="s">
        <v>1053</v>
      </c>
      <c r="E12" s="538">
        <v>4</v>
      </c>
      <c r="F12" s="538">
        <v>5</v>
      </c>
      <c r="G12" s="538" t="s">
        <v>1054</v>
      </c>
      <c r="H12" s="459"/>
    </row>
    <row r="13" spans="1:9" ht="15.75" x14ac:dyDescent="0.25">
      <c r="A13" s="561"/>
      <c r="B13" s="543"/>
      <c r="C13" s="543"/>
      <c r="D13" s="543"/>
      <c r="E13" s="543"/>
      <c r="F13" s="543"/>
      <c r="G13" s="543"/>
      <c r="H13" s="459"/>
    </row>
    <row r="14" spans="1:9" ht="15.75" x14ac:dyDescent="0.25">
      <c r="A14" s="570" t="s">
        <v>1119</v>
      </c>
      <c r="B14" s="513"/>
      <c r="C14" s="513"/>
      <c r="D14" s="513"/>
      <c r="E14" s="513"/>
      <c r="F14" s="513"/>
      <c r="G14" s="513"/>
      <c r="H14" s="459"/>
    </row>
    <row r="15" spans="1:9" ht="15.75" x14ac:dyDescent="0.25">
      <c r="A15" s="570" t="s">
        <v>1120</v>
      </c>
      <c r="B15" s="513"/>
      <c r="C15" s="513"/>
      <c r="D15" s="513"/>
      <c r="E15" s="513"/>
      <c r="F15" s="513"/>
      <c r="G15" s="513"/>
      <c r="H15" s="459"/>
    </row>
    <row r="16" spans="1:9" ht="15.75" x14ac:dyDescent="0.25">
      <c r="A16" s="570" t="s">
        <v>1121</v>
      </c>
      <c r="B16" s="513"/>
      <c r="C16" s="513"/>
      <c r="D16" s="513"/>
      <c r="E16" s="513"/>
      <c r="F16" s="513"/>
      <c r="G16" s="513"/>
      <c r="H16" s="459"/>
      <c r="I16" s="464"/>
    </row>
    <row r="17" spans="1:8" ht="15.75" x14ac:dyDescent="0.25">
      <c r="A17" s="570" t="s">
        <v>1122</v>
      </c>
      <c r="B17" s="516">
        <f>GETPIVOTDATA("Suma de PTTO. ORIGINAL AUTORIZADO",$A$37,"CAG","P500")</f>
        <v>130204948.28794497</v>
      </c>
      <c r="C17" s="516">
        <f>GETPIVOTDATA("Suma de TOTAL MODIFICACIONES",$A$37,"CAG","P500")</f>
        <v>8790009.370000001</v>
      </c>
      <c r="D17" s="516">
        <f>GETPIVOTDATA("Suma de PTTO.  MODIFICADO",$A$37,"CAG","P500")</f>
        <v>138994957.65794492</v>
      </c>
      <c r="E17" s="516">
        <f>GETPIVOTDATA("Suma de PPTO EJERCIDO A LA FECHA",$A$37,"CAG","P500")</f>
        <v>26471793.890000001</v>
      </c>
      <c r="F17" s="516">
        <f>E17</f>
        <v>26471793.890000001</v>
      </c>
      <c r="G17" s="516">
        <f>+D17-E17</f>
        <v>112523163.76794492</v>
      </c>
      <c r="H17" s="459"/>
    </row>
    <row r="18" spans="1:8" ht="16.5" thickBot="1" x14ac:dyDescent="0.3">
      <c r="A18" s="571"/>
      <c r="B18" s="437"/>
      <c r="C18" s="437"/>
      <c r="D18" s="437"/>
      <c r="E18" s="437"/>
      <c r="F18" s="437"/>
      <c r="G18" s="437"/>
      <c r="H18" s="459"/>
    </row>
    <row r="19" spans="1:8" ht="16.5" thickBot="1" x14ac:dyDescent="0.3">
      <c r="A19" s="572" t="s">
        <v>1123</v>
      </c>
      <c r="B19" s="573">
        <f t="shared" ref="B19:G19" si="0">SUM(B14:B17)</f>
        <v>130204948.28794497</v>
      </c>
      <c r="C19" s="573">
        <f t="shared" si="0"/>
        <v>8790009.370000001</v>
      </c>
      <c r="D19" s="573">
        <f t="shared" si="0"/>
        <v>138994957.65794492</v>
      </c>
      <c r="E19" s="573">
        <f t="shared" si="0"/>
        <v>26471793.890000001</v>
      </c>
      <c r="F19" s="573">
        <f t="shared" si="0"/>
        <v>26471793.890000001</v>
      </c>
      <c r="G19" s="573">
        <f t="shared" si="0"/>
        <v>112523163.76794492</v>
      </c>
      <c r="H19" s="459"/>
    </row>
    <row r="20" spans="1:8" ht="15.75" x14ac:dyDescent="0.25">
      <c r="A20" s="527"/>
      <c r="B20" s="527"/>
      <c r="C20" s="527"/>
      <c r="D20" s="527"/>
      <c r="E20" s="527"/>
      <c r="F20" s="527"/>
      <c r="G20" s="527"/>
      <c r="H20" s="459"/>
    </row>
    <row r="21" spans="1:8" ht="15.75" x14ac:dyDescent="0.25">
      <c r="A21" s="459"/>
      <c r="B21" s="459"/>
      <c r="C21" s="459"/>
      <c r="D21" s="459"/>
      <c r="E21" s="459"/>
      <c r="F21" s="459"/>
      <c r="G21" s="459"/>
      <c r="H21" s="459"/>
    </row>
    <row r="22" spans="1:8" ht="15.75" x14ac:dyDescent="0.25">
      <c r="A22" s="459"/>
      <c r="B22" s="459"/>
      <c r="C22" s="459"/>
      <c r="D22" s="459"/>
      <c r="E22" s="459"/>
      <c r="F22" s="459"/>
      <c r="G22" s="459"/>
      <c r="H22" s="459"/>
    </row>
    <row r="23" spans="1:8" ht="15.75" x14ac:dyDescent="0.25">
      <c r="A23" s="459"/>
      <c r="B23" s="459"/>
      <c r="C23" s="459"/>
      <c r="D23" s="459"/>
      <c r="E23" s="459"/>
      <c r="F23" s="459"/>
      <c r="G23" s="459"/>
      <c r="H23" s="459"/>
    </row>
    <row r="24" spans="1:8" ht="15.75" x14ac:dyDescent="0.25">
      <c r="A24" s="459"/>
      <c r="B24" s="459"/>
      <c r="C24" s="459"/>
      <c r="D24" s="459"/>
      <c r="E24" s="459"/>
      <c r="F24" s="459"/>
      <c r="G24" s="459"/>
      <c r="H24" s="459"/>
    </row>
    <row r="25" spans="1:8" ht="15.75" x14ac:dyDescent="0.25">
      <c r="A25" s="459"/>
      <c r="B25" s="459"/>
      <c r="C25" s="459"/>
      <c r="D25" s="459"/>
      <c r="E25" s="459"/>
      <c r="F25" s="459"/>
      <c r="G25" s="459"/>
      <c r="H25" s="459"/>
    </row>
    <row r="26" spans="1:8" ht="15.75" x14ac:dyDescent="0.25">
      <c r="A26" s="459"/>
      <c r="B26" s="459"/>
      <c r="C26" s="459"/>
      <c r="D26" s="459"/>
      <c r="E26" s="459"/>
      <c r="F26" s="459"/>
      <c r="G26" s="459"/>
      <c r="H26" s="459"/>
    </row>
    <row r="27" spans="1:8" ht="15.75" x14ac:dyDescent="0.25">
      <c r="A27" s="459"/>
      <c r="B27" s="459"/>
      <c r="C27" s="459"/>
      <c r="D27" s="459"/>
      <c r="E27" s="459"/>
      <c r="F27" s="459"/>
      <c r="G27" s="459"/>
      <c r="H27" s="459"/>
    </row>
    <row r="28" spans="1:8" ht="15.75" x14ac:dyDescent="0.25">
      <c r="A28" s="459"/>
      <c r="B28" s="459"/>
      <c r="C28" s="459"/>
      <c r="D28" s="459"/>
      <c r="E28" s="459"/>
      <c r="F28" s="459"/>
      <c r="G28" s="459"/>
      <c r="H28" s="459"/>
    </row>
    <row r="29" spans="1:8" s="454" customFormat="1" ht="15.75" x14ac:dyDescent="0.25">
      <c r="A29" s="452"/>
      <c r="B29" s="452"/>
      <c r="C29" s="452" t="s">
        <v>1037</v>
      </c>
      <c r="D29" s="452"/>
      <c r="E29" s="452"/>
      <c r="F29" s="452"/>
      <c r="G29" s="452"/>
      <c r="H29" s="452"/>
    </row>
    <row r="30" spans="1:8" ht="15.75" x14ac:dyDescent="0.25">
      <c r="A30" s="455"/>
      <c r="B30" s="455"/>
      <c r="C30" s="455" t="s">
        <v>1038</v>
      </c>
      <c r="D30" s="455"/>
      <c r="E30" s="455"/>
      <c r="F30" s="455"/>
      <c r="G30" s="455"/>
      <c r="H30" s="455"/>
    </row>
    <row r="35" spans="1:28" s="488" customFormat="1" ht="15" x14ac:dyDescent="0.25">
      <c r="A35" t="s">
        <v>1055</v>
      </c>
      <c r="B35" s="460" t="s">
        <v>1056</v>
      </c>
    </row>
    <row r="36" spans="1:28" s="488" customFormat="1" x14ac:dyDescent="0.2">
      <c r="B36" s="552"/>
    </row>
    <row r="37" spans="1:28" s="552" customFormat="1" ht="30" x14ac:dyDescent="0.25">
      <c r="A37" t="s">
        <v>1112</v>
      </c>
      <c r="B37" s="460" t="s">
        <v>1040</v>
      </c>
      <c r="C37" s="460" t="s">
        <v>1059</v>
      </c>
      <c r="D37" s="460" t="s">
        <v>1042</v>
      </c>
      <c r="E37" s="460" t="s">
        <v>1060</v>
      </c>
      <c r="F37" t="s">
        <v>1061</v>
      </c>
      <c r="G37" t="s">
        <v>1062</v>
      </c>
      <c r="H37" s="488"/>
    </row>
    <row r="38" spans="1:28" s="552" customFormat="1" ht="15" x14ac:dyDescent="0.25">
      <c r="A38" s="462" t="s">
        <v>1118</v>
      </c>
      <c r="B38" s="461">
        <v>130204948.28794497</v>
      </c>
      <c r="C38" s="461">
        <v>8790009.370000001</v>
      </c>
      <c r="D38" s="461">
        <v>138994957.65794492</v>
      </c>
      <c r="E38" s="461">
        <v>26471793.890000001</v>
      </c>
      <c r="F38" s="461">
        <v>26471793.890000001</v>
      </c>
      <c r="G38" s="461">
        <v>112523163.76794498</v>
      </c>
      <c r="H38" s="488"/>
      <c r="I38" s="488"/>
      <c r="J38" s="488"/>
      <c r="K38" s="488"/>
      <c r="L38" s="488"/>
      <c r="M38" s="488"/>
      <c r="N38" s="488"/>
      <c r="O38" s="488"/>
      <c r="P38" s="488"/>
      <c r="Q38" s="488"/>
      <c r="R38" s="488"/>
      <c r="S38" s="488"/>
      <c r="T38" s="488"/>
      <c r="U38" s="488"/>
      <c r="V38" s="488"/>
      <c r="W38" s="488"/>
      <c r="X38" s="488"/>
      <c r="Y38" s="488"/>
      <c r="Z38" s="488"/>
      <c r="AA38" s="488"/>
      <c r="AB38" s="488"/>
    </row>
    <row r="39" spans="1:28" s="488" customFormat="1" ht="15" x14ac:dyDescent="0.25">
      <c r="A39" s="569" t="s">
        <v>1045</v>
      </c>
      <c r="B39" s="461">
        <v>130204948.28794497</v>
      </c>
      <c r="C39" s="461">
        <v>8790009.370000001</v>
      </c>
      <c r="D39" s="461">
        <v>138994957.65794492</v>
      </c>
      <c r="E39" s="461">
        <v>26471793.890000001</v>
      </c>
      <c r="F39" s="461">
        <v>26471793.890000001</v>
      </c>
      <c r="G39" s="461">
        <v>112523163.76794498</v>
      </c>
    </row>
  </sheetData>
  <mergeCells count="14">
    <mergeCell ref="A29:B29"/>
    <mergeCell ref="C29:E29"/>
    <mergeCell ref="F29:H29"/>
    <mergeCell ref="A30:B30"/>
    <mergeCell ref="C30:E30"/>
    <mergeCell ref="F30:H30"/>
    <mergeCell ref="A5:G5"/>
    <mergeCell ref="A6:G6"/>
    <mergeCell ref="A7:G7"/>
    <mergeCell ref="A8:G8"/>
    <mergeCell ref="A9:G9"/>
    <mergeCell ref="A10:A12"/>
    <mergeCell ref="B10:F10"/>
    <mergeCell ref="G10:G11"/>
  </mergeCells>
  <printOptions horizontalCentered="1"/>
  <pageMargins left="0.70866141732283472" right="0.70866141732283472" top="0.74803149606299213" bottom="0.74803149606299213" header="0.31496062992125984" footer="0.31496062992125984"/>
  <pageSetup scale="65" orientation="landscape" r:id="rId2"/>
  <headerFooter>
    <oddFooter>&amp;R&amp;14 30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K66"/>
  <sheetViews>
    <sheetView topLeftCell="B13" workbookViewId="0">
      <selection activeCell="J31" sqref="J31"/>
    </sheetView>
  </sheetViews>
  <sheetFormatPr baseColWidth="10" defaultRowHeight="15.75" x14ac:dyDescent="0.25"/>
  <cols>
    <col min="1" max="1" width="50.42578125" style="3" bestFit="1" customWidth="1"/>
    <col min="2" max="2" width="9.28515625" style="1" customWidth="1"/>
    <col min="3" max="3" width="11.5703125" style="1" customWidth="1"/>
    <col min="4" max="4" width="32.5703125" style="1" customWidth="1"/>
    <col min="5" max="5" width="39" style="1" customWidth="1"/>
    <col min="6" max="6" width="11.42578125" style="1"/>
    <col min="7" max="7" width="15.5703125" style="1" customWidth="1"/>
    <col min="8" max="9" width="11.42578125" style="1"/>
    <col min="10" max="10" width="14.7109375" style="1" customWidth="1"/>
    <col min="11" max="11" width="13.85546875" style="1" bestFit="1" customWidth="1"/>
    <col min="12" max="16384" width="11.42578125" style="1"/>
  </cols>
  <sheetData>
    <row r="2" spans="1:11" x14ac:dyDescent="0.25">
      <c r="E2" s="4"/>
    </row>
    <row r="3" spans="1:11" ht="16.5" thickBot="1" x14ac:dyDescent="0.3"/>
    <row r="4" spans="1:11" x14ac:dyDescent="0.25">
      <c r="A4" s="327" t="s">
        <v>174</v>
      </c>
      <c r="B4" s="328"/>
      <c r="C4" s="328"/>
      <c r="D4" s="328"/>
      <c r="E4" s="329"/>
    </row>
    <row r="5" spans="1:11" x14ac:dyDescent="0.25">
      <c r="A5" s="330" t="s">
        <v>55</v>
      </c>
      <c r="B5" s="331"/>
      <c r="C5" s="331"/>
      <c r="D5" s="331"/>
      <c r="E5" s="332"/>
    </row>
    <row r="6" spans="1:11" ht="16.5" thickBot="1" x14ac:dyDescent="0.3">
      <c r="A6" s="333" t="s">
        <v>837</v>
      </c>
      <c r="B6" s="334"/>
      <c r="C6" s="334"/>
      <c r="D6" s="334"/>
      <c r="E6" s="335"/>
    </row>
    <row r="7" spans="1:11" x14ac:dyDescent="0.25">
      <c r="A7" s="26"/>
      <c r="B7" s="11"/>
      <c r="C7" s="11"/>
      <c r="D7" s="31">
        <v>42767</v>
      </c>
      <c r="E7" s="32">
        <v>42795</v>
      </c>
    </row>
    <row r="8" spans="1:11" x14ac:dyDescent="0.25">
      <c r="A8" s="27" t="s">
        <v>56</v>
      </c>
      <c r="B8" s="11"/>
      <c r="C8" s="11"/>
      <c r="D8" s="20"/>
      <c r="E8" s="23"/>
    </row>
    <row r="9" spans="1:11" x14ac:dyDescent="0.25">
      <c r="A9" s="27" t="s">
        <v>57</v>
      </c>
      <c r="B9" s="11"/>
      <c r="C9" s="11"/>
      <c r="D9" s="20"/>
      <c r="E9" s="23"/>
    </row>
    <row r="10" spans="1:11" ht="25.5" x14ac:dyDescent="0.25">
      <c r="A10" s="28" t="s">
        <v>302</v>
      </c>
      <c r="B10" s="11"/>
      <c r="C10" s="11"/>
      <c r="D10" s="217">
        <v>4001439.45</v>
      </c>
      <c r="E10" s="218">
        <v>5252915.66</v>
      </c>
      <c r="G10" s="283">
        <f>+E10-D10</f>
        <v>1251476.21</v>
      </c>
      <c r="J10" s="283">
        <f>+E10-D10</f>
        <v>1251476.21</v>
      </c>
    </row>
    <row r="11" spans="1:11" x14ac:dyDescent="0.25">
      <c r="A11" s="28"/>
      <c r="B11" s="11"/>
      <c r="C11" s="11"/>
      <c r="D11" s="217"/>
      <c r="E11" s="218"/>
    </row>
    <row r="12" spans="1:11" ht="26.25" x14ac:dyDescent="0.25">
      <c r="A12" s="29" t="s">
        <v>62</v>
      </c>
      <c r="B12" s="11"/>
      <c r="C12" s="11"/>
      <c r="D12" s="217"/>
      <c r="E12" s="218"/>
      <c r="J12" s="283"/>
    </row>
    <row r="13" spans="1:11" x14ac:dyDescent="0.25">
      <c r="A13" s="28" t="s">
        <v>63</v>
      </c>
      <c r="B13" s="11"/>
      <c r="C13" s="11"/>
      <c r="D13" s="217"/>
      <c r="E13" s="218"/>
    </row>
    <row r="14" spans="1:11" ht="25.5" x14ac:dyDescent="0.25">
      <c r="A14" s="28" t="s">
        <v>303</v>
      </c>
      <c r="B14" s="11"/>
      <c r="C14" s="11"/>
      <c r="D14" s="217">
        <v>14453005.4</v>
      </c>
      <c r="E14" s="218">
        <v>20762192.399999999</v>
      </c>
      <c r="G14" s="283">
        <f>+E14-D14</f>
        <v>6309186.9999999981</v>
      </c>
      <c r="J14" s="283">
        <f>+E14-D14</f>
        <v>6309186.9999999981</v>
      </c>
      <c r="K14" s="283">
        <f>+J14-'Edo. Sit. Financiera'!D9+'Edo. Sit. Financiera'!H10</f>
        <v>6373119.5199999986</v>
      </c>
    </row>
    <row r="15" spans="1:11" x14ac:dyDescent="0.25">
      <c r="A15" s="28"/>
      <c r="B15" s="11"/>
      <c r="C15" s="11"/>
      <c r="D15" s="217"/>
      <c r="E15" s="218"/>
    </row>
    <row r="16" spans="1:11" x14ac:dyDescent="0.25">
      <c r="A16" s="29" t="s">
        <v>64</v>
      </c>
      <c r="B16" s="11"/>
      <c r="C16" s="11"/>
      <c r="D16" s="217"/>
      <c r="E16" s="218"/>
    </row>
    <row r="17" spans="1:10" x14ac:dyDescent="0.25">
      <c r="A17" s="28" t="s">
        <v>304</v>
      </c>
      <c r="B17" s="11"/>
      <c r="C17" s="11"/>
      <c r="D17" s="217">
        <f>2188.65-9.01</f>
        <v>2179.64</v>
      </c>
      <c r="E17" s="218">
        <f>3139.43-8.55</f>
        <v>3130.8799999999997</v>
      </c>
      <c r="G17" s="283">
        <f>+E17-D17</f>
        <v>951.23999999999978</v>
      </c>
      <c r="J17" s="283">
        <f>+E17-D17</f>
        <v>951.23999999999978</v>
      </c>
    </row>
    <row r="18" spans="1:10" x14ac:dyDescent="0.25">
      <c r="A18" s="28"/>
      <c r="B18" s="11"/>
      <c r="C18" s="11"/>
      <c r="D18" s="217"/>
      <c r="E18" s="218"/>
    </row>
    <row r="19" spans="1:10" x14ac:dyDescent="0.25">
      <c r="A19" s="29" t="s">
        <v>65</v>
      </c>
      <c r="B19" s="11"/>
      <c r="C19" s="11"/>
      <c r="D19" s="217">
        <v>18456633.5</v>
      </c>
      <c r="E19" s="218">
        <f>SUM(E10:E18)</f>
        <v>26018238.939999998</v>
      </c>
      <c r="J19" s="283">
        <f>SUM(J10:J17)</f>
        <v>7561614.4499999983</v>
      </c>
    </row>
    <row r="20" spans="1:10" x14ac:dyDescent="0.25">
      <c r="A20" s="30"/>
      <c r="B20" s="11"/>
      <c r="C20" s="11"/>
      <c r="D20" s="217"/>
      <c r="E20" s="218"/>
    </row>
    <row r="21" spans="1:10" x14ac:dyDescent="0.25">
      <c r="A21" s="29" t="s">
        <v>66</v>
      </c>
      <c r="B21" s="11"/>
      <c r="C21" s="11"/>
      <c r="D21" s="217"/>
      <c r="E21" s="218"/>
    </row>
    <row r="22" spans="1:10" x14ac:dyDescent="0.25">
      <c r="A22" s="29" t="s">
        <v>67</v>
      </c>
      <c r="B22" s="11"/>
      <c r="C22" s="11"/>
      <c r="D22" s="217"/>
      <c r="E22" s="218"/>
    </row>
    <row r="23" spans="1:10" x14ac:dyDescent="0.25">
      <c r="A23" s="28" t="s">
        <v>305</v>
      </c>
      <c r="B23" s="11"/>
      <c r="C23" s="11"/>
      <c r="D23" s="217">
        <v>12544737.210000001</v>
      </c>
      <c r="E23" s="218">
        <v>18590113.84</v>
      </c>
      <c r="G23" s="283">
        <f>+E23-D23</f>
        <v>6045376.629999999</v>
      </c>
      <c r="J23" s="283">
        <f t="shared" ref="J23:J25" si="0">+E23-D23</f>
        <v>6045376.629999999</v>
      </c>
    </row>
    <row r="24" spans="1:10" x14ac:dyDescent="0.25">
      <c r="A24" s="28" t="s">
        <v>306</v>
      </c>
      <c r="B24" s="11"/>
      <c r="C24" s="11"/>
      <c r="D24" s="217">
        <v>644173.97</v>
      </c>
      <c r="E24" s="218">
        <v>994077.73</v>
      </c>
      <c r="G24" s="283">
        <f>+E24-D24</f>
        <v>349903.76</v>
      </c>
      <c r="J24" s="283">
        <f t="shared" si="0"/>
        <v>349903.76</v>
      </c>
    </row>
    <row r="25" spans="1:10" x14ac:dyDescent="0.25">
      <c r="A25" s="28" t="s">
        <v>307</v>
      </c>
      <c r="B25" s="11"/>
      <c r="C25" s="11"/>
      <c r="D25" s="217">
        <v>3058883.16</v>
      </c>
      <c r="E25" s="218">
        <v>4530252.2</v>
      </c>
      <c r="G25" s="283">
        <f>+E25-D25</f>
        <v>1471369.04</v>
      </c>
      <c r="J25" s="283">
        <f t="shared" si="0"/>
        <v>1471369.04</v>
      </c>
    </row>
    <row r="26" spans="1:10" ht="26.25" x14ac:dyDescent="0.25">
      <c r="A26" s="29" t="s">
        <v>71</v>
      </c>
      <c r="B26" s="11"/>
      <c r="C26" s="11"/>
      <c r="D26" s="217"/>
      <c r="E26" s="218"/>
    </row>
    <row r="27" spans="1:10" ht="25.5" x14ac:dyDescent="0.25">
      <c r="A27" s="28" t="s">
        <v>72</v>
      </c>
      <c r="B27" s="11"/>
      <c r="C27" s="11"/>
      <c r="D27" s="217"/>
      <c r="E27" s="218"/>
    </row>
    <row r="28" spans="1:10" x14ac:dyDescent="0.25">
      <c r="A28" s="28" t="s">
        <v>73</v>
      </c>
      <c r="B28" s="11"/>
      <c r="C28" s="11"/>
      <c r="D28" s="217"/>
      <c r="E28" s="218"/>
    </row>
    <row r="29" spans="1:10" x14ac:dyDescent="0.25">
      <c r="A29" s="28" t="s">
        <v>74</v>
      </c>
      <c r="B29" s="11"/>
      <c r="C29" s="11"/>
      <c r="D29" s="217"/>
      <c r="E29" s="218"/>
    </row>
    <row r="30" spans="1:10" x14ac:dyDescent="0.25">
      <c r="A30" s="28" t="s">
        <v>308</v>
      </c>
      <c r="B30" s="11"/>
      <c r="C30" s="11"/>
      <c r="D30" s="217">
        <v>190322</v>
      </c>
      <c r="E30" s="218">
        <v>288522</v>
      </c>
      <c r="G30" s="283">
        <f>+E30-D30</f>
        <v>98200</v>
      </c>
      <c r="J30" s="283">
        <f>+E30-D30</f>
        <v>98200</v>
      </c>
    </row>
    <row r="31" spans="1:10" x14ac:dyDescent="0.25">
      <c r="A31" s="28" t="s">
        <v>831</v>
      </c>
      <c r="B31" s="11"/>
      <c r="C31" s="11"/>
      <c r="D31" s="217">
        <v>58308</v>
      </c>
      <c r="E31" s="218">
        <v>87462</v>
      </c>
      <c r="G31" s="283">
        <f>+E31-D31</f>
        <v>29154</v>
      </c>
      <c r="J31" s="283">
        <f>+E31-D31</f>
        <v>29154</v>
      </c>
    </row>
    <row r="32" spans="1:10" ht="25.5" hidden="1" x14ac:dyDescent="0.25">
      <c r="A32" s="28" t="s">
        <v>77</v>
      </c>
      <c r="B32" s="11"/>
      <c r="C32" s="11"/>
      <c r="D32" s="217"/>
      <c r="E32" s="218"/>
    </row>
    <row r="33" spans="1:10" hidden="1" x14ac:dyDescent="0.25">
      <c r="A33" s="28" t="s">
        <v>78</v>
      </c>
      <c r="B33" s="11"/>
      <c r="C33" s="11"/>
      <c r="D33" s="217"/>
      <c r="E33" s="218"/>
    </row>
    <row r="34" spans="1:10" hidden="1" x14ac:dyDescent="0.25">
      <c r="A34" s="28" t="s">
        <v>79</v>
      </c>
      <c r="B34" s="11"/>
      <c r="C34" s="11"/>
      <c r="D34" s="217"/>
      <c r="E34" s="218"/>
    </row>
    <row r="35" spans="1:10" hidden="1" x14ac:dyDescent="0.25">
      <c r="A35" s="28" t="s">
        <v>80</v>
      </c>
      <c r="B35" s="11"/>
      <c r="C35" s="11"/>
      <c r="D35" s="217"/>
      <c r="E35" s="218"/>
    </row>
    <row r="36" spans="1:10" hidden="1" x14ac:dyDescent="0.25">
      <c r="A36" s="29" t="s">
        <v>63</v>
      </c>
      <c r="B36" s="11"/>
      <c r="C36" s="11"/>
      <c r="D36" s="217"/>
      <c r="E36" s="218"/>
    </row>
    <row r="37" spans="1:10" hidden="1" x14ac:dyDescent="0.25">
      <c r="A37" s="28" t="s">
        <v>81</v>
      </c>
      <c r="B37" s="11"/>
      <c r="C37" s="11"/>
      <c r="D37" s="217"/>
      <c r="E37" s="218"/>
    </row>
    <row r="38" spans="1:10" hidden="1" x14ac:dyDescent="0.25">
      <c r="A38" s="28" t="s">
        <v>43</v>
      </c>
      <c r="B38" s="11"/>
      <c r="C38" s="11"/>
      <c r="D38" s="217"/>
      <c r="E38" s="218"/>
    </row>
    <row r="39" spans="1:10" hidden="1" x14ac:dyDescent="0.25">
      <c r="A39" s="28" t="s">
        <v>82</v>
      </c>
      <c r="B39" s="11"/>
      <c r="C39" s="11"/>
      <c r="D39" s="217"/>
      <c r="E39" s="218"/>
    </row>
    <row r="40" spans="1:10" ht="26.25" hidden="1" x14ac:dyDescent="0.25">
      <c r="A40" s="29" t="s">
        <v>83</v>
      </c>
      <c r="B40" s="11"/>
      <c r="C40" s="11"/>
      <c r="D40" s="217"/>
      <c r="E40" s="218"/>
    </row>
    <row r="41" spans="1:10" hidden="1" x14ac:dyDescent="0.25">
      <c r="A41" s="28" t="s">
        <v>84</v>
      </c>
      <c r="B41" s="11"/>
      <c r="C41" s="11"/>
      <c r="D41" s="217"/>
      <c r="E41" s="218"/>
    </row>
    <row r="42" spans="1:10" hidden="1" x14ac:dyDescent="0.25">
      <c r="A42" s="28" t="s">
        <v>85</v>
      </c>
      <c r="B42" s="11"/>
      <c r="C42" s="11"/>
      <c r="D42" s="217"/>
      <c r="E42" s="218"/>
    </row>
    <row r="43" spans="1:10" hidden="1" x14ac:dyDescent="0.25">
      <c r="A43" s="28" t="s">
        <v>86</v>
      </c>
      <c r="B43" s="11"/>
      <c r="C43" s="11"/>
      <c r="D43" s="217"/>
      <c r="E43" s="218"/>
    </row>
    <row r="44" spans="1:10" hidden="1" x14ac:dyDescent="0.25">
      <c r="A44" s="28" t="s">
        <v>87</v>
      </c>
      <c r="B44" s="11"/>
      <c r="C44" s="11"/>
      <c r="D44" s="217"/>
      <c r="E44" s="218"/>
    </row>
    <row r="45" spans="1:10" hidden="1" x14ac:dyDescent="0.25">
      <c r="A45" s="28" t="s">
        <v>88</v>
      </c>
      <c r="B45" s="11"/>
      <c r="C45" s="11"/>
      <c r="D45" s="217"/>
      <c r="E45" s="218"/>
    </row>
    <row r="46" spans="1:10" x14ac:dyDescent="0.25">
      <c r="A46" s="29" t="s">
        <v>89</v>
      </c>
      <c r="B46" s="11"/>
      <c r="C46" s="11"/>
      <c r="D46" s="217"/>
      <c r="E46" s="218"/>
    </row>
    <row r="47" spans="1:10" ht="25.5" x14ac:dyDescent="0.25">
      <c r="A47" s="28" t="s">
        <v>832</v>
      </c>
      <c r="B47" s="11"/>
      <c r="C47" s="11"/>
      <c r="D47" s="217">
        <v>923466.53</v>
      </c>
      <c r="E47" s="218">
        <v>1404835.65</v>
      </c>
      <c r="G47" s="283">
        <f>+E47-D47</f>
        <v>481369.11999999988</v>
      </c>
      <c r="J47" s="283">
        <f>+E47-D47</f>
        <v>481369.11999999988</v>
      </c>
    </row>
    <row r="48" spans="1:10" hidden="1" x14ac:dyDescent="0.25">
      <c r="A48" s="28" t="s">
        <v>90</v>
      </c>
      <c r="B48" s="11"/>
      <c r="C48" s="11"/>
      <c r="D48" s="217"/>
      <c r="E48" s="218"/>
    </row>
    <row r="49" spans="1:7" hidden="1" x14ac:dyDescent="0.25">
      <c r="A49" s="28" t="s">
        <v>91</v>
      </c>
      <c r="B49" s="11"/>
      <c r="C49" s="11"/>
      <c r="D49" s="217"/>
      <c r="E49" s="218"/>
    </row>
    <row r="50" spans="1:7" ht="25.5" hidden="1" x14ac:dyDescent="0.25">
      <c r="A50" s="28" t="s">
        <v>92</v>
      </c>
      <c r="B50" s="11"/>
      <c r="C50" s="11"/>
      <c r="D50" s="217"/>
      <c r="E50" s="218"/>
    </row>
    <row r="51" spans="1:7" hidden="1" x14ac:dyDescent="0.25">
      <c r="A51" s="28" t="s">
        <v>93</v>
      </c>
      <c r="B51" s="11"/>
      <c r="C51" s="11"/>
      <c r="D51" s="217"/>
      <c r="E51" s="218"/>
    </row>
    <row r="52" spans="1:7" hidden="1" x14ac:dyDescent="0.25">
      <c r="A52" s="28" t="s">
        <v>94</v>
      </c>
      <c r="B52" s="11"/>
      <c r="C52" s="11"/>
      <c r="D52" s="217"/>
      <c r="E52" s="218"/>
    </row>
    <row r="53" spans="1:7" hidden="1" x14ac:dyDescent="0.25">
      <c r="A53" s="29" t="s">
        <v>95</v>
      </c>
      <c r="B53" s="11"/>
      <c r="C53" s="11"/>
      <c r="D53" s="217"/>
      <c r="E53" s="218"/>
    </row>
    <row r="54" spans="1:7" hidden="1" x14ac:dyDescent="0.25">
      <c r="A54" s="28" t="s">
        <v>96</v>
      </c>
      <c r="B54" s="11"/>
      <c r="C54" s="11"/>
      <c r="D54" s="217"/>
      <c r="E54" s="218"/>
    </row>
    <row r="55" spans="1:7" x14ac:dyDescent="0.25">
      <c r="A55" s="28"/>
      <c r="B55" s="11"/>
      <c r="C55" s="11"/>
      <c r="D55" s="217"/>
      <c r="E55" s="218"/>
    </row>
    <row r="56" spans="1:7" x14ac:dyDescent="0.25">
      <c r="A56" s="29" t="s">
        <v>97</v>
      </c>
      <c r="B56" s="11"/>
      <c r="C56" s="11"/>
      <c r="D56" s="217">
        <v>17419890.870000001</v>
      </c>
      <c r="E56" s="218">
        <f>SUM(E23:E47)</f>
        <v>25895263.419999998</v>
      </c>
    </row>
    <row r="57" spans="1:7" x14ac:dyDescent="0.25">
      <c r="A57" s="30"/>
      <c r="B57" s="11"/>
      <c r="C57" s="11"/>
      <c r="D57" s="217"/>
      <c r="E57" s="218"/>
    </row>
    <row r="58" spans="1:7" x14ac:dyDescent="0.25">
      <c r="A58" s="29" t="s">
        <v>98</v>
      </c>
      <c r="B58" s="11"/>
      <c r="C58" s="11"/>
      <c r="D58" s="217">
        <v>1036733.62</v>
      </c>
      <c r="E58" s="218">
        <f>+E19-E56</f>
        <v>122975.51999999955</v>
      </c>
      <c r="G58" s="283">
        <f>+E58-'Edo. Sit. Financiera'!G25</f>
        <v>0</v>
      </c>
    </row>
    <row r="59" spans="1:7" ht="16.5" thickBot="1" x14ac:dyDescent="0.3">
      <c r="A59" s="16"/>
      <c r="B59" s="17"/>
      <c r="C59" s="17"/>
      <c r="D59" s="33"/>
      <c r="E59" s="24"/>
    </row>
    <row r="60" spans="1:7" x14ac:dyDescent="0.25">
      <c r="A60" s="5"/>
    </row>
    <row r="61" spans="1:7" x14ac:dyDescent="0.25">
      <c r="A61" s="5"/>
    </row>
    <row r="62" spans="1:7" x14ac:dyDescent="0.25">
      <c r="A62" s="5"/>
    </row>
    <row r="63" spans="1:7" x14ac:dyDescent="0.25">
      <c r="A63" s="5"/>
    </row>
    <row r="64" spans="1:7" x14ac:dyDescent="0.25">
      <c r="A64" s="278"/>
      <c r="B64" s="241"/>
      <c r="C64" s="242"/>
      <c r="D64" s="242"/>
      <c r="E64" s="241"/>
    </row>
    <row r="65" spans="1:5" x14ac:dyDescent="0.25">
      <c r="A65" s="280"/>
      <c r="B65" s="243"/>
      <c r="C65" s="242"/>
      <c r="D65" s="242"/>
      <c r="E65" s="243"/>
    </row>
    <row r="66" spans="1:5" x14ac:dyDescent="0.25">
      <c r="A66" s="280"/>
    </row>
  </sheetData>
  <mergeCells count="3">
    <mergeCell ref="A4:E4"/>
    <mergeCell ref="A5:E5"/>
    <mergeCell ref="A6:E6"/>
  </mergeCells>
  <printOptions horizontalCentered="1"/>
  <pageMargins left="0.31496062992125984" right="0" top="0.35433070866141736" bottom="0.15748031496062992" header="0.31496062992125984" footer="0.31496062992125984"/>
  <pageSetup scale="80" orientation="landscape" r:id="rId1"/>
  <headerFooter>
    <oddFooter>&amp;R&amp;14 &amp;"BenguiatGot Bk BT,Negrita"2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B47"/>
  <sheetViews>
    <sheetView showGridLines="0" topLeftCell="D12" zoomScaleNormal="100" workbookViewId="0">
      <selection activeCell="A15" sqref="A15:C15"/>
    </sheetView>
  </sheetViews>
  <sheetFormatPr baseColWidth="10" defaultRowHeight="12.75" x14ac:dyDescent="0.2"/>
  <cols>
    <col min="1" max="1" width="11.42578125" style="457"/>
    <col min="2" max="2" width="39.85546875" style="457" customWidth="1"/>
    <col min="3" max="5" width="22.28515625" style="457" bestFit="1" customWidth="1"/>
    <col min="6" max="6" width="22.28515625" style="457" customWidth="1"/>
    <col min="7" max="7" width="21.85546875" style="457" customWidth="1"/>
    <col min="8" max="8" width="22.42578125" style="457" customWidth="1"/>
    <col min="9" max="16384" width="11.42578125" style="457"/>
  </cols>
  <sheetData>
    <row r="4" spans="1:8" ht="13.5" thickBot="1" x14ac:dyDescent="0.25"/>
    <row r="5" spans="1:8" ht="15.75" x14ac:dyDescent="0.2">
      <c r="A5" s="398" t="str">
        <f>'[8]CLASIFICACIÓN  ADMON '!A5:G5</f>
        <v>UNIVERSIDAD TECNOLÓGICA DE SAN JUAN DEL RÍO</v>
      </c>
      <c r="B5" s="399"/>
      <c r="C5" s="399"/>
      <c r="D5" s="399"/>
      <c r="E5" s="399"/>
      <c r="F5" s="399"/>
      <c r="G5" s="399"/>
      <c r="H5" s="400"/>
    </row>
    <row r="6" spans="1:8" ht="15.75" x14ac:dyDescent="0.2">
      <c r="A6" s="401" t="s">
        <v>1046</v>
      </c>
      <c r="B6" s="402"/>
      <c r="C6" s="402"/>
      <c r="D6" s="402"/>
      <c r="E6" s="402"/>
      <c r="F6" s="402"/>
      <c r="G6" s="402"/>
      <c r="H6" s="403"/>
    </row>
    <row r="7" spans="1:8" ht="15.75" x14ac:dyDescent="0.2">
      <c r="A7" s="401" t="s">
        <v>1115</v>
      </c>
      <c r="B7" s="402"/>
      <c r="C7" s="402"/>
      <c r="D7" s="402"/>
      <c r="E7" s="402"/>
      <c r="F7" s="402"/>
      <c r="G7" s="402"/>
      <c r="H7" s="403"/>
    </row>
    <row r="8" spans="1:8" ht="16.5" thickBot="1" x14ac:dyDescent="0.25">
      <c r="A8" s="404" t="s">
        <v>1017</v>
      </c>
      <c r="B8" s="405"/>
      <c r="C8" s="405"/>
      <c r="D8" s="405"/>
      <c r="E8" s="405"/>
      <c r="F8" s="405"/>
      <c r="G8" s="405"/>
      <c r="H8" s="406"/>
    </row>
    <row r="9" spans="1:8" ht="16.5" thickBot="1" x14ac:dyDescent="0.25">
      <c r="A9" s="530" t="s">
        <v>100</v>
      </c>
      <c r="B9" s="574"/>
      <c r="C9" s="558" t="s">
        <v>1048</v>
      </c>
      <c r="D9" s="533"/>
      <c r="E9" s="533"/>
      <c r="F9" s="533"/>
      <c r="G9" s="534"/>
      <c r="H9" s="535" t="s">
        <v>1049</v>
      </c>
    </row>
    <row r="10" spans="1:8" ht="32.25" thickBot="1" x14ac:dyDescent="0.25">
      <c r="A10" s="536"/>
      <c r="B10" s="575"/>
      <c r="C10" s="538" t="s">
        <v>1050</v>
      </c>
      <c r="D10" s="538" t="s">
        <v>1051</v>
      </c>
      <c r="E10" s="538" t="s">
        <v>1023</v>
      </c>
      <c r="F10" s="538" t="s">
        <v>1024</v>
      </c>
      <c r="G10" s="538" t="s">
        <v>1052</v>
      </c>
      <c r="H10" s="539"/>
    </row>
    <row r="11" spans="1:8" ht="16.5" thickBot="1" x14ac:dyDescent="0.25">
      <c r="A11" s="576"/>
      <c r="B11" s="577"/>
      <c r="C11" s="538">
        <v>1</v>
      </c>
      <c r="D11" s="538">
        <v>2</v>
      </c>
      <c r="E11" s="538" t="s">
        <v>1053</v>
      </c>
      <c r="F11" s="538">
        <v>4</v>
      </c>
      <c r="G11" s="538">
        <v>5</v>
      </c>
      <c r="H11" s="538" t="s">
        <v>1054</v>
      </c>
    </row>
    <row r="12" spans="1:8" ht="15.75" x14ac:dyDescent="0.2">
      <c r="A12" s="542"/>
      <c r="B12" s="543"/>
      <c r="C12" s="543"/>
      <c r="D12" s="543"/>
      <c r="E12" s="543"/>
      <c r="F12" s="543"/>
      <c r="G12" s="543"/>
      <c r="H12" s="543"/>
    </row>
    <row r="13" spans="1:8" ht="25.5" x14ac:dyDescent="0.2">
      <c r="A13" s="542"/>
      <c r="B13" s="513" t="s">
        <v>1124</v>
      </c>
      <c r="C13" s="516">
        <f>GETPIVOTDATA("Suma de PTTO. ORIGINAL AUTORIZADO",$A$45,"CAG","P500")</f>
        <v>130204948.28794497</v>
      </c>
      <c r="D13" s="516">
        <f>GETPIVOTDATA("Suma de TOTAL MODIFICACIONES",$A$45,"CAG","P500")</f>
        <v>8790009.370000001</v>
      </c>
      <c r="E13" s="516">
        <f>GETPIVOTDATA("Suma de PTTO.  MODIFICADO",$A$45,"CAG","P500")</f>
        <v>138994957.65794492</v>
      </c>
      <c r="F13" s="516">
        <f>GETPIVOTDATA("Suma de PPTO EJERCIDO A LA FECHA2",$A$45,"CAG","P500")</f>
        <v>26471793.890000001</v>
      </c>
      <c r="G13" s="516">
        <f>F13</f>
        <v>26471793.890000001</v>
      </c>
      <c r="H13" s="516">
        <f>+E13-F13</f>
        <v>112523163.76794492</v>
      </c>
    </row>
    <row r="14" spans="1:8" ht="15.75" x14ac:dyDescent="0.2">
      <c r="A14" s="542"/>
      <c r="B14" s="513"/>
      <c r="C14" s="513"/>
      <c r="D14" s="513"/>
      <c r="E14" s="513"/>
      <c r="F14" s="513"/>
      <c r="G14" s="513"/>
      <c r="H14" s="513"/>
    </row>
    <row r="15" spans="1:8" ht="15.75" x14ac:dyDescent="0.2">
      <c r="A15" s="542"/>
      <c r="B15" s="513" t="s">
        <v>1125</v>
      </c>
      <c r="C15" s="516"/>
      <c r="D15" s="513"/>
      <c r="E15" s="513"/>
      <c r="F15" s="513"/>
      <c r="G15" s="513"/>
      <c r="H15" s="513"/>
    </row>
    <row r="16" spans="1:8" ht="15.75" x14ac:dyDescent="0.2">
      <c r="A16" s="542"/>
      <c r="B16" s="513"/>
      <c r="C16" s="513"/>
      <c r="D16" s="513"/>
      <c r="E16" s="513"/>
      <c r="F16" s="513"/>
      <c r="G16" s="513"/>
      <c r="H16" s="513"/>
    </row>
    <row r="17" spans="1:8" ht="38.25" x14ac:dyDescent="0.2">
      <c r="A17" s="542"/>
      <c r="B17" s="513" t="s">
        <v>1126</v>
      </c>
      <c r="C17" s="513"/>
      <c r="D17" s="513"/>
      <c r="E17" s="513"/>
      <c r="F17" s="513"/>
      <c r="G17" s="513"/>
      <c r="H17" s="513"/>
    </row>
    <row r="18" spans="1:8" ht="15.75" x14ac:dyDescent="0.2">
      <c r="A18" s="542"/>
      <c r="B18" s="513"/>
      <c r="C18" s="513"/>
      <c r="D18" s="513"/>
      <c r="E18" s="513"/>
      <c r="F18" s="513"/>
      <c r="G18" s="513"/>
      <c r="H18" s="513"/>
    </row>
    <row r="19" spans="1:8" ht="25.5" x14ac:dyDescent="0.2">
      <c r="A19" s="542"/>
      <c r="B19" s="513" t="s">
        <v>1127</v>
      </c>
      <c r="C19" s="513"/>
      <c r="D19" s="513"/>
      <c r="E19" s="513"/>
      <c r="F19" s="513"/>
      <c r="G19" s="513"/>
      <c r="H19" s="513"/>
    </row>
    <row r="20" spans="1:8" ht="15.75" x14ac:dyDescent="0.2">
      <c r="A20" s="542"/>
      <c r="B20" s="513"/>
      <c r="C20" s="513"/>
      <c r="D20" s="513"/>
      <c r="E20" s="513"/>
      <c r="F20" s="513"/>
      <c r="G20" s="513"/>
      <c r="H20" s="513"/>
    </row>
    <row r="21" spans="1:8" ht="38.25" x14ac:dyDescent="0.2">
      <c r="A21" s="545"/>
      <c r="B21" s="513" t="s">
        <v>1128</v>
      </c>
      <c r="C21" s="544"/>
      <c r="D21" s="544"/>
      <c r="E21" s="544"/>
      <c r="F21" s="544"/>
      <c r="G21" s="544"/>
      <c r="H21" s="544"/>
    </row>
    <row r="22" spans="1:8" ht="15.75" x14ac:dyDescent="0.2">
      <c r="A22" s="542"/>
      <c r="B22" s="513"/>
      <c r="C22" s="513"/>
      <c r="D22" s="513"/>
      <c r="E22" s="513"/>
      <c r="F22" s="513"/>
      <c r="G22" s="513"/>
      <c r="H22" s="513"/>
    </row>
    <row r="23" spans="1:8" ht="38.25" x14ac:dyDescent="0.2">
      <c r="A23" s="545"/>
      <c r="B23" s="513" t="s">
        <v>1129</v>
      </c>
      <c r="C23" s="544"/>
      <c r="D23" s="544"/>
      <c r="E23" s="544"/>
      <c r="F23" s="544"/>
      <c r="G23" s="544"/>
      <c r="H23" s="544"/>
    </row>
    <row r="24" spans="1:8" ht="15.75" x14ac:dyDescent="0.2">
      <c r="A24" s="542"/>
      <c r="B24" s="513"/>
      <c r="C24" s="513"/>
      <c r="D24" s="513"/>
      <c r="E24" s="513"/>
      <c r="F24" s="513"/>
      <c r="G24" s="513"/>
      <c r="H24" s="513"/>
    </row>
    <row r="25" spans="1:8" ht="25.5" x14ac:dyDescent="0.2">
      <c r="A25" s="545"/>
      <c r="B25" s="513" t="s">
        <v>1130</v>
      </c>
      <c r="C25" s="544"/>
      <c r="D25" s="544"/>
      <c r="E25" s="544"/>
      <c r="F25" s="544"/>
      <c r="G25" s="544"/>
      <c r="H25" s="544"/>
    </row>
    <row r="26" spans="1:8" ht="16.5" thickBot="1" x14ac:dyDescent="0.25">
      <c r="A26" s="546"/>
      <c r="B26" s="437"/>
      <c r="C26" s="437"/>
      <c r="D26" s="437"/>
      <c r="E26" s="437"/>
      <c r="F26" s="437"/>
      <c r="G26" s="437"/>
      <c r="H26" s="437"/>
    </row>
    <row r="27" spans="1:8" ht="16.5" thickBot="1" x14ac:dyDescent="0.25">
      <c r="A27" s="547"/>
      <c r="B27" s="439" t="s">
        <v>1111</v>
      </c>
      <c r="C27" s="573">
        <f t="shared" ref="C27:H27" si="0">SUM(C12:C26)</f>
        <v>130204948.28794497</v>
      </c>
      <c r="D27" s="573">
        <f t="shared" si="0"/>
        <v>8790009.370000001</v>
      </c>
      <c r="E27" s="573">
        <f t="shared" si="0"/>
        <v>138994957.65794492</v>
      </c>
      <c r="F27" s="573">
        <f t="shared" si="0"/>
        <v>26471793.890000001</v>
      </c>
      <c r="G27" s="573">
        <f t="shared" si="0"/>
        <v>26471793.890000001</v>
      </c>
      <c r="H27" s="573">
        <f t="shared" si="0"/>
        <v>112523163.76794492</v>
      </c>
    </row>
    <row r="28" spans="1:8" ht="15.75" x14ac:dyDescent="0.25">
      <c r="A28" s="459"/>
      <c r="B28" s="459"/>
      <c r="C28" s="459"/>
      <c r="D28" s="459"/>
      <c r="E28" s="459"/>
      <c r="F28" s="459"/>
      <c r="G28" s="459"/>
      <c r="H28" s="459"/>
    </row>
    <row r="29" spans="1:8" ht="15.75" x14ac:dyDescent="0.25">
      <c r="A29" s="459"/>
      <c r="B29" s="459"/>
      <c r="C29" s="459"/>
      <c r="D29" s="459"/>
      <c r="E29" s="459"/>
      <c r="F29" s="459"/>
      <c r="G29" s="459"/>
      <c r="H29" s="459"/>
    </row>
    <row r="30" spans="1:8" ht="15.75" x14ac:dyDescent="0.25">
      <c r="A30" s="459"/>
      <c r="B30" s="459"/>
      <c r="C30" s="459"/>
      <c r="D30" s="459"/>
      <c r="E30" s="459"/>
      <c r="F30" s="459"/>
      <c r="G30" s="459"/>
      <c r="H30" s="459"/>
    </row>
    <row r="31" spans="1:8" ht="15.75" x14ac:dyDescent="0.25">
      <c r="A31" s="459"/>
      <c r="B31" s="459"/>
      <c r="C31" s="459"/>
      <c r="D31" s="459"/>
      <c r="E31" s="459"/>
      <c r="F31" s="459"/>
      <c r="G31" s="459"/>
      <c r="H31" s="459"/>
    </row>
    <row r="32" spans="1:8" ht="15.75" x14ac:dyDescent="0.25">
      <c r="A32" s="459"/>
      <c r="B32" s="459"/>
      <c r="C32" s="459"/>
      <c r="D32" s="459"/>
      <c r="E32" s="459"/>
      <c r="F32" s="459"/>
      <c r="G32" s="459"/>
      <c r="H32" s="459"/>
    </row>
    <row r="33" spans="1:28" ht="15.75" x14ac:dyDescent="0.25">
      <c r="A33" s="459"/>
      <c r="B33" s="459"/>
      <c r="C33" s="459"/>
      <c r="D33" s="459"/>
      <c r="E33" s="459"/>
      <c r="F33" s="459"/>
      <c r="G33" s="459"/>
      <c r="H33" s="459"/>
    </row>
    <row r="34" spans="1:28" ht="15.75" x14ac:dyDescent="0.25">
      <c r="A34" s="459"/>
      <c r="B34" s="459"/>
      <c r="C34" s="459"/>
      <c r="D34" s="459"/>
      <c r="E34" s="459"/>
      <c r="F34" s="459"/>
      <c r="G34" s="459"/>
      <c r="H34" s="459"/>
    </row>
    <row r="35" spans="1:28" ht="15.75" x14ac:dyDescent="0.25">
      <c r="A35" s="459"/>
      <c r="B35" s="459"/>
      <c r="C35" s="459"/>
      <c r="D35" s="459"/>
      <c r="E35" s="459"/>
      <c r="F35" s="459"/>
      <c r="G35" s="459"/>
      <c r="H35" s="459"/>
    </row>
    <row r="36" spans="1:28" ht="15.75" x14ac:dyDescent="0.25">
      <c r="A36" s="459"/>
      <c r="B36" s="459"/>
      <c r="C36" s="459"/>
      <c r="D36" s="459"/>
      <c r="E36" s="459"/>
      <c r="F36" s="459"/>
      <c r="G36" s="459"/>
      <c r="H36" s="459"/>
    </row>
    <row r="37" spans="1:28" s="454" customFormat="1" ht="15.75" x14ac:dyDescent="0.25">
      <c r="A37" s="452"/>
      <c r="B37" s="452"/>
      <c r="C37" s="452" t="s">
        <v>1037</v>
      </c>
      <c r="D37" s="452"/>
      <c r="E37" s="452"/>
      <c r="F37" s="452"/>
      <c r="G37" s="452"/>
      <c r="H37" s="452"/>
    </row>
    <row r="38" spans="1:28" ht="15.75" x14ac:dyDescent="0.25">
      <c r="A38" s="455"/>
      <c r="B38" s="455"/>
      <c r="C38" s="455" t="s">
        <v>1038</v>
      </c>
      <c r="D38" s="455"/>
      <c r="E38" s="455"/>
      <c r="F38" s="455"/>
      <c r="G38" s="455"/>
      <c r="H38" s="455"/>
    </row>
    <row r="43" spans="1:28" s="488" customFormat="1" ht="15" x14ac:dyDescent="0.25">
      <c r="A43" t="s">
        <v>1055</v>
      </c>
      <c r="B43" s="460" t="s">
        <v>1056</v>
      </c>
    </row>
    <row r="44" spans="1:28" s="488" customFormat="1" x14ac:dyDescent="0.2">
      <c r="B44" s="552"/>
    </row>
    <row r="45" spans="1:28" s="552" customFormat="1" ht="30" x14ac:dyDescent="0.25">
      <c r="A45" t="s">
        <v>1112</v>
      </c>
      <c r="B45" s="460" t="s">
        <v>1040</v>
      </c>
      <c r="C45" s="460" t="s">
        <v>1059</v>
      </c>
      <c r="D45" s="460" t="s">
        <v>1042</v>
      </c>
      <c r="E45" s="460" t="s">
        <v>1060</v>
      </c>
      <c r="F45" t="s">
        <v>1061</v>
      </c>
      <c r="G45" t="s">
        <v>1062</v>
      </c>
      <c r="H45" s="488"/>
    </row>
    <row r="46" spans="1:28" s="552" customFormat="1" ht="15" x14ac:dyDescent="0.25">
      <c r="A46" s="462" t="s">
        <v>1118</v>
      </c>
      <c r="B46" s="461">
        <v>130204948.28794497</v>
      </c>
      <c r="C46" s="461">
        <v>8790009.370000001</v>
      </c>
      <c r="D46" s="461">
        <v>138994957.65794492</v>
      </c>
      <c r="E46" s="461">
        <v>26471793.890000001</v>
      </c>
      <c r="F46" s="461">
        <v>26471793.890000001</v>
      </c>
      <c r="G46" s="461">
        <v>112523163.76794498</v>
      </c>
      <c r="H46" s="488"/>
      <c r="I46" s="488"/>
      <c r="J46" s="488"/>
      <c r="K46" s="488"/>
      <c r="L46" s="488"/>
      <c r="M46" s="488"/>
      <c r="N46" s="488"/>
      <c r="O46" s="488"/>
      <c r="P46" s="488"/>
      <c r="Q46" s="488"/>
      <c r="R46" s="488"/>
      <c r="S46" s="488"/>
      <c r="T46" s="488"/>
      <c r="U46" s="488"/>
      <c r="V46" s="488"/>
      <c r="W46" s="488"/>
      <c r="X46" s="488"/>
      <c r="Y46" s="488"/>
      <c r="Z46" s="488"/>
      <c r="AA46" s="488"/>
      <c r="AB46" s="488"/>
    </row>
    <row r="47" spans="1:28" s="488" customFormat="1" ht="30" x14ac:dyDescent="0.25">
      <c r="A47" s="569" t="s">
        <v>1045</v>
      </c>
      <c r="B47" s="461">
        <v>130204948.28794497</v>
      </c>
      <c r="C47" s="461">
        <v>8790009.370000001</v>
      </c>
      <c r="D47" s="461">
        <v>138994957.65794492</v>
      </c>
      <c r="E47" s="461">
        <v>26471793.890000001</v>
      </c>
      <c r="F47" s="461">
        <v>26471793.890000001</v>
      </c>
      <c r="G47" s="461">
        <v>112523163.76794498</v>
      </c>
    </row>
  </sheetData>
  <mergeCells count="13">
    <mergeCell ref="A37:B37"/>
    <mergeCell ref="C37:E37"/>
    <mergeCell ref="F37:H37"/>
    <mergeCell ref="A38:B38"/>
    <mergeCell ref="C38:E38"/>
    <mergeCell ref="F38:H38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1496062992125984" right="0.31496062992125984" top="0.35433070866141736" bottom="0.35433070866141736" header="0.31496062992125984" footer="0.31496062992125984"/>
  <pageSetup scale="65" orientation="landscape" r:id="rId2"/>
  <headerFooter>
    <oddFooter xml:space="preserve">&amp;R&amp;14 31
</oddFooter>
  </headerFooter>
  <rowBreaks count="1" manualBreakCount="1">
    <brk id="42" max="16383" man="1"/>
  </rowBreaks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AB68"/>
  <sheetViews>
    <sheetView showGridLines="0" topLeftCell="D33" zoomScaleNormal="100" workbookViewId="0">
      <selection activeCell="A15" sqref="A15:C15"/>
    </sheetView>
  </sheetViews>
  <sheetFormatPr baseColWidth="10" defaultRowHeight="12.75" x14ac:dyDescent="0.2"/>
  <cols>
    <col min="1" max="1" width="11.42578125" style="457"/>
    <col min="2" max="2" width="33" style="457" customWidth="1"/>
    <col min="3" max="3" width="22.28515625" style="457" bestFit="1" customWidth="1"/>
    <col min="4" max="4" width="20.7109375" style="457" customWidth="1"/>
    <col min="5" max="5" width="18.28515625" style="457" customWidth="1"/>
    <col min="6" max="6" width="17.7109375" style="457" customWidth="1"/>
    <col min="7" max="7" width="18.28515625" style="457" customWidth="1"/>
    <col min="8" max="8" width="20.7109375" style="457" bestFit="1" customWidth="1"/>
    <col min="9" max="16384" width="11.42578125" style="457"/>
  </cols>
  <sheetData>
    <row r="4" spans="1:8" ht="13.5" thickBot="1" x14ac:dyDescent="0.25"/>
    <row r="5" spans="1:8" x14ac:dyDescent="0.2">
      <c r="A5" s="578" t="str">
        <f>'[8]ESTADO ANALITICO DE INGRESOS '!A5:I5</f>
        <v>UNIVERSIDAD TECNOLÓGICA DE SAN JUAN DEL RÍO</v>
      </c>
      <c r="B5" s="579"/>
      <c r="C5" s="579"/>
      <c r="D5" s="579"/>
      <c r="E5" s="579"/>
      <c r="F5" s="579"/>
      <c r="G5" s="579"/>
      <c r="H5" s="580"/>
    </row>
    <row r="6" spans="1:8" x14ac:dyDescent="0.2">
      <c r="A6" s="581" t="s">
        <v>1046</v>
      </c>
      <c r="B6" s="582"/>
      <c r="C6" s="582"/>
      <c r="D6" s="582"/>
      <c r="E6" s="582"/>
      <c r="F6" s="582"/>
      <c r="G6" s="582"/>
      <c r="H6" s="583"/>
    </row>
    <row r="7" spans="1:8" x14ac:dyDescent="0.2">
      <c r="A7" s="581" t="s">
        <v>1131</v>
      </c>
      <c r="B7" s="582"/>
      <c r="C7" s="582"/>
      <c r="D7" s="582"/>
      <c r="E7" s="582"/>
      <c r="F7" s="582"/>
      <c r="G7" s="582"/>
      <c r="H7" s="583"/>
    </row>
    <row r="8" spans="1:8" ht="13.5" thickBot="1" x14ac:dyDescent="0.25">
      <c r="A8" s="584" t="s">
        <v>1017</v>
      </c>
      <c r="B8" s="585"/>
      <c r="C8" s="585"/>
      <c r="D8" s="585"/>
      <c r="E8" s="585"/>
      <c r="F8" s="585"/>
      <c r="G8" s="585"/>
      <c r="H8" s="586"/>
    </row>
    <row r="9" spans="1:8" ht="13.5" thickBot="1" x14ac:dyDescent="0.25">
      <c r="A9" s="578" t="s">
        <v>100</v>
      </c>
      <c r="B9" s="587"/>
      <c r="C9" s="588" t="s">
        <v>1048</v>
      </c>
      <c r="D9" s="589"/>
      <c r="E9" s="589"/>
      <c r="F9" s="589"/>
      <c r="G9" s="590"/>
      <c r="H9" s="591" t="s">
        <v>1049</v>
      </c>
    </row>
    <row r="10" spans="1:8" ht="26.25" thickBot="1" x14ac:dyDescent="0.25">
      <c r="A10" s="581"/>
      <c r="B10" s="592"/>
      <c r="C10" s="593" t="s">
        <v>1050</v>
      </c>
      <c r="D10" s="593" t="s">
        <v>1051</v>
      </c>
      <c r="E10" s="593" t="s">
        <v>1023</v>
      </c>
      <c r="F10" s="593" t="s">
        <v>1024</v>
      </c>
      <c r="G10" s="593" t="s">
        <v>1052</v>
      </c>
      <c r="H10" s="594"/>
    </row>
    <row r="11" spans="1:8" ht="13.5" thickBot="1" x14ac:dyDescent="0.25">
      <c r="A11" s="584"/>
      <c r="B11" s="595"/>
      <c r="C11" s="593">
        <v>1</v>
      </c>
      <c r="D11" s="593">
        <v>2</v>
      </c>
      <c r="E11" s="593" t="s">
        <v>1053</v>
      </c>
      <c r="F11" s="593">
        <v>4</v>
      </c>
      <c r="G11" s="593">
        <v>5</v>
      </c>
      <c r="H11" s="593" t="s">
        <v>1054</v>
      </c>
    </row>
    <row r="12" spans="1:8" x14ac:dyDescent="0.2">
      <c r="A12" s="596"/>
      <c r="B12" s="597"/>
      <c r="C12" s="597"/>
      <c r="D12" s="597"/>
      <c r="E12" s="597"/>
      <c r="F12" s="597"/>
      <c r="G12" s="597"/>
      <c r="H12" s="597"/>
    </row>
    <row r="13" spans="1:8" x14ac:dyDescent="0.2">
      <c r="A13" s="598" t="s">
        <v>1132</v>
      </c>
      <c r="B13" s="599"/>
      <c r="C13" s="597"/>
      <c r="D13" s="597"/>
      <c r="E13" s="597"/>
      <c r="F13" s="597"/>
      <c r="G13" s="597"/>
      <c r="H13" s="597"/>
    </row>
    <row r="14" spans="1:8" x14ac:dyDescent="0.2">
      <c r="A14" s="600"/>
      <c r="B14" s="601" t="s">
        <v>1133</v>
      </c>
      <c r="C14" s="597"/>
      <c r="D14" s="597"/>
      <c r="E14" s="597"/>
      <c r="F14" s="597"/>
      <c r="G14" s="597"/>
      <c r="H14" s="597"/>
    </row>
    <row r="15" spans="1:8" x14ac:dyDescent="0.2">
      <c r="A15" s="600"/>
      <c r="B15" s="601" t="s">
        <v>1134</v>
      </c>
      <c r="C15" s="597"/>
      <c r="D15" s="597"/>
      <c r="E15" s="597"/>
      <c r="F15" s="597"/>
      <c r="G15" s="597"/>
      <c r="H15" s="597"/>
    </row>
    <row r="16" spans="1:8" ht="25.5" x14ac:dyDescent="0.2">
      <c r="A16" s="600"/>
      <c r="B16" s="601" t="s">
        <v>1135</v>
      </c>
      <c r="C16" s="597"/>
      <c r="D16" s="597"/>
      <c r="E16" s="597"/>
      <c r="F16" s="597"/>
      <c r="G16" s="597"/>
      <c r="H16" s="597"/>
    </row>
    <row r="17" spans="1:8" x14ac:dyDescent="0.2">
      <c r="A17" s="600"/>
      <c r="B17" s="601" t="s">
        <v>1136</v>
      </c>
      <c r="C17" s="597"/>
      <c r="D17" s="597"/>
      <c r="E17" s="597"/>
      <c r="F17" s="597"/>
      <c r="G17" s="597"/>
      <c r="H17" s="597"/>
    </row>
    <row r="18" spans="1:8" x14ac:dyDescent="0.2">
      <c r="A18" s="600"/>
      <c r="B18" s="601" t="s">
        <v>1137</v>
      </c>
      <c r="C18" s="597"/>
      <c r="D18" s="597"/>
      <c r="E18" s="597"/>
      <c r="F18" s="597"/>
      <c r="G18" s="597"/>
      <c r="H18" s="597"/>
    </row>
    <row r="19" spans="1:8" x14ac:dyDescent="0.2">
      <c r="A19" s="600"/>
      <c r="B19" s="601" t="s">
        <v>1138</v>
      </c>
      <c r="C19" s="597"/>
      <c r="D19" s="597"/>
      <c r="E19" s="597"/>
      <c r="F19" s="597"/>
      <c r="G19" s="597"/>
      <c r="H19" s="597"/>
    </row>
    <row r="20" spans="1:8" ht="25.5" x14ac:dyDescent="0.2">
      <c r="A20" s="600"/>
      <c r="B20" s="601" t="s">
        <v>1139</v>
      </c>
      <c r="C20" s="597"/>
      <c r="D20" s="597"/>
      <c r="E20" s="597"/>
      <c r="F20" s="597"/>
      <c r="G20" s="597"/>
      <c r="H20" s="597"/>
    </row>
    <row r="21" spans="1:8" x14ac:dyDescent="0.2">
      <c r="A21" s="600"/>
      <c r="B21" s="601" t="s">
        <v>1082</v>
      </c>
      <c r="C21" s="597"/>
      <c r="D21" s="597"/>
      <c r="E21" s="597"/>
      <c r="F21" s="597"/>
      <c r="G21" s="597"/>
      <c r="H21" s="597"/>
    </row>
    <row r="22" spans="1:8" x14ac:dyDescent="0.2">
      <c r="A22" s="600"/>
      <c r="B22" s="601"/>
      <c r="C22" s="597"/>
      <c r="D22" s="597"/>
      <c r="E22" s="597"/>
      <c r="F22" s="597"/>
      <c r="G22" s="597"/>
      <c r="H22" s="597"/>
    </row>
    <row r="23" spans="1:8" x14ac:dyDescent="0.2">
      <c r="A23" s="598" t="s">
        <v>1140</v>
      </c>
      <c r="B23" s="599"/>
      <c r="C23" s="602"/>
      <c r="D23" s="602"/>
      <c r="E23" s="602"/>
      <c r="F23" s="602"/>
      <c r="G23" s="602"/>
      <c r="H23" s="602"/>
    </row>
    <row r="24" spans="1:8" x14ac:dyDescent="0.2">
      <c r="A24" s="600"/>
      <c r="B24" s="601" t="s">
        <v>1141</v>
      </c>
      <c r="C24" s="601"/>
      <c r="D24" s="601"/>
      <c r="E24" s="601"/>
      <c r="F24" s="601"/>
      <c r="G24" s="601"/>
      <c r="H24" s="601"/>
    </row>
    <row r="25" spans="1:8" x14ac:dyDescent="0.2">
      <c r="A25" s="600"/>
      <c r="B25" s="601" t="s">
        <v>1142</v>
      </c>
      <c r="C25" s="601"/>
      <c r="D25" s="601"/>
      <c r="E25" s="601"/>
      <c r="F25" s="601"/>
      <c r="G25" s="601"/>
      <c r="H25" s="601"/>
    </row>
    <row r="26" spans="1:8" x14ac:dyDescent="0.2">
      <c r="A26" s="600"/>
      <c r="B26" s="601" t="s">
        <v>1143</v>
      </c>
      <c r="C26" s="601"/>
      <c r="D26" s="601"/>
      <c r="E26" s="601"/>
      <c r="F26" s="601"/>
      <c r="G26" s="601"/>
      <c r="H26" s="601"/>
    </row>
    <row r="27" spans="1:8" ht="25.5" x14ac:dyDescent="0.2">
      <c r="A27" s="600"/>
      <c r="B27" s="601" t="s">
        <v>1144</v>
      </c>
      <c r="C27" s="601"/>
      <c r="D27" s="601"/>
      <c r="E27" s="601"/>
      <c r="F27" s="601"/>
      <c r="G27" s="601"/>
      <c r="H27" s="601"/>
    </row>
    <row r="28" spans="1:8" x14ac:dyDescent="0.2">
      <c r="A28" s="600"/>
      <c r="B28" s="601" t="s">
        <v>1145</v>
      </c>
      <c r="C28" s="603">
        <f>GETPIVOTDATA("Suma de PTTO. ORIGINAL AUTORIZADO",$A$66,"CAG","P500")</f>
        <v>130204948.28794497</v>
      </c>
      <c r="D28" s="603">
        <f>GETPIVOTDATA("Suma de TOTAL MODIFICACIONES",$A$66,"CAG","P500")</f>
        <v>8790009.370000001</v>
      </c>
      <c r="E28" s="603">
        <f>+C28+D28</f>
        <v>138994957.65794498</v>
      </c>
      <c r="F28" s="603">
        <f>GETPIVOTDATA("Suma de PPTO EJERCIDO A LA FECHA2",$A$66,"CAG","P500")</f>
        <v>26471793.890000001</v>
      </c>
      <c r="G28" s="603">
        <f>'[9]CLASIFICACIÓN  FED EST'!G13</f>
        <v>134362698.33000007</v>
      </c>
      <c r="H28" s="603">
        <f>E28-F28</f>
        <v>112523163.76794498</v>
      </c>
    </row>
    <row r="29" spans="1:8" x14ac:dyDescent="0.2">
      <c r="A29" s="600"/>
      <c r="B29" s="601" t="s">
        <v>1146</v>
      </c>
      <c r="C29" s="601"/>
      <c r="D29" s="601"/>
      <c r="E29" s="601"/>
      <c r="F29" s="601"/>
      <c r="G29" s="601"/>
      <c r="H29" s="601"/>
    </row>
    <row r="30" spans="1:8" x14ac:dyDescent="0.2">
      <c r="A30" s="600"/>
      <c r="B30" s="601" t="s">
        <v>1147</v>
      </c>
      <c r="C30" s="601"/>
      <c r="D30" s="601"/>
      <c r="E30" s="601"/>
      <c r="F30" s="601"/>
      <c r="G30" s="601"/>
      <c r="H30" s="601"/>
    </row>
    <row r="31" spans="1:8" x14ac:dyDescent="0.2">
      <c r="A31" s="600"/>
      <c r="B31" s="601"/>
      <c r="C31" s="601"/>
      <c r="D31" s="601"/>
      <c r="E31" s="601"/>
      <c r="F31" s="601"/>
      <c r="G31" s="601"/>
      <c r="H31" s="601"/>
    </row>
    <row r="32" spans="1:8" x14ac:dyDescent="0.2">
      <c r="A32" s="598" t="s">
        <v>1148</v>
      </c>
      <c r="B32" s="599"/>
      <c r="C32" s="604"/>
      <c r="D32" s="604"/>
      <c r="E32" s="604"/>
      <c r="F32" s="604"/>
      <c r="G32" s="604"/>
      <c r="H32" s="604"/>
    </row>
    <row r="33" spans="1:8" ht="25.5" x14ac:dyDescent="0.2">
      <c r="A33" s="600"/>
      <c r="B33" s="601" t="s">
        <v>1149</v>
      </c>
      <c r="C33" s="601"/>
      <c r="D33" s="601"/>
      <c r="E33" s="601"/>
      <c r="F33" s="601"/>
      <c r="G33" s="601"/>
      <c r="H33" s="601"/>
    </row>
    <row r="34" spans="1:8" ht="25.5" x14ac:dyDescent="0.2">
      <c r="A34" s="600"/>
      <c r="B34" s="601" t="s">
        <v>1150</v>
      </c>
      <c r="C34" s="601"/>
      <c r="D34" s="601"/>
      <c r="E34" s="601"/>
      <c r="F34" s="601"/>
      <c r="G34" s="601"/>
      <c r="H34" s="601"/>
    </row>
    <row r="35" spans="1:8" x14ac:dyDescent="0.2">
      <c r="A35" s="600"/>
      <c r="B35" s="601" t="s">
        <v>1151</v>
      </c>
      <c r="C35" s="601"/>
      <c r="D35" s="601"/>
      <c r="E35" s="601"/>
      <c r="F35" s="601"/>
      <c r="G35" s="601"/>
      <c r="H35" s="601"/>
    </row>
    <row r="36" spans="1:8" x14ac:dyDescent="0.2">
      <c r="A36" s="600"/>
      <c r="B36" s="601" t="s">
        <v>1152</v>
      </c>
      <c r="C36" s="601"/>
      <c r="D36" s="601"/>
      <c r="E36" s="601"/>
      <c r="F36" s="601"/>
      <c r="G36" s="601"/>
      <c r="H36" s="601"/>
    </row>
    <row r="37" spans="1:8" x14ac:dyDescent="0.2">
      <c r="A37" s="600"/>
      <c r="B37" s="601" t="s">
        <v>1153</v>
      </c>
      <c r="C37" s="601"/>
      <c r="D37" s="601"/>
      <c r="E37" s="601"/>
      <c r="F37" s="601"/>
      <c r="G37" s="601"/>
      <c r="H37" s="601"/>
    </row>
    <row r="38" spans="1:8" x14ac:dyDescent="0.2">
      <c r="A38" s="600"/>
      <c r="B38" s="601" t="s">
        <v>1154</v>
      </c>
      <c r="C38" s="601"/>
      <c r="D38" s="601"/>
      <c r="E38" s="601"/>
      <c r="F38" s="601"/>
      <c r="G38" s="601"/>
      <c r="H38" s="601"/>
    </row>
    <row r="39" spans="1:8" x14ac:dyDescent="0.2">
      <c r="A39" s="600"/>
      <c r="B39" s="601" t="s">
        <v>1155</v>
      </c>
      <c r="C39" s="601"/>
      <c r="D39" s="601"/>
      <c r="E39" s="601"/>
      <c r="F39" s="601"/>
      <c r="G39" s="601"/>
      <c r="H39" s="601"/>
    </row>
    <row r="40" spans="1:8" x14ac:dyDescent="0.2">
      <c r="A40" s="600"/>
      <c r="B40" s="601" t="s">
        <v>1156</v>
      </c>
      <c r="C40" s="601"/>
      <c r="D40" s="601"/>
      <c r="E40" s="601"/>
      <c r="F40" s="601"/>
      <c r="G40" s="601"/>
      <c r="H40" s="601"/>
    </row>
    <row r="41" spans="1:8" ht="25.5" x14ac:dyDescent="0.2">
      <c r="A41" s="600"/>
      <c r="B41" s="601" t="s">
        <v>1157</v>
      </c>
      <c r="C41" s="601"/>
      <c r="D41" s="601"/>
      <c r="E41" s="601"/>
      <c r="F41" s="601"/>
      <c r="G41" s="601"/>
      <c r="H41" s="601"/>
    </row>
    <row r="42" spans="1:8" x14ac:dyDescent="0.2">
      <c r="A42" s="600"/>
      <c r="B42" s="601"/>
      <c r="C42" s="601"/>
      <c r="D42" s="601"/>
      <c r="E42" s="601"/>
      <c r="F42" s="601"/>
      <c r="G42" s="601"/>
      <c r="H42" s="601"/>
    </row>
    <row r="43" spans="1:8" ht="16.5" customHeight="1" x14ac:dyDescent="0.2">
      <c r="A43" s="598" t="s">
        <v>1158</v>
      </c>
      <c r="B43" s="599"/>
      <c r="C43" s="604"/>
      <c r="D43" s="604"/>
      <c r="E43" s="604"/>
      <c r="F43" s="604"/>
      <c r="G43" s="604"/>
      <c r="H43" s="604"/>
    </row>
    <row r="44" spans="1:8" ht="25.5" x14ac:dyDescent="0.2">
      <c r="A44" s="600"/>
      <c r="B44" s="601" t="s">
        <v>1159</v>
      </c>
      <c r="C44" s="601"/>
      <c r="D44" s="601"/>
      <c r="E44" s="601"/>
      <c r="F44" s="601"/>
      <c r="G44" s="601"/>
      <c r="H44" s="601"/>
    </row>
    <row r="45" spans="1:8" ht="38.25" x14ac:dyDescent="0.2">
      <c r="A45" s="600"/>
      <c r="B45" s="601" t="s">
        <v>1160</v>
      </c>
      <c r="C45" s="601"/>
      <c r="D45" s="601"/>
      <c r="E45" s="601"/>
      <c r="F45" s="601"/>
      <c r="G45" s="601"/>
      <c r="H45" s="601"/>
    </row>
    <row r="46" spans="1:8" x14ac:dyDescent="0.2">
      <c r="A46" s="600"/>
      <c r="B46" s="601" t="s">
        <v>1161</v>
      </c>
      <c r="C46" s="601"/>
      <c r="D46" s="601"/>
      <c r="E46" s="601"/>
      <c r="F46" s="601"/>
      <c r="G46" s="601"/>
      <c r="H46" s="601"/>
    </row>
    <row r="47" spans="1:8" ht="25.5" x14ac:dyDescent="0.2">
      <c r="A47" s="600"/>
      <c r="B47" s="601" t="s">
        <v>1162</v>
      </c>
      <c r="C47" s="601"/>
      <c r="D47" s="601"/>
      <c r="E47" s="601"/>
      <c r="F47" s="601"/>
      <c r="G47" s="601"/>
      <c r="H47" s="601"/>
    </row>
    <row r="48" spans="1:8" ht="13.5" thickBot="1" x14ac:dyDescent="0.25">
      <c r="A48" s="605"/>
      <c r="B48" s="606"/>
      <c r="C48" s="606"/>
      <c r="D48" s="606"/>
      <c r="E48" s="606"/>
      <c r="F48" s="606"/>
      <c r="G48" s="606"/>
      <c r="H48" s="606"/>
    </row>
    <row r="49" spans="1:8" ht="27" customHeight="1" thickBot="1" x14ac:dyDescent="0.25">
      <c r="A49" s="607"/>
      <c r="B49" s="608" t="s">
        <v>1111</v>
      </c>
      <c r="C49" s="609">
        <f t="shared" ref="C49:H49" si="0">SUM(C12:C48)</f>
        <v>130204948.28794497</v>
      </c>
      <c r="D49" s="609">
        <f t="shared" si="0"/>
        <v>8790009.370000001</v>
      </c>
      <c r="E49" s="609">
        <f t="shared" si="0"/>
        <v>138994957.65794498</v>
      </c>
      <c r="F49" s="609">
        <f t="shared" si="0"/>
        <v>26471793.890000001</v>
      </c>
      <c r="G49" s="609">
        <f t="shared" si="0"/>
        <v>134362698.33000007</v>
      </c>
      <c r="H49" s="609">
        <f t="shared" si="0"/>
        <v>112523163.76794498</v>
      </c>
    </row>
    <row r="54" spans="1:8" x14ac:dyDescent="0.2">
      <c r="E54" s="464"/>
    </row>
    <row r="59" spans="1:8" s="454" customFormat="1" ht="15.75" x14ac:dyDescent="0.25">
      <c r="A59" s="452"/>
      <c r="B59" s="452"/>
      <c r="C59" s="452" t="s">
        <v>1037</v>
      </c>
      <c r="D59" s="452"/>
      <c r="E59" s="452"/>
      <c r="F59" s="452"/>
      <c r="G59" s="452"/>
      <c r="H59" s="452"/>
    </row>
    <row r="60" spans="1:8" ht="15.75" x14ac:dyDescent="0.25">
      <c r="A60" s="455"/>
      <c r="B60" s="455"/>
      <c r="C60" s="455" t="s">
        <v>1038</v>
      </c>
      <c r="D60" s="455"/>
      <c r="E60" s="455"/>
      <c r="F60" s="455"/>
      <c r="G60" s="455"/>
      <c r="H60" s="455"/>
    </row>
    <row r="64" spans="1:8" s="488" customFormat="1" ht="15" x14ac:dyDescent="0.25">
      <c r="A64" t="s">
        <v>1055</v>
      </c>
      <c r="B64" s="460" t="s">
        <v>1056</v>
      </c>
    </row>
    <row r="65" spans="1:28" s="488" customFormat="1" x14ac:dyDescent="0.2">
      <c r="B65" s="552"/>
    </row>
    <row r="66" spans="1:28" s="552" customFormat="1" ht="45" x14ac:dyDescent="0.25">
      <c r="A66" t="s">
        <v>1112</v>
      </c>
      <c r="B66" s="460" t="s">
        <v>1040</v>
      </c>
      <c r="C66" s="460" t="s">
        <v>1059</v>
      </c>
      <c r="D66" s="460" t="s">
        <v>1042</v>
      </c>
      <c r="E66" s="460" t="s">
        <v>1060</v>
      </c>
      <c r="F66" t="s">
        <v>1061</v>
      </c>
      <c r="G66" t="s">
        <v>1062</v>
      </c>
      <c r="H66" s="488"/>
    </row>
    <row r="67" spans="1:28" s="552" customFormat="1" ht="15" x14ac:dyDescent="0.25">
      <c r="A67" s="462" t="s">
        <v>1118</v>
      </c>
      <c r="B67" s="461">
        <v>130204948.28794497</v>
      </c>
      <c r="C67" s="461">
        <v>8790009.370000001</v>
      </c>
      <c r="D67" s="461">
        <v>138994957.65794492</v>
      </c>
      <c r="E67" s="461">
        <v>26471793.890000001</v>
      </c>
      <c r="F67" s="461">
        <v>26471793.890000001</v>
      </c>
      <c r="G67" s="461">
        <v>112523163.76794498</v>
      </c>
      <c r="H67" s="488"/>
      <c r="I67" s="488"/>
      <c r="J67" s="488"/>
      <c r="K67" s="488"/>
      <c r="L67" s="488"/>
      <c r="M67" s="488"/>
      <c r="N67" s="488"/>
      <c r="O67" s="488"/>
      <c r="P67" s="488"/>
      <c r="Q67" s="488"/>
      <c r="R67" s="488"/>
      <c r="S67" s="488"/>
      <c r="T67" s="488"/>
      <c r="U67" s="488"/>
      <c r="V67" s="488"/>
      <c r="W67" s="488"/>
      <c r="X67" s="488"/>
      <c r="Y67" s="488"/>
      <c r="Z67" s="488"/>
      <c r="AA67" s="488"/>
      <c r="AB67" s="488"/>
    </row>
    <row r="68" spans="1:28" s="488" customFormat="1" ht="30" x14ac:dyDescent="0.25">
      <c r="A68" s="569" t="s">
        <v>1045</v>
      </c>
      <c r="B68" s="461">
        <v>130204948.28794497</v>
      </c>
      <c r="C68" s="461">
        <v>8790009.370000001</v>
      </c>
      <c r="D68" s="461">
        <v>138994957.65794492</v>
      </c>
      <c r="E68" s="461">
        <v>26471793.890000001</v>
      </c>
      <c r="F68" s="461">
        <v>26471793.890000001</v>
      </c>
      <c r="G68" s="461">
        <v>112523163.76794498</v>
      </c>
    </row>
  </sheetData>
  <mergeCells count="17">
    <mergeCell ref="F59:H59"/>
    <mergeCell ref="A60:B60"/>
    <mergeCell ref="C60:E60"/>
    <mergeCell ref="F60:H60"/>
    <mergeCell ref="A13:B13"/>
    <mergeCell ref="A23:B23"/>
    <mergeCell ref="A32:B32"/>
    <mergeCell ref="A43:B43"/>
    <mergeCell ref="A59:B59"/>
    <mergeCell ref="C59:E59"/>
    <mergeCell ref="A5:H5"/>
    <mergeCell ref="A6:H6"/>
    <mergeCell ref="A7:H7"/>
    <mergeCell ref="A8:H8"/>
    <mergeCell ref="A9:B11"/>
    <mergeCell ref="C9:G9"/>
    <mergeCell ref="H9:H10"/>
  </mergeCells>
  <printOptions horizontalCentered="1"/>
  <pageMargins left="0.31496062992125984" right="0.31496062992125984" top="0.35433070866141736" bottom="0.35433070866141736" header="0.31496062992125984" footer="0.31496062992125984"/>
  <pageSetup scale="61" orientation="portrait" r:id="rId2"/>
  <headerFooter>
    <oddFooter>&amp;R&amp;14 32</oddFooter>
  </headerFooter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G42"/>
  <sheetViews>
    <sheetView showGridLines="0" zoomScaleNormal="100" workbookViewId="0">
      <selection activeCell="A15" sqref="A15:C15"/>
    </sheetView>
  </sheetViews>
  <sheetFormatPr baseColWidth="10" defaultRowHeight="12.75" x14ac:dyDescent="0.2"/>
  <cols>
    <col min="1" max="1" width="37.7109375" style="457" customWidth="1"/>
    <col min="2" max="2" width="26.42578125" style="457" customWidth="1"/>
    <col min="3" max="3" width="9.42578125" style="457" customWidth="1"/>
    <col min="4" max="4" width="47" style="457" customWidth="1"/>
    <col min="5" max="5" width="20.5703125" style="457" customWidth="1"/>
    <col min="6" max="16384" width="11.42578125" style="457"/>
  </cols>
  <sheetData>
    <row r="4" spans="1:4" ht="13.5" thickBot="1" x14ac:dyDescent="0.25"/>
    <row r="5" spans="1:4" x14ac:dyDescent="0.2">
      <c r="A5" s="578" t="str">
        <f>'[8]CLASIFICACION  FUNCIONAL'!A5:H5</f>
        <v>UNIVERSIDAD TECNOLÓGICA DE SAN JUAN DEL RÍO</v>
      </c>
      <c r="B5" s="579"/>
      <c r="C5" s="579"/>
      <c r="D5" s="580"/>
    </row>
    <row r="6" spans="1:4" x14ac:dyDescent="0.2">
      <c r="A6" s="581" t="s">
        <v>134</v>
      </c>
      <c r="B6" s="582"/>
      <c r="C6" s="582"/>
      <c r="D6" s="583"/>
    </row>
    <row r="7" spans="1:4" ht="13.5" thickBot="1" x14ac:dyDescent="0.25">
      <c r="A7" s="584" t="s">
        <v>1017</v>
      </c>
      <c r="B7" s="585"/>
      <c r="C7" s="585"/>
      <c r="D7" s="586"/>
    </row>
    <row r="8" spans="1:4" ht="13.5" thickBot="1" x14ac:dyDescent="0.25">
      <c r="A8" s="610"/>
      <c r="B8" s="610"/>
      <c r="C8" s="610"/>
      <c r="D8" s="610"/>
    </row>
    <row r="9" spans="1:4" ht="13.5" thickBot="1" x14ac:dyDescent="0.25">
      <c r="A9" s="611" t="s">
        <v>1163</v>
      </c>
      <c r="B9" s="612" t="s">
        <v>1164</v>
      </c>
      <c r="C9" s="612" t="s">
        <v>1165</v>
      </c>
      <c r="D9" s="612" t="s">
        <v>134</v>
      </c>
    </row>
    <row r="10" spans="1:4" ht="13.5" thickBot="1" x14ac:dyDescent="0.25">
      <c r="A10" s="613"/>
      <c r="B10" s="614" t="s">
        <v>1166</v>
      </c>
      <c r="C10" s="614" t="s">
        <v>1167</v>
      </c>
      <c r="D10" s="614" t="s">
        <v>1168</v>
      </c>
    </row>
    <row r="11" spans="1:4" ht="13.5" thickBot="1" x14ac:dyDescent="0.25">
      <c r="A11" s="615" t="s">
        <v>1169</v>
      </c>
      <c r="B11" s="616"/>
      <c r="C11" s="616"/>
      <c r="D11" s="617"/>
    </row>
    <row r="12" spans="1:4" ht="15.75" customHeight="1" x14ac:dyDescent="0.2">
      <c r="A12" s="618" t="s">
        <v>1170</v>
      </c>
      <c r="B12" s="619"/>
      <c r="C12" s="619"/>
      <c r="D12" s="620"/>
    </row>
    <row r="13" spans="1:4" ht="15" customHeight="1" x14ac:dyDescent="0.2">
      <c r="A13" s="621"/>
      <c r="B13" s="622"/>
      <c r="C13" s="622"/>
      <c r="D13" s="623"/>
    </row>
    <row r="14" spans="1:4" ht="15" customHeight="1" x14ac:dyDescent="0.2">
      <c r="A14" s="621"/>
      <c r="B14" s="622"/>
      <c r="C14" s="622"/>
      <c r="D14" s="623"/>
    </row>
    <row r="15" spans="1:4" ht="15" customHeight="1" x14ac:dyDescent="0.2">
      <c r="A15" s="621"/>
      <c r="B15" s="622"/>
      <c r="C15" s="622"/>
      <c r="D15" s="623"/>
    </row>
    <row r="16" spans="1:4" ht="15" customHeight="1" x14ac:dyDescent="0.2">
      <c r="A16" s="621"/>
      <c r="B16" s="622"/>
      <c r="C16" s="622"/>
      <c r="D16" s="623"/>
    </row>
    <row r="17" spans="1:4" ht="15" customHeight="1" x14ac:dyDescent="0.2">
      <c r="A17" s="621"/>
      <c r="B17" s="622"/>
      <c r="C17" s="622"/>
      <c r="D17" s="623"/>
    </row>
    <row r="18" spans="1:4" ht="15" customHeight="1" thickBot="1" x14ac:dyDescent="0.25">
      <c r="A18" s="624"/>
      <c r="B18" s="625"/>
      <c r="C18" s="625"/>
      <c r="D18" s="626"/>
    </row>
    <row r="19" spans="1:4" ht="13.5" thickBot="1" x14ac:dyDescent="0.25">
      <c r="A19" s="627" t="s">
        <v>1171</v>
      </c>
      <c r="B19" s="606"/>
      <c r="C19" s="606"/>
      <c r="D19" s="606"/>
    </row>
    <row r="20" spans="1:4" ht="13.5" thickBot="1" x14ac:dyDescent="0.25">
      <c r="A20" s="628"/>
      <c r="B20" s="606"/>
      <c r="C20" s="606"/>
      <c r="D20" s="606"/>
    </row>
    <row r="21" spans="1:4" ht="13.5" thickBot="1" x14ac:dyDescent="0.25">
      <c r="A21" s="615" t="s">
        <v>1172</v>
      </c>
      <c r="B21" s="616"/>
      <c r="C21" s="616"/>
      <c r="D21" s="617"/>
    </row>
    <row r="22" spans="1:4" ht="15.75" customHeight="1" x14ac:dyDescent="0.2">
      <c r="A22" s="618" t="s">
        <v>1173</v>
      </c>
      <c r="B22" s="619"/>
      <c r="C22" s="619"/>
      <c r="D22" s="620"/>
    </row>
    <row r="23" spans="1:4" ht="15" customHeight="1" x14ac:dyDescent="0.2">
      <c r="A23" s="621"/>
      <c r="B23" s="622"/>
      <c r="C23" s="622"/>
      <c r="D23" s="623"/>
    </row>
    <row r="24" spans="1:4" ht="15" customHeight="1" x14ac:dyDescent="0.2">
      <c r="A24" s="621"/>
      <c r="B24" s="622"/>
      <c r="C24" s="622"/>
      <c r="D24" s="623"/>
    </row>
    <row r="25" spans="1:4" ht="15" customHeight="1" x14ac:dyDescent="0.2">
      <c r="A25" s="621"/>
      <c r="B25" s="622"/>
      <c r="C25" s="622"/>
      <c r="D25" s="623"/>
    </row>
    <row r="26" spans="1:4" ht="15" customHeight="1" x14ac:dyDescent="0.2">
      <c r="A26" s="621"/>
      <c r="B26" s="622"/>
      <c r="C26" s="622"/>
      <c r="D26" s="623"/>
    </row>
    <row r="27" spans="1:4" ht="15" customHeight="1" x14ac:dyDescent="0.2">
      <c r="A27" s="621"/>
      <c r="B27" s="622"/>
      <c r="C27" s="622"/>
      <c r="D27" s="623"/>
    </row>
    <row r="28" spans="1:4" ht="15" customHeight="1" thickBot="1" x14ac:dyDescent="0.25">
      <c r="A28" s="624"/>
      <c r="B28" s="625"/>
      <c r="C28" s="625"/>
      <c r="D28" s="626"/>
    </row>
    <row r="29" spans="1:4" ht="13.5" thickBot="1" x14ac:dyDescent="0.25">
      <c r="A29" s="627" t="s">
        <v>1174</v>
      </c>
      <c r="B29" s="629"/>
      <c r="C29" s="629"/>
      <c r="D29" s="629"/>
    </row>
    <row r="30" spans="1:4" ht="13.5" thickBot="1" x14ac:dyDescent="0.25">
      <c r="A30" s="627"/>
      <c r="B30" s="629"/>
      <c r="C30" s="629"/>
      <c r="D30" s="629"/>
    </row>
    <row r="31" spans="1:4" ht="13.5" thickBot="1" x14ac:dyDescent="0.25">
      <c r="A31" s="630" t="s">
        <v>196</v>
      </c>
      <c r="B31" s="631">
        <v>0</v>
      </c>
      <c r="C31" s="631">
        <v>0</v>
      </c>
      <c r="D31" s="631">
        <v>0</v>
      </c>
    </row>
    <row r="41" spans="1:7" s="454" customFormat="1" ht="15" customHeight="1" x14ac:dyDescent="0.25">
      <c r="A41" s="452" t="s">
        <v>1037</v>
      </c>
      <c r="B41" s="452"/>
      <c r="C41" s="452"/>
      <c r="D41" s="452"/>
      <c r="E41" s="568"/>
      <c r="F41" s="568"/>
      <c r="G41" s="568"/>
    </row>
    <row r="42" spans="1:7" ht="15" customHeight="1" x14ac:dyDescent="0.25">
      <c r="A42" s="455" t="s">
        <v>1038</v>
      </c>
      <c r="B42" s="455"/>
      <c r="C42" s="455"/>
      <c r="D42" s="455"/>
      <c r="E42" s="528"/>
      <c r="F42" s="528"/>
      <c r="G42" s="528"/>
    </row>
  </sheetData>
  <mergeCells count="11">
    <mergeCell ref="A12:D18"/>
    <mergeCell ref="A21:D21"/>
    <mergeCell ref="A22:D28"/>
    <mergeCell ref="A41:D41"/>
    <mergeCell ref="A42:D42"/>
    <mergeCell ref="A5:D5"/>
    <mergeCell ref="A6:D6"/>
    <mergeCell ref="A7:D7"/>
    <mergeCell ref="A8:D8"/>
    <mergeCell ref="A9:A10"/>
    <mergeCell ref="A11:D11"/>
  </mergeCells>
  <printOptions horizontalCentered="1"/>
  <pageMargins left="0.31496062992125984" right="0.31496062992125984" top="0.35433070866141736" bottom="0.55118110236220474" header="0.31496062992125984" footer="0.31496062992125984"/>
  <pageSetup scale="70" orientation="landscape" r:id="rId1"/>
  <headerFooter>
    <oddFooter xml:space="preserve">&amp;R&amp;14 33
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42"/>
  <sheetViews>
    <sheetView showGridLines="0" topLeftCell="A4" zoomScaleNormal="100" workbookViewId="0">
      <selection activeCell="A15" sqref="A15:C15"/>
    </sheetView>
  </sheetViews>
  <sheetFormatPr baseColWidth="10" defaultRowHeight="12.75" x14ac:dyDescent="0.2"/>
  <cols>
    <col min="1" max="1" width="52.28515625" style="457" customWidth="1"/>
    <col min="2" max="2" width="62.5703125" style="457" customWidth="1"/>
    <col min="3" max="3" width="43.140625" style="457" customWidth="1"/>
    <col min="4" max="16384" width="11.42578125" style="457"/>
  </cols>
  <sheetData>
    <row r="4" spans="1:3" ht="13.5" thickBot="1" x14ac:dyDescent="0.25"/>
    <row r="5" spans="1:3" x14ac:dyDescent="0.2">
      <c r="A5" s="578" t="str">
        <f>'[8]EDO.ANA. PRESUP EGRESOS '!$A$5:$H$5</f>
        <v>UNIVERSIDAD TECNOLÓGICA DE SAN JUAN DEL RÍO</v>
      </c>
      <c r="B5" s="579"/>
      <c r="C5" s="580"/>
    </row>
    <row r="6" spans="1:3" x14ac:dyDescent="0.2">
      <c r="A6" s="581" t="s">
        <v>1175</v>
      </c>
      <c r="B6" s="582"/>
      <c r="C6" s="583"/>
    </row>
    <row r="7" spans="1:3" ht="13.5" thickBot="1" x14ac:dyDescent="0.25">
      <c r="A7" s="584" t="s">
        <v>1017</v>
      </c>
      <c r="B7" s="585"/>
      <c r="C7" s="586"/>
    </row>
    <row r="8" spans="1:3" ht="13.5" thickBot="1" x14ac:dyDescent="0.25">
      <c r="A8" s="610"/>
      <c r="B8" s="610"/>
      <c r="C8" s="610"/>
    </row>
    <row r="9" spans="1:3" ht="13.5" thickBot="1" x14ac:dyDescent="0.25">
      <c r="A9" s="632" t="s">
        <v>1163</v>
      </c>
      <c r="B9" s="612" t="s">
        <v>1024</v>
      </c>
      <c r="C9" s="612" t="s">
        <v>1052</v>
      </c>
    </row>
    <row r="10" spans="1:3" ht="13.5" thickBot="1" x14ac:dyDescent="0.25">
      <c r="A10" s="615" t="s">
        <v>1169</v>
      </c>
      <c r="B10" s="616"/>
      <c r="C10" s="617"/>
    </row>
    <row r="11" spans="1:3" ht="15.75" customHeight="1" x14ac:dyDescent="0.2">
      <c r="A11" s="633" t="s">
        <v>1170</v>
      </c>
      <c r="B11" s="634"/>
      <c r="C11" s="635"/>
    </row>
    <row r="12" spans="1:3" ht="15" customHeight="1" x14ac:dyDescent="0.2">
      <c r="A12" s="636"/>
      <c r="B12" s="637"/>
      <c r="C12" s="638"/>
    </row>
    <row r="13" spans="1:3" ht="15" customHeight="1" x14ac:dyDescent="0.2">
      <c r="A13" s="636"/>
      <c r="B13" s="637"/>
      <c r="C13" s="638"/>
    </row>
    <row r="14" spans="1:3" ht="15" customHeight="1" x14ac:dyDescent="0.2">
      <c r="A14" s="636"/>
      <c r="B14" s="637"/>
      <c r="C14" s="638"/>
    </row>
    <row r="15" spans="1:3" ht="15" customHeight="1" x14ac:dyDescent="0.2">
      <c r="A15" s="636"/>
      <c r="B15" s="637"/>
      <c r="C15" s="638"/>
    </row>
    <row r="16" spans="1:3" ht="15" customHeight="1" x14ac:dyDescent="0.2">
      <c r="A16" s="636"/>
      <c r="B16" s="637"/>
      <c r="C16" s="638"/>
    </row>
    <row r="17" spans="1:3" ht="15" customHeight="1" thickBot="1" x14ac:dyDescent="0.25">
      <c r="A17" s="639"/>
      <c r="B17" s="640"/>
      <c r="C17" s="641"/>
    </row>
    <row r="18" spans="1:3" ht="13.5" thickBot="1" x14ac:dyDescent="0.25">
      <c r="A18" s="627" t="s">
        <v>1176</v>
      </c>
      <c r="B18" s="606"/>
      <c r="C18" s="606"/>
    </row>
    <row r="19" spans="1:3" ht="13.5" thickBot="1" x14ac:dyDescent="0.25">
      <c r="A19" s="628"/>
      <c r="B19" s="606"/>
      <c r="C19" s="606"/>
    </row>
    <row r="20" spans="1:3" ht="13.5" thickBot="1" x14ac:dyDescent="0.25">
      <c r="A20" s="615" t="s">
        <v>1172</v>
      </c>
      <c r="B20" s="616"/>
      <c r="C20" s="617"/>
    </row>
    <row r="21" spans="1:3" ht="15.75" customHeight="1" x14ac:dyDescent="0.2">
      <c r="A21" s="633" t="s">
        <v>1170</v>
      </c>
      <c r="B21" s="634"/>
      <c r="C21" s="635"/>
    </row>
    <row r="22" spans="1:3" ht="15" customHeight="1" x14ac:dyDescent="0.2">
      <c r="A22" s="636"/>
      <c r="B22" s="637"/>
      <c r="C22" s="638"/>
    </row>
    <row r="23" spans="1:3" ht="15" customHeight="1" x14ac:dyDescent="0.2">
      <c r="A23" s="636"/>
      <c r="B23" s="637"/>
      <c r="C23" s="638"/>
    </row>
    <row r="24" spans="1:3" ht="15" customHeight="1" x14ac:dyDescent="0.2">
      <c r="A24" s="636"/>
      <c r="B24" s="637"/>
      <c r="C24" s="638"/>
    </row>
    <row r="25" spans="1:3" ht="15" customHeight="1" x14ac:dyDescent="0.2">
      <c r="A25" s="636"/>
      <c r="B25" s="637"/>
      <c r="C25" s="638"/>
    </row>
    <row r="26" spans="1:3" ht="15" customHeight="1" x14ac:dyDescent="0.2">
      <c r="A26" s="636"/>
      <c r="B26" s="637"/>
      <c r="C26" s="638"/>
    </row>
    <row r="27" spans="1:3" ht="15" customHeight="1" thickBot="1" x14ac:dyDescent="0.25">
      <c r="A27" s="639"/>
      <c r="B27" s="640"/>
      <c r="C27" s="641"/>
    </row>
    <row r="28" spans="1:3" ht="13.5" thickBot="1" x14ac:dyDescent="0.25">
      <c r="A28" s="627" t="s">
        <v>1177</v>
      </c>
      <c r="B28" s="606"/>
      <c r="C28" s="606"/>
    </row>
    <row r="29" spans="1:3" ht="13.5" thickBot="1" x14ac:dyDescent="0.25">
      <c r="A29" s="628"/>
      <c r="B29" s="606"/>
      <c r="C29" s="606"/>
    </row>
    <row r="30" spans="1:3" ht="13.5" thickBot="1" x14ac:dyDescent="0.25">
      <c r="A30" s="630" t="s">
        <v>196</v>
      </c>
      <c r="B30" s="642"/>
      <c r="C30" s="642"/>
    </row>
    <row r="41" spans="1:8" s="454" customFormat="1" ht="15" customHeight="1" x14ac:dyDescent="0.25">
      <c r="A41" s="567"/>
      <c r="B41" s="567" t="s">
        <v>1037</v>
      </c>
      <c r="C41" s="567"/>
      <c r="D41" s="568"/>
      <c r="E41" s="568"/>
      <c r="F41" s="568"/>
      <c r="G41" s="568"/>
      <c r="H41" s="568"/>
    </row>
    <row r="42" spans="1:8" ht="15" customHeight="1" x14ac:dyDescent="0.25">
      <c r="A42" s="458"/>
      <c r="B42" s="458" t="s">
        <v>1038</v>
      </c>
      <c r="C42" s="458"/>
      <c r="D42" s="528"/>
      <c r="E42" s="643"/>
      <c r="F42" s="528"/>
      <c r="G42" s="528"/>
    </row>
  </sheetData>
  <mergeCells count="8">
    <mergeCell ref="A20:C20"/>
    <mergeCell ref="A21:C27"/>
    <mergeCell ref="A5:C5"/>
    <mergeCell ref="A6:C6"/>
    <mergeCell ref="A7:C7"/>
    <mergeCell ref="A8:C8"/>
    <mergeCell ref="A10:C10"/>
    <mergeCell ref="A11:C17"/>
  </mergeCells>
  <printOptions horizontalCentered="1"/>
  <pageMargins left="0.31496062992125984" right="0.31496062992125984" top="0.35433070866141736" bottom="0.35433070866141736" header="0.31496062992125984" footer="0.31496062992125984"/>
  <pageSetup scale="65" orientation="landscape" r:id="rId1"/>
  <headerFooter>
    <oddFooter>&amp;R&amp;14 34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B60"/>
  <sheetViews>
    <sheetView showGridLines="0" topLeftCell="E1" zoomScaleNormal="100" workbookViewId="0">
      <selection activeCell="A15" sqref="A15:C15"/>
    </sheetView>
  </sheetViews>
  <sheetFormatPr baseColWidth="10" defaultRowHeight="12.75" x14ac:dyDescent="0.2"/>
  <cols>
    <col min="1" max="1" width="34" style="644" customWidth="1"/>
    <col min="2" max="2" width="26.140625" style="644" customWidth="1"/>
    <col min="3" max="3" width="36" style="644" customWidth="1"/>
    <col min="4" max="4" width="17.7109375" style="644" bestFit="1" customWidth="1"/>
    <col min="5" max="5" width="17" style="644" customWidth="1"/>
    <col min="6" max="6" width="17.7109375" style="644" bestFit="1" customWidth="1"/>
    <col min="7" max="7" width="19" style="644" customWidth="1"/>
    <col min="8" max="8" width="18.42578125" style="644" customWidth="1"/>
    <col min="9" max="9" width="17.7109375" style="644" customWidth="1"/>
    <col min="10" max="16384" width="11.42578125" style="644"/>
  </cols>
  <sheetData>
    <row r="3" spans="1:9" ht="28.5" customHeight="1" x14ac:dyDescent="0.2"/>
    <row r="4" spans="1:9" ht="13.5" thickBot="1" x14ac:dyDescent="0.25">
      <c r="A4" s="645" t="s">
        <v>1178</v>
      </c>
    </row>
    <row r="5" spans="1:9" x14ac:dyDescent="0.2">
      <c r="A5" s="646" t="str">
        <f>'[8]EDO.ANA. PRESUP EGRESOS '!$A$5:$H$5</f>
        <v>UNIVERSIDAD TECNOLÓGICA DE SAN JUAN DEL RÍO</v>
      </c>
      <c r="B5" s="647"/>
      <c r="C5" s="647"/>
      <c r="D5" s="647"/>
      <c r="E5" s="647"/>
      <c r="F5" s="647"/>
      <c r="G5" s="647"/>
      <c r="H5" s="647"/>
      <c r="I5" s="648"/>
    </row>
    <row r="6" spans="1:9" x14ac:dyDescent="0.2">
      <c r="A6" s="649" t="s">
        <v>1179</v>
      </c>
      <c r="B6" s="650"/>
      <c r="C6" s="650"/>
      <c r="D6" s="650"/>
      <c r="E6" s="650"/>
      <c r="F6" s="650"/>
      <c r="G6" s="650"/>
      <c r="H6" s="650"/>
      <c r="I6" s="651"/>
    </row>
    <row r="7" spans="1:9" ht="13.5" thickBot="1" x14ac:dyDescent="0.25">
      <c r="A7" s="652" t="s">
        <v>1017</v>
      </c>
      <c r="B7" s="653"/>
      <c r="C7" s="653"/>
      <c r="D7" s="653"/>
      <c r="E7" s="653"/>
      <c r="F7" s="653"/>
      <c r="G7" s="653"/>
      <c r="H7" s="653"/>
      <c r="I7" s="654"/>
    </row>
    <row r="8" spans="1:9" ht="13.5" thickBot="1" x14ac:dyDescent="0.25">
      <c r="A8" s="646" t="s">
        <v>100</v>
      </c>
      <c r="B8" s="647"/>
      <c r="C8" s="648"/>
      <c r="D8" s="655" t="s">
        <v>1048</v>
      </c>
      <c r="E8" s="656"/>
      <c r="F8" s="656"/>
      <c r="G8" s="656"/>
      <c r="H8" s="657"/>
      <c r="I8" s="658" t="s">
        <v>1049</v>
      </c>
    </row>
    <row r="9" spans="1:9" ht="26.25" thickBot="1" x14ac:dyDescent="0.25">
      <c r="A9" s="649"/>
      <c r="B9" s="650"/>
      <c r="C9" s="651"/>
      <c r="D9" s="659" t="s">
        <v>1050</v>
      </c>
      <c r="E9" s="659" t="s">
        <v>1051</v>
      </c>
      <c r="F9" s="659" t="s">
        <v>1023</v>
      </c>
      <c r="G9" s="659" t="s">
        <v>1024</v>
      </c>
      <c r="H9" s="659" t="s">
        <v>1052</v>
      </c>
      <c r="I9" s="660"/>
    </row>
    <row r="10" spans="1:9" ht="13.5" thickBot="1" x14ac:dyDescent="0.25">
      <c r="A10" s="661"/>
      <c r="B10" s="662"/>
      <c r="C10" s="663"/>
      <c r="D10" s="659">
        <v>1</v>
      </c>
      <c r="E10" s="659">
        <v>2</v>
      </c>
      <c r="F10" s="659" t="s">
        <v>1053</v>
      </c>
      <c r="G10" s="659">
        <v>4</v>
      </c>
      <c r="H10" s="659">
        <v>5</v>
      </c>
      <c r="I10" s="659" t="s">
        <v>1054</v>
      </c>
    </row>
    <row r="11" spans="1:9" ht="5.25" customHeight="1" x14ac:dyDescent="0.2">
      <c r="A11" s="664"/>
      <c r="B11" s="665"/>
      <c r="C11" s="666"/>
      <c r="D11" s="666"/>
      <c r="E11" s="666"/>
      <c r="F11" s="666"/>
      <c r="G11" s="666"/>
      <c r="H11" s="666"/>
      <c r="I11" s="666"/>
    </row>
    <row r="12" spans="1:9" ht="18" customHeight="1" x14ac:dyDescent="0.2">
      <c r="A12" s="667" t="s">
        <v>1180</v>
      </c>
      <c r="B12" s="668"/>
      <c r="C12" s="669"/>
      <c r="D12" s="666"/>
      <c r="E12" s="666"/>
      <c r="F12" s="666"/>
      <c r="G12" s="666"/>
      <c r="H12" s="666"/>
      <c r="I12" s="666"/>
    </row>
    <row r="13" spans="1:9" ht="25.5" customHeight="1" x14ac:dyDescent="0.2">
      <c r="A13" s="664"/>
      <c r="B13" s="670" t="s">
        <v>1181</v>
      </c>
      <c r="C13" s="669"/>
      <c r="D13" s="666"/>
      <c r="E13" s="666"/>
      <c r="F13" s="666"/>
      <c r="G13" s="666"/>
      <c r="H13" s="666"/>
      <c r="I13" s="666"/>
    </row>
    <row r="14" spans="1:9" x14ac:dyDescent="0.2">
      <c r="A14" s="664"/>
      <c r="B14" s="665"/>
      <c r="C14" s="666" t="s">
        <v>1182</v>
      </c>
      <c r="D14" s="666"/>
      <c r="E14" s="666"/>
      <c r="F14" s="666"/>
      <c r="G14" s="666"/>
      <c r="H14" s="666"/>
      <c r="I14" s="666"/>
    </row>
    <row r="15" spans="1:9" x14ac:dyDescent="0.2">
      <c r="A15" s="664"/>
      <c r="B15" s="665"/>
      <c r="C15" s="666" t="s">
        <v>1183</v>
      </c>
      <c r="D15" s="666"/>
      <c r="E15" s="666"/>
      <c r="F15" s="666"/>
      <c r="G15" s="666"/>
      <c r="H15" s="666"/>
      <c r="I15" s="666"/>
    </row>
    <row r="16" spans="1:9" x14ac:dyDescent="0.2">
      <c r="A16" s="664"/>
      <c r="B16" s="670" t="s">
        <v>1184</v>
      </c>
      <c r="C16" s="669"/>
      <c r="D16" s="666"/>
      <c r="E16" s="666"/>
      <c r="F16" s="666"/>
      <c r="G16" s="666"/>
      <c r="H16" s="666"/>
      <c r="I16" s="666"/>
    </row>
    <row r="17" spans="1:9" x14ac:dyDescent="0.2">
      <c r="A17" s="664"/>
      <c r="B17" s="665"/>
      <c r="C17" s="666" t="s">
        <v>1185</v>
      </c>
      <c r="D17" s="671">
        <f>GETPIVOTDATA("Suma de PTTO. ORIGINAL AUTORIZADO",$A$58,"CAG","P500")</f>
        <v>130204948.28794497</v>
      </c>
      <c r="E17" s="671">
        <f>GETPIVOTDATA("Suma de TOTAL MODIFICACIONES",$A$58,"CAG","P500")</f>
        <v>8790009.370000001</v>
      </c>
      <c r="F17" s="671">
        <f>+D17+E17</f>
        <v>138994957.65794498</v>
      </c>
      <c r="G17" s="671">
        <f>GETPIVOTDATA("Suma de PPTO EJERCIDO A LA FECHA2",$A$58,"CAG","P500")</f>
        <v>26471793.890000001</v>
      </c>
      <c r="H17" s="671">
        <f>G17</f>
        <v>26471793.890000001</v>
      </c>
      <c r="I17" s="671">
        <f>F17-G17</f>
        <v>112523163.76794498</v>
      </c>
    </row>
    <row r="18" spans="1:9" x14ac:dyDescent="0.2">
      <c r="A18" s="664"/>
      <c r="B18" s="665"/>
      <c r="C18" s="666" t="s">
        <v>1186</v>
      </c>
      <c r="D18" s="666"/>
      <c r="E18" s="666"/>
      <c r="F18" s="666"/>
      <c r="G18" s="666"/>
      <c r="H18" s="666"/>
      <c r="I18" s="666"/>
    </row>
    <row r="19" spans="1:9" ht="25.5" x14ac:dyDescent="0.2">
      <c r="A19" s="664"/>
      <c r="B19" s="665" t="s">
        <v>254</v>
      </c>
      <c r="C19" s="666" t="s">
        <v>1187</v>
      </c>
      <c r="D19" s="666"/>
      <c r="E19" s="666"/>
      <c r="F19" s="666"/>
      <c r="G19" s="666"/>
      <c r="H19" s="666"/>
      <c r="I19" s="666"/>
    </row>
    <row r="20" spans="1:9" x14ac:dyDescent="0.2">
      <c r="A20" s="664"/>
      <c r="B20" s="665"/>
      <c r="C20" s="666" t="s">
        <v>1188</v>
      </c>
      <c r="D20" s="666"/>
      <c r="E20" s="666"/>
      <c r="F20" s="666"/>
      <c r="G20" s="666"/>
      <c r="H20" s="666"/>
      <c r="I20" s="666"/>
    </row>
    <row r="21" spans="1:9" x14ac:dyDescent="0.2">
      <c r="A21" s="664"/>
      <c r="B21" s="665"/>
      <c r="C21" s="666" t="s">
        <v>1189</v>
      </c>
      <c r="D21" s="666"/>
      <c r="E21" s="666"/>
      <c r="F21" s="666"/>
      <c r="G21" s="666"/>
      <c r="H21" s="666"/>
      <c r="I21" s="666"/>
    </row>
    <row r="22" spans="1:9" ht="25.5" x14ac:dyDescent="0.2">
      <c r="A22" s="664"/>
      <c r="B22" s="665"/>
      <c r="C22" s="666" t="s">
        <v>1190</v>
      </c>
      <c r="D22" s="666"/>
      <c r="E22" s="666"/>
      <c r="F22" s="666"/>
      <c r="G22" s="666"/>
      <c r="H22" s="666"/>
      <c r="I22" s="666"/>
    </row>
    <row r="23" spans="1:9" x14ac:dyDescent="0.2">
      <c r="A23" s="664"/>
      <c r="B23" s="665"/>
      <c r="C23" s="666" t="s">
        <v>1191</v>
      </c>
      <c r="D23" s="666"/>
      <c r="E23" s="666"/>
      <c r="F23" s="666"/>
      <c r="G23" s="666"/>
      <c r="H23" s="666"/>
      <c r="I23" s="666"/>
    </row>
    <row r="24" spans="1:9" x14ac:dyDescent="0.2">
      <c r="A24" s="664"/>
      <c r="B24" s="665"/>
      <c r="C24" s="666" t="s">
        <v>1192</v>
      </c>
      <c r="D24" s="666"/>
      <c r="E24" s="666"/>
      <c r="F24" s="666"/>
      <c r="G24" s="666"/>
      <c r="H24" s="666"/>
      <c r="I24" s="666"/>
    </row>
    <row r="25" spans="1:9" x14ac:dyDescent="0.2">
      <c r="A25" s="664"/>
      <c r="B25" s="670" t="s">
        <v>1193</v>
      </c>
      <c r="C25" s="669"/>
      <c r="D25" s="666"/>
      <c r="E25" s="666"/>
      <c r="F25" s="666"/>
      <c r="G25" s="666"/>
      <c r="H25" s="666"/>
      <c r="I25" s="666"/>
    </row>
    <row r="26" spans="1:9" ht="25.5" x14ac:dyDescent="0.2">
      <c r="A26" s="664"/>
      <c r="B26" s="665"/>
      <c r="C26" s="666" t="s">
        <v>1194</v>
      </c>
      <c r="D26" s="666"/>
      <c r="E26" s="666"/>
      <c r="F26" s="666"/>
      <c r="G26" s="666"/>
      <c r="H26" s="666"/>
      <c r="I26" s="666"/>
    </row>
    <row r="27" spans="1:9" ht="25.5" x14ac:dyDescent="0.2">
      <c r="A27" s="664"/>
      <c r="B27" s="665"/>
      <c r="C27" s="666" t="s">
        <v>1195</v>
      </c>
      <c r="D27" s="666"/>
      <c r="E27" s="666"/>
      <c r="F27" s="666"/>
      <c r="G27" s="666"/>
      <c r="H27" s="666"/>
      <c r="I27" s="666"/>
    </row>
    <row r="28" spans="1:9" x14ac:dyDescent="0.2">
      <c r="A28" s="664"/>
      <c r="B28" s="665"/>
      <c r="C28" s="666" t="s">
        <v>1196</v>
      </c>
      <c r="D28" s="666"/>
      <c r="E28" s="666"/>
      <c r="F28" s="666"/>
      <c r="G28" s="666"/>
      <c r="H28" s="666"/>
      <c r="I28" s="666"/>
    </row>
    <row r="29" spans="1:9" x14ac:dyDescent="0.2">
      <c r="A29" s="664"/>
      <c r="B29" s="670" t="s">
        <v>1197</v>
      </c>
      <c r="C29" s="669"/>
      <c r="D29" s="666"/>
      <c r="E29" s="666"/>
      <c r="F29" s="666"/>
      <c r="G29" s="666"/>
      <c r="H29" s="666"/>
      <c r="I29" s="666"/>
    </row>
    <row r="30" spans="1:9" ht="25.5" x14ac:dyDescent="0.2">
      <c r="A30" s="664"/>
      <c r="B30" s="665"/>
      <c r="C30" s="666" t="s">
        <v>1198</v>
      </c>
      <c r="D30" s="666"/>
      <c r="E30" s="666"/>
      <c r="F30" s="666"/>
      <c r="G30" s="666"/>
      <c r="H30" s="666"/>
      <c r="I30" s="666"/>
    </row>
    <row r="31" spans="1:9" x14ac:dyDescent="0.2">
      <c r="A31" s="664"/>
      <c r="B31" s="665"/>
      <c r="C31" s="666" t="s">
        <v>1199</v>
      </c>
      <c r="D31" s="666"/>
      <c r="E31" s="666"/>
      <c r="F31" s="666"/>
      <c r="G31" s="666"/>
      <c r="H31" s="666"/>
      <c r="I31" s="666"/>
    </row>
    <row r="32" spans="1:9" x14ac:dyDescent="0.2">
      <c r="A32" s="664"/>
      <c r="B32" s="670" t="s">
        <v>1200</v>
      </c>
      <c r="C32" s="669"/>
      <c r="D32" s="666"/>
      <c r="E32" s="666"/>
      <c r="F32" s="666"/>
      <c r="G32" s="666"/>
      <c r="H32" s="666"/>
      <c r="I32" s="666"/>
    </row>
    <row r="33" spans="1:9" x14ac:dyDescent="0.2">
      <c r="A33" s="664"/>
      <c r="B33" s="665"/>
      <c r="C33" s="666" t="s">
        <v>1201</v>
      </c>
      <c r="D33" s="666"/>
      <c r="E33" s="666"/>
      <c r="F33" s="666"/>
      <c r="G33" s="666"/>
      <c r="H33" s="666"/>
      <c r="I33" s="666"/>
    </row>
    <row r="34" spans="1:9" x14ac:dyDescent="0.2">
      <c r="A34" s="664"/>
      <c r="B34" s="665"/>
      <c r="C34" s="666" t="s">
        <v>1202</v>
      </c>
      <c r="D34" s="666"/>
      <c r="E34" s="666"/>
      <c r="F34" s="666"/>
      <c r="G34" s="666"/>
      <c r="H34" s="666"/>
      <c r="I34" s="666"/>
    </row>
    <row r="35" spans="1:9" x14ac:dyDescent="0.2">
      <c r="A35" s="664"/>
      <c r="B35" s="665"/>
      <c r="C35" s="666" t="s">
        <v>1203</v>
      </c>
      <c r="D35" s="666"/>
      <c r="E35" s="666"/>
      <c r="F35" s="666"/>
      <c r="G35" s="666"/>
      <c r="H35" s="666"/>
      <c r="I35" s="666"/>
    </row>
    <row r="36" spans="1:9" ht="25.5" x14ac:dyDescent="0.2">
      <c r="A36" s="664"/>
      <c r="B36" s="665"/>
      <c r="C36" s="666" t="s">
        <v>1204</v>
      </c>
      <c r="D36" s="666"/>
      <c r="E36" s="666"/>
      <c r="F36" s="666"/>
      <c r="G36" s="666"/>
      <c r="H36" s="666"/>
      <c r="I36" s="666"/>
    </row>
    <row r="37" spans="1:9" ht="16.5" customHeight="1" x14ac:dyDescent="0.2">
      <c r="A37" s="664"/>
      <c r="B37" s="670" t="s">
        <v>1205</v>
      </c>
      <c r="C37" s="669"/>
      <c r="D37" s="666"/>
      <c r="E37" s="666"/>
      <c r="F37" s="666"/>
      <c r="G37" s="666"/>
      <c r="H37" s="666"/>
      <c r="I37" s="666"/>
    </row>
    <row r="38" spans="1:9" x14ac:dyDescent="0.2">
      <c r="A38" s="664"/>
      <c r="B38" s="665"/>
      <c r="C38" s="666" t="s">
        <v>1206</v>
      </c>
      <c r="D38" s="666"/>
      <c r="E38" s="666"/>
      <c r="F38" s="666"/>
      <c r="G38" s="666"/>
      <c r="H38" s="666"/>
      <c r="I38" s="666"/>
    </row>
    <row r="39" spans="1:9" x14ac:dyDescent="0.2">
      <c r="A39" s="667" t="s">
        <v>1207</v>
      </c>
      <c r="B39" s="668"/>
      <c r="C39" s="669"/>
      <c r="D39" s="666"/>
      <c r="E39" s="666"/>
      <c r="F39" s="666"/>
      <c r="G39" s="666"/>
      <c r="H39" s="666"/>
      <c r="I39" s="666"/>
    </row>
    <row r="40" spans="1:9" ht="16.5" customHeight="1" x14ac:dyDescent="0.2">
      <c r="A40" s="667" t="s">
        <v>1208</v>
      </c>
      <c r="B40" s="668"/>
      <c r="C40" s="669"/>
      <c r="D40" s="666"/>
      <c r="E40" s="666"/>
      <c r="F40" s="666"/>
      <c r="G40" s="666"/>
      <c r="H40" s="666"/>
      <c r="I40" s="666"/>
    </row>
    <row r="41" spans="1:9" x14ac:dyDescent="0.2">
      <c r="A41" s="667" t="s">
        <v>1209</v>
      </c>
      <c r="B41" s="668"/>
      <c r="C41" s="669"/>
      <c r="D41" s="666"/>
      <c r="E41" s="666"/>
      <c r="F41" s="666"/>
      <c r="G41" s="666"/>
      <c r="H41" s="666"/>
      <c r="I41" s="666"/>
    </row>
    <row r="42" spans="1:9" ht="13.5" thickBot="1" x14ac:dyDescent="0.25">
      <c r="A42" s="672"/>
      <c r="B42" s="673"/>
      <c r="C42" s="674"/>
      <c r="D42" s="674"/>
      <c r="E42" s="674"/>
      <c r="F42" s="674"/>
      <c r="G42" s="674"/>
      <c r="H42" s="674"/>
      <c r="I42" s="674"/>
    </row>
    <row r="43" spans="1:9" ht="13.5" thickBot="1" x14ac:dyDescent="0.25">
      <c r="A43" s="675"/>
      <c r="B43" s="676" t="s">
        <v>1111</v>
      </c>
      <c r="C43" s="677"/>
      <c r="D43" s="678">
        <f t="shared" ref="D43:I43" si="0">SUM(D11:D42)</f>
        <v>130204948.28794497</v>
      </c>
      <c r="E43" s="678">
        <f t="shared" si="0"/>
        <v>8790009.370000001</v>
      </c>
      <c r="F43" s="678">
        <f t="shared" si="0"/>
        <v>138994957.65794498</v>
      </c>
      <c r="G43" s="678">
        <f t="shared" si="0"/>
        <v>26471793.890000001</v>
      </c>
      <c r="H43" s="678">
        <f t="shared" si="0"/>
        <v>26471793.890000001</v>
      </c>
      <c r="I43" s="678">
        <f t="shared" si="0"/>
        <v>112523163.76794498</v>
      </c>
    </row>
    <row r="47" spans="1:9" ht="8.25" customHeight="1" x14ac:dyDescent="0.2"/>
    <row r="51" spans="1:28" s="680" customFormat="1" ht="15.75" x14ac:dyDescent="0.25">
      <c r="A51" s="679"/>
      <c r="B51" s="679"/>
      <c r="C51" s="679" t="s">
        <v>1037</v>
      </c>
      <c r="D51" s="679"/>
      <c r="E51" s="679"/>
      <c r="F51" s="679"/>
      <c r="G51" s="679"/>
      <c r="H51" s="679"/>
    </row>
    <row r="52" spans="1:28" ht="15.75" x14ac:dyDescent="0.25">
      <c r="A52" s="681"/>
      <c r="B52" s="681"/>
      <c r="C52" s="681" t="s">
        <v>1038</v>
      </c>
      <c r="D52" s="681"/>
      <c r="E52" s="681"/>
      <c r="F52" s="681"/>
      <c r="G52" s="681"/>
      <c r="H52" s="681"/>
    </row>
    <row r="56" spans="1:28" s="488" customFormat="1" ht="15" x14ac:dyDescent="0.25">
      <c r="A56" t="s">
        <v>1055</v>
      </c>
      <c r="B56" s="460" t="s">
        <v>1056</v>
      </c>
    </row>
    <row r="57" spans="1:28" s="488" customFormat="1" x14ac:dyDescent="0.2">
      <c r="B57" s="552"/>
    </row>
    <row r="58" spans="1:28" s="552" customFormat="1" ht="45" x14ac:dyDescent="0.25">
      <c r="A58" t="s">
        <v>1112</v>
      </c>
      <c r="B58" s="460" t="s">
        <v>1040</v>
      </c>
      <c r="C58" s="460" t="s">
        <v>1059</v>
      </c>
      <c r="D58" s="460" t="s">
        <v>1042</v>
      </c>
      <c r="E58" s="460" t="s">
        <v>1060</v>
      </c>
      <c r="F58" t="s">
        <v>1061</v>
      </c>
      <c r="G58" t="s">
        <v>1062</v>
      </c>
      <c r="H58" s="488"/>
    </row>
    <row r="59" spans="1:28" s="552" customFormat="1" ht="15" x14ac:dyDescent="0.25">
      <c r="A59" s="462" t="s">
        <v>1118</v>
      </c>
      <c r="B59" s="461">
        <v>130204948.28794497</v>
      </c>
      <c r="C59" s="461">
        <v>8790009.370000001</v>
      </c>
      <c r="D59" s="461">
        <v>138994957.65794492</v>
      </c>
      <c r="E59" s="461">
        <v>26471793.890000001</v>
      </c>
      <c r="F59" s="461">
        <v>26471793.890000001</v>
      </c>
      <c r="G59" s="461">
        <v>112523163.76794498</v>
      </c>
      <c r="H59" s="488"/>
      <c r="I59" s="488"/>
      <c r="J59" s="488"/>
      <c r="K59" s="488"/>
      <c r="L59" s="488"/>
      <c r="M59" s="488"/>
      <c r="N59" s="488"/>
      <c r="O59" s="488"/>
      <c r="P59" s="488"/>
      <c r="Q59" s="488"/>
      <c r="R59" s="488"/>
      <c r="S59" s="488"/>
      <c r="T59" s="488"/>
      <c r="U59" s="488"/>
      <c r="V59" s="488"/>
      <c r="W59" s="488"/>
      <c r="X59" s="488"/>
      <c r="Y59" s="488"/>
      <c r="Z59" s="488"/>
      <c r="AA59" s="488"/>
      <c r="AB59" s="488"/>
    </row>
    <row r="60" spans="1:28" s="488" customFormat="1" ht="15" x14ac:dyDescent="0.25">
      <c r="A60" s="569" t="s">
        <v>1045</v>
      </c>
      <c r="B60" s="461">
        <v>130204948.28794497</v>
      </c>
      <c r="C60" s="461">
        <v>8790009.370000001</v>
      </c>
      <c r="D60" s="461">
        <v>138994957.65794492</v>
      </c>
      <c r="E60" s="461">
        <v>26471793.890000001</v>
      </c>
      <c r="F60" s="461">
        <v>26471793.890000001</v>
      </c>
      <c r="G60" s="461">
        <v>112523163.76794498</v>
      </c>
    </row>
  </sheetData>
  <mergeCells count="23">
    <mergeCell ref="F51:H51"/>
    <mergeCell ref="A52:B52"/>
    <mergeCell ref="C52:E52"/>
    <mergeCell ref="F52:H52"/>
    <mergeCell ref="B37:C37"/>
    <mergeCell ref="A39:C39"/>
    <mergeCell ref="A40:C40"/>
    <mergeCell ref="A41:C41"/>
    <mergeCell ref="B43:C43"/>
    <mergeCell ref="A51:B51"/>
    <mergeCell ref="C51:E51"/>
    <mergeCell ref="A12:C12"/>
    <mergeCell ref="B13:C13"/>
    <mergeCell ref="B16:C16"/>
    <mergeCell ref="B25:C25"/>
    <mergeCell ref="B29:C29"/>
    <mergeCell ref="B32:C32"/>
    <mergeCell ref="A5:I5"/>
    <mergeCell ref="A6:I6"/>
    <mergeCell ref="A7:I7"/>
    <mergeCell ref="A8:C10"/>
    <mergeCell ref="D8:H8"/>
    <mergeCell ref="I8:I9"/>
  </mergeCells>
  <printOptions horizontalCentered="1"/>
  <pageMargins left="0.31496062992125984" right="0.31496062992125984" top="0.35433070866141736" bottom="0.35433070866141736" header="0.31496062992125984" footer="0.31496062992125984"/>
  <pageSetup scale="56" orientation="landscape" r:id="rId2"/>
  <headerFooter>
    <oddFooter xml:space="preserve">&amp;R&amp;14 35
</oddFooter>
  </headerFooter>
  <rowBreaks count="1" manualBreakCount="1">
    <brk id="54" max="16383" man="1"/>
  </rowBreaks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0"/>
  <sheetViews>
    <sheetView showGridLines="0" zoomScale="80" zoomScaleNormal="80" workbookViewId="0">
      <pane xSplit="1" ySplit="8" topLeftCell="I30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55.140625" style="687" customWidth="1"/>
    <col min="2" max="2" width="17.140625" style="689" customWidth="1"/>
    <col min="3" max="3" width="15.85546875" style="689" customWidth="1"/>
    <col min="4" max="4" width="18.140625" style="689" customWidth="1"/>
    <col min="5" max="5" width="20.85546875" style="689" customWidth="1"/>
    <col min="6" max="6" width="16.28515625" style="689" customWidth="1"/>
    <col min="7" max="7" width="13.140625" style="689" customWidth="1"/>
    <col min="8" max="8" width="15.140625" style="689" customWidth="1"/>
    <col min="9" max="9" width="13.85546875" style="689" customWidth="1"/>
    <col min="10" max="10" width="12.42578125" style="689" customWidth="1"/>
    <col min="11" max="11" width="16.42578125" style="689" customWidth="1"/>
    <col min="12" max="12" width="18.425781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682" t="s">
        <v>1211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ht="12.75" customHeight="1" x14ac:dyDescent="0.2">
      <c r="A3" s="685" t="s">
        <v>1212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x14ac:dyDescent="0.2">
      <c r="A6" s="687" t="s">
        <v>1055</v>
      </c>
      <c r="B6" s="688" t="s">
        <v>197</v>
      </c>
    </row>
    <row r="8" spans="1:18" s="693" customFormat="1" ht="51.75" x14ac:dyDescent="0.25">
      <c r="A8" s="690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/>
    </row>
    <row r="9" spans="1:18" ht="15" x14ac:dyDescent="0.25">
      <c r="A9" s="694" t="s">
        <v>1063</v>
      </c>
      <c r="B9" s="692">
        <v>31127295.883131545</v>
      </c>
      <c r="C9" s="692">
        <v>0</v>
      </c>
      <c r="D9" s="692">
        <v>214.14</v>
      </c>
      <c r="E9" s="692">
        <v>31127510.023131538</v>
      </c>
      <c r="F9" s="692">
        <v>112883.70999999999</v>
      </c>
      <c r="G9" s="692">
        <v>4303269.1900000013</v>
      </c>
      <c r="H9" s="692">
        <v>4417674.1300000018</v>
      </c>
      <c r="I9" s="692"/>
      <c r="J9" s="692">
        <v>4417674.1300000018</v>
      </c>
      <c r="K9" s="692">
        <v>-1521.230000000447</v>
      </c>
      <c r="L9" s="695">
        <v>26709835.893131539</v>
      </c>
      <c r="M9"/>
      <c r="N9" s="684"/>
      <c r="O9" s="684"/>
      <c r="P9" s="684"/>
    </row>
    <row r="10" spans="1:18" ht="15" x14ac:dyDescent="0.25">
      <c r="A10" s="694" t="s">
        <v>1224</v>
      </c>
      <c r="B10" s="692">
        <v>19830139.209980041</v>
      </c>
      <c r="C10" s="692">
        <v>0</v>
      </c>
      <c r="D10" s="692">
        <v>-4531.7299999999996</v>
      </c>
      <c r="E10" s="692">
        <v>19825607.47998004</v>
      </c>
      <c r="F10" s="692">
        <v>112883.70999999999</v>
      </c>
      <c r="G10" s="692">
        <v>3459265.5400000014</v>
      </c>
      <c r="H10" s="692">
        <v>3573670.4800000018</v>
      </c>
      <c r="I10" s="692"/>
      <c r="J10" s="692">
        <v>3573670.4800000018</v>
      </c>
      <c r="K10" s="692">
        <v>-1521.230000000447</v>
      </c>
      <c r="L10" s="695">
        <v>16251936.999980038</v>
      </c>
      <c r="M10"/>
      <c r="N10" s="684"/>
      <c r="O10" s="684"/>
      <c r="P10" s="684"/>
    </row>
    <row r="11" spans="1:18" ht="15" x14ac:dyDescent="0.25">
      <c r="A11" s="694" t="s">
        <v>1225</v>
      </c>
      <c r="B11" s="692">
        <v>0</v>
      </c>
      <c r="C11" s="692">
        <v>0</v>
      </c>
      <c r="D11" s="692">
        <v>7025.15</v>
      </c>
      <c r="E11" s="692">
        <v>7025.15</v>
      </c>
      <c r="F11" s="692"/>
      <c r="G11" s="692">
        <v>7025.15</v>
      </c>
      <c r="H11" s="692">
        <v>7025.15</v>
      </c>
      <c r="I11" s="692"/>
      <c r="J11" s="692">
        <v>7025.15</v>
      </c>
      <c r="K11" s="692">
        <v>0</v>
      </c>
      <c r="L11" s="695">
        <v>0</v>
      </c>
      <c r="M11"/>
      <c r="N11" s="684"/>
      <c r="O11" s="684"/>
      <c r="P11" s="684"/>
    </row>
    <row r="12" spans="1:18" ht="15" x14ac:dyDescent="0.25">
      <c r="A12" s="694" t="s">
        <v>1226</v>
      </c>
      <c r="B12" s="692">
        <v>911514.35961098177</v>
      </c>
      <c r="C12" s="692">
        <v>0</v>
      </c>
      <c r="D12" s="692">
        <v>-2493.42</v>
      </c>
      <c r="E12" s="692">
        <v>909020.93961098173</v>
      </c>
      <c r="F12" s="692">
        <v>0</v>
      </c>
      <c r="G12" s="692">
        <v>1421.8500000000001</v>
      </c>
      <c r="H12" s="692">
        <v>1421.8500000000001</v>
      </c>
      <c r="I12" s="692"/>
      <c r="J12" s="692">
        <v>1421.8500000000001</v>
      </c>
      <c r="K12" s="692">
        <v>0</v>
      </c>
      <c r="L12" s="695">
        <v>907599.08961098175</v>
      </c>
      <c r="M12"/>
      <c r="N12" s="684"/>
      <c r="O12" s="684"/>
      <c r="P12" s="684"/>
    </row>
    <row r="13" spans="1:18" ht="15" x14ac:dyDescent="0.25">
      <c r="A13" s="694" t="s">
        <v>1227</v>
      </c>
      <c r="B13" s="692">
        <v>4695993.6189085972</v>
      </c>
      <c r="C13" s="692">
        <v>0</v>
      </c>
      <c r="D13" s="692">
        <v>0</v>
      </c>
      <c r="E13" s="692">
        <v>4695993.6189085972</v>
      </c>
      <c r="F13" s="692">
        <v>0</v>
      </c>
      <c r="G13" s="692">
        <v>11743.599999999999</v>
      </c>
      <c r="H13" s="692">
        <v>11743.599999999999</v>
      </c>
      <c r="I13" s="692"/>
      <c r="J13" s="692">
        <v>11743.599999999999</v>
      </c>
      <c r="K13" s="692">
        <v>0</v>
      </c>
      <c r="L13" s="695">
        <v>4684250.0189085975</v>
      </c>
      <c r="M13"/>
      <c r="N13" s="684"/>
      <c r="O13" s="684"/>
      <c r="P13" s="684"/>
    </row>
    <row r="14" spans="1:18" ht="15" x14ac:dyDescent="0.25">
      <c r="A14" s="694" t="s">
        <v>1228</v>
      </c>
      <c r="B14" s="692">
        <v>3287353.4827734507</v>
      </c>
      <c r="C14" s="692">
        <v>0</v>
      </c>
      <c r="D14" s="692">
        <v>0</v>
      </c>
      <c r="E14" s="692">
        <v>3287353.4827734507</v>
      </c>
      <c r="F14" s="692">
        <v>0</v>
      </c>
      <c r="G14" s="692">
        <v>607108.82999999996</v>
      </c>
      <c r="H14" s="692">
        <v>607108.82999999996</v>
      </c>
      <c r="I14" s="692"/>
      <c r="J14" s="692">
        <v>607108.82999999996</v>
      </c>
      <c r="K14" s="692">
        <v>0</v>
      </c>
      <c r="L14" s="695">
        <v>2680244.6527734506</v>
      </c>
      <c r="M14"/>
      <c r="N14" s="684"/>
      <c r="O14" s="684"/>
      <c r="P14" s="684"/>
    </row>
    <row r="15" spans="1:18" ht="15" x14ac:dyDescent="0.25">
      <c r="A15" s="694" t="s">
        <v>1229</v>
      </c>
      <c r="B15" s="692">
        <v>454244.8871392833</v>
      </c>
      <c r="C15" s="692">
        <v>0</v>
      </c>
      <c r="D15" s="692">
        <v>0</v>
      </c>
      <c r="E15" s="692">
        <v>454244.8871392833</v>
      </c>
      <c r="F15" s="692">
        <v>0</v>
      </c>
      <c r="G15" s="692">
        <v>99145.689999999973</v>
      </c>
      <c r="H15" s="692">
        <v>99145.689999999973</v>
      </c>
      <c r="I15" s="692"/>
      <c r="J15" s="692">
        <v>99145.689999999973</v>
      </c>
      <c r="K15" s="692">
        <v>0</v>
      </c>
      <c r="L15" s="695">
        <v>355099.19713928329</v>
      </c>
      <c r="M15"/>
      <c r="N15" s="684"/>
      <c r="O15" s="684"/>
      <c r="P15" s="684"/>
    </row>
    <row r="16" spans="1:18" ht="15" x14ac:dyDescent="0.25">
      <c r="A16" s="694" t="s">
        <v>1230</v>
      </c>
      <c r="B16" s="692">
        <v>492875.78456917679</v>
      </c>
      <c r="C16" s="692">
        <v>0</v>
      </c>
      <c r="D16" s="692">
        <v>0</v>
      </c>
      <c r="E16" s="692">
        <v>492875.78456917679</v>
      </c>
      <c r="F16" s="692">
        <v>0</v>
      </c>
      <c r="G16" s="692">
        <v>117344.38999999994</v>
      </c>
      <c r="H16" s="692">
        <v>117344.38999999994</v>
      </c>
      <c r="I16" s="692"/>
      <c r="J16" s="692">
        <v>117344.38999999994</v>
      </c>
      <c r="K16" s="692">
        <v>0</v>
      </c>
      <c r="L16" s="695">
        <v>375531.39456917683</v>
      </c>
      <c r="M16"/>
      <c r="N16" s="684"/>
      <c r="O16" s="684"/>
      <c r="P16" s="684"/>
    </row>
    <row r="17" spans="1:16" ht="15" x14ac:dyDescent="0.25">
      <c r="A17" s="694" t="s">
        <v>1231</v>
      </c>
      <c r="B17" s="692">
        <v>1455174.5401500114</v>
      </c>
      <c r="C17" s="692">
        <v>0</v>
      </c>
      <c r="D17" s="692">
        <v>0</v>
      </c>
      <c r="E17" s="692">
        <v>1455174.5401500114</v>
      </c>
      <c r="F17" s="692">
        <v>0</v>
      </c>
      <c r="G17" s="692">
        <v>0</v>
      </c>
      <c r="H17" s="692">
        <v>0</v>
      </c>
      <c r="I17" s="692"/>
      <c r="J17" s="692">
        <v>0</v>
      </c>
      <c r="K17" s="692">
        <v>0</v>
      </c>
      <c r="L17" s="695">
        <v>1455174.5401500114</v>
      </c>
      <c r="M17"/>
      <c r="N17" s="684"/>
      <c r="O17" s="684"/>
      <c r="P17" s="684"/>
    </row>
    <row r="18" spans="1:16" ht="15" x14ac:dyDescent="0.25">
      <c r="A18" s="696" t="s">
        <v>1232</v>
      </c>
      <c r="B18" s="692">
        <v>0</v>
      </c>
      <c r="C18" s="692">
        <v>0</v>
      </c>
      <c r="D18" s="692">
        <v>214.14</v>
      </c>
      <c r="E18" s="692">
        <v>214.14</v>
      </c>
      <c r="F18" s="692">
        <v>0</v>
      </c>
      <c r="G18" s="692">
        <v>214.14</v>
      </c>
      <c r="H18" s="692">
        <v>214.14</v>
      </c>
      <c r="I18" s="692"/>
      <c r="J18" s="692">
        <v>214.14</v>
      </c>
      <c r="K18" s="692"/>
      <c r="L18" s="695">
        <v>0</v>
      </c>
      <c r="M18"/>
      <c r="N18" s="684"/>
      <c r="O18" s="684"/>
      <c r="P18" s="684"/>
    </row>
    <row r="19" spans="1:16" ht="15" x14ac:dyDescent="0.25">
      <c r="A19" s="694" t="s">
        <v>1072</v>
      </c>
      <c r="B19" s="692">
        <v>1245089</v>
      </c>
      <c r="C19" s="692">
        <v>0</v>
      </c>
      <c r="D19" s="692">
        <v>2.2737367544323206E-13</v>
      </c>
      <c r="E19" s="692">
        <v>1245089</v>
      </c>
      <c r="F19" s="692">
        <v>0</v>
      </c>
      <c r="G19" s="692">
        <v>226658.3499999996</v>
      </c>
      <c r="H19" s="692">
        <v>226658.3499999996</v>
      </c>
      <c r="I19" s="692"/>
      <c r="J19" s="692">
        <v>226658.3499999996</v>
      </c>
      <c r="K19" s="692">
        <v>0</v>
      </c>
      <c r="L19" s="695">
        <v>1018430.6500000004</v>
      </c>
      <c r="M19"/>
      <c r="N19" s="684"/>
      <c r="O19" s="684"/>
      <c r="P19" s="684"/>
    </row>
    <row r="20" spans="1:16" ht="15" x14ac:dyDescent="0.25">
      <c r="A20" s="696" t="s">
        <v>1233</v>
      </c>
      <c r="B20" s="692">
        <v>0</v>
      </c>
      <c r="C20" s="692">
        <v>0</v>
      </c>
      <c r="D20" s="692">
        <v>1520.92</v>
      </c>
      <c r="E20" s="692">
        <v>1520.92</v>
      </c>
      <c r="F20" s="692">
        <v>0</v>
      </c>
      <c r="G20" s="692">
        <v>1520.92</v>
      </c>
      <c r="H20" s="692">
        <v>1520.92</v>
      </c>
      <c r="I20" s="692"/>
      <c r="J20" s="692">
        <v>1520.92</v>
      </c>
      <c r="K20" s="692">
        <v>0</v>
      </c>
      <c r="L20" s="695">
        <v>0</v>
      </c>
      <c r="M20"/>
      <c r="N20" s="684"/>
      <c r="O20" s="684"/>
      <c r="P20" s="684"/>
    </row>
    <row r="21" spans="1:16" ht="26.25" x14ac:dyDescent="0.25">
      <c r="A21" s="696" t="s">
        <v>1234</v>
      </c>
      <c r="B21" s="692">
        <v>160037</v>
      </c>
      <c r="C21" s="692">
        <v>0</v>
      </c>
      <c r="D21" s="692">
        <v>-4382.41</v>
      </c>
      <c r="E21" s="692">
        <v>155654.59</v>
      </c>
      <c r="F21" s="692">
        <v>0</v>
      </c>
      <c r="G21" s="692">
        <v>0</v>
      </c>
      <c r="H21" s="692">
        <v>0</v>
      </c>
      <c r="I21" s="692"/>
      <c r="J21" s="692">
        <v>0</v>
      </c>
      <c r="K21" s="692">
        <v>0</v>
      </c>
      <c r="L21" s="695">
        <v>155654.59</v>
      </c>
      <c r="M21"/>
      <c r="N21" s="684"/>
      <c r="O21" s="684"/>
      <c r="P21" s="684"/>
    </row>
    <row r="22" spans="1:16" ht="15" x14ac:dyDescent="0.25">
      <c r="A22" s="696" t="s">
        <v>1235</v>
      </c>
      <c r="B22" s="692">
        <v>119903</v>
      </c>
      <c r="C22" s="692">
        <v>0</v>
      </c>
      <c r="D22" s="692">
        <v>0</v>
      </c>
      <c r="E22" s="692">
        <v>119903</v>
      </c>
      <c r="F22" s="692">
        <v>0</v>
      </c>
      <c r="G22" s="692">
        <v>877</v>
      </c>
      <c r="H22" s="692">
        <v>877</v>
      </c>
      <c r="I22" s="692"/>
      <c r="J22" s="692">
        <v>877</v>
      </c>
      <c r="K22" s="692">
        <v>0</v>
      </c>
      <c r="L22" s="695">
        <v>119026</v>
      </c>
      <c r="M22"/>
      <c r="N22" s="684"/>
      <c r="O22" s="684"/>
      <c r="P22" s="684"/>
    </row>
    <row r="23" spans="1:16" ht="15" x14ac:dyDescent="0.25">
      <c r="A23" s="696" t="s">
        <v>1236</v>
      </c>
      <c r="B23" s="692">
        <v>0</v>
      </c>
      <c r="C23" s="692">
        <v>0</v>
      </c>
      <c r="D23" s="692">
        <v>775</v>
      </c>
      <c r="E23" s="692">
        <v>775</v>
      </c>
      <c r="F23" s="692">
        <v>0</v>
      </c>
      <c r="G23" s="692">
        <v>775</v>
      </c>
      <c r="H23" s="692">
        <v>775</v>
      </c>
      <c r="I23" s="692"/>
      <c r="J23" s="692">
        <v>775</v>
      </c>
      <c r="K23" s="692">
        <v>0</v>
      </c>
      <c r="L23" s="695">
        <v>0</v>
      </c>
      <c r="M23"/>
      <c r="N23" s="684"/>
      <c r="O23" s="684"/>
      <c r="P23" s="684"/>
    </row>
    <row r="24" spans="1:16" ht="15" x14ac:dyDescent="0.25">
      <c r="A24" s="696" t="s">
        <v>1237</v>
      </c>
      <c r="B24" s="692">
        <v>128232</v>
      </c>
      <c r="C24" s="692">
        <v>0</v>
      </c>
      <c r="D24" s="692">
        <v>0</v>
      </c>
      <c r="E24" s="692">
        <v>128232</v>
      </c>
      <c r="F24" s="692">
        <v>0</v>
      </c>
      <c r="G24" s="692">
        <v>3717.4300000000003</v>
      </c>
      <c r="H24" s="692">
        <v>3717.4300000000003</v>
      </c>
      <c r="I24" s="692"/>
      <c r="J24" s="692">
        <v>3717.4300000000003</v>
      </c>
      <c r="K24" s="692">
        <v>0</v>
      </c>
      <c r="L24" s="695">
        <v>124514.57</v>
      </c>
      <c r="M24"/>
      <c r="N24" s="684"/>
      <c r="O24" s="684"/>
      <c r="P24" s="684"/>
    </row>
    <row r="25" spans="1:16" ht="15" x14ac:dyDescent="0.25">
      <c r="A25" s="696" t="s">
        <v>1238</v>
      </c>
      <c r="B25" s="692">
        <v>0</v>
      </c>
      <c r="C25" s="692">
        <v>0</v>
      </c>
      <c r="D25" s="692">
        <v>807.99</v>
      </c>
      <c r="E25" s="692">
        <v>807.99</v>
      </c>
      <c r="F25" s="692">
        <v>0</v>
      </c>
      <c r="G25" s="692">
        <v>807.99</v>
      </c>
      <c r="H25" s="692">
        <v>807.99</v>
      </c>
      <c r="I25" s="692"/>
      <c r="J25" s="692">
        <v>807.99</v>
      </c>
      <c r="K25" s="692">
        <v>0</v>
      </c>
      <c r="L25" s="695">
        <v>0</v>
      </c>
      <c r="M25"/>
      <c r="N25" s="684"/>
      <c r="O25" s="684"/>
      <c r="P25" s="684"/>
    </row>
    <row r="26" spans="1:16" ht="15" x14ac:dyDescent="0.25">
      <c r="A26" s="696" t="s">
        <v>1239</v>
      </c>
      <c r="B26" s="692">
        <v>836917</v>
      </c>
      <c r="C26" s="692">
        <v>0</v>
      </c>
      <c r="D26" s="692">
        <v>0</v>
      </c>
      <c r="E26" s="692">
        <v>836917</v>
      </c>
      <c r="F26" s="692">
        <v>0</v>
      </c>
      <c r="G26" s="692">
        <v>217681.5099999996</v>
      </c>
      <c r="H26" s="692">
        <v>217681.5099999996</v>
      </c>
      <c r="I26" s="692"/>
      <c r="J26" s="692">
        <v>217681.5099999996</v>
      </c>
      <c r="K26" s="692">
        <v>0</v>
      </c>
      <c r="L26" s="695">
        <v>619235.49000000046</v>
      </c>
      <c r="M26"/>
      <c r="N26" s="684"/>
      <c r="O26" s="684"/>
      <c r="P26" s="684"/>
    </row>
    <row r="27" spans="1:16" ht="15" x14ac:dyDescent="0.25">
      <c r="A27" s="696" t="s">
        <v>1240</v>
      </c>
      <c r="B27" s="692">
        <v>0</v>
      </c>
      <c r="C27" s="692">
        <v>0</v>
      </c>
      <c r="D27" s="692">
        <v>1278.5</v>
      </c>
      <c r="E27" s="692">
        <v>1278.5</v>
      </c>
      <c r="F27" s="692">
        <v>0</v>
      </c>
      <c r="G27" s="692">
        <v>1278.5</v>
      </c>
      <c r="H27" s="692">
        <v>1278.5</v>
      </c>
      <c r="I27" s="692"/>
      <c r="J27" s="692">
        <v>1278.5</v>
      </c>
      <c r="K27" s="692">
        <v>0</v>
      </c>
      <c r="L27" s="695">
        <v>0</v>
      </c>
      <c r="M27"/>
      <c r="N27" s="684"/>
      <c r="O27" s="684"/>
      <c r="P27" s="684"/>
    </row>
    <row r="28" spans="1:16" ht="15" x14ac:dyDescent="0.25">
      <c r="A28" s="694" t="s">
        <v>1080</v>
      </c>
      <c r="B28" s="692">
        <v>5308289.7496375348</v>
      </c>
      <c r="C28" s="692">
        <v>113131.91</v>
      </c>
      <c r="D28" s="692">
        <v>42624.34</v>
      </c>
      <c r="E28" s="692">
        <v>5464045.9996375348</v>
      </c>
      <c r="F28" s="692">
        <v>0</v>
      </c>
      <c r="G28" s="692">
        <v>988097.3899999999</v>
      </c>
      <c r="H28" s="692">
        <v>988097.3899999999</v>
      </c>
      <c r="I28" s="692"/>
      <c r="J28" s="692">
        <v>988097.3899999999</v>
      </c>
      <c r="K28" s="692">
        <v>0</v>
      </c>
      <c r="L28" s="695">
        <v>4475948.6096375342</v>
      </c>
      <c r="M28"/>
      <c r="N28" s="684"/>
      <c r="O28" s="684"/>
      <c r="P28" s="684"/>
    </row>
    <row r="29" spans="1:16" ht="15" x14ac:dyDescent="0.25">
      <c r="A29" s="696" t="s">
        <v>1241</v>
      </c>
      <c r="B29" s="692">
        <v>637247.79994249018</v>
      </c>
      <c r="C29" s="692">
        <v>0</v>
      </c>
      <c r="D29" s="692">
        <v>0</v>
      </c>
      <c r="E29" s="692">
        <v>637247.79994249018</v>
      </c>
      <c r="F29" s="692">
        <v>0</v>
      </c>
      <c r="G29" s="692">
        <v>259879</v>
      </c>
      <c r="H29" s="692">
        <v>259879</v>
      </c>
      <c r="I29" s="692"/>
      <c r="J29" s="692">
        <v>259879</v>
      </c>
      <c r="K29" s="692">
        <v>0</v>
      </c>
      <c r="L29" s="695">
        <v>377368.79994249018</v>
      </c>
      <c r="M29"/>
      <c r="N29" s="684"/>
      <c r="O29" s="684"/>
      <c r="P29" s="684"/>
    </row>
    <row r="30" spans="1:16" ht="15" x14ac:dyDescent="0.25">
      <c r="A30" s="696" t="s">
        <v>1242</v>
      </c>
      <c r="B30" s="692">
        <v>113395.30651934445</v>
      </c>
      <c r="C30" s="692">
        <v>0</v>
      </c>
      <c r="D30" s="692">
        <v>0</v>
      </c>
      <c r="E30" s="692">
        <v>113395.30651934445</v>
      </c>
      <c r="F30" s="692">
        <v>0</v>
      </c>
      <c r="G30" s="692">
        <v>310</v>
      </c>
      <c r="H30" s="692">
        <v>310</v>
      </c>
      <c r="I30" s="692"/>
      <c r="J30" s="692">
        <v>310</v>
      </c>
      <c r="K30" s="692">
        <v>0</v>
      </c>
      <c r="L30" s="695">
        <v>113085.30651934445</v>
      </c>
      <c r="M30"/>
      <c r="N30" s="684"/>
      <c r="O30" s="684"/>
      <c r="P30" s="684"/>
    </row>
    <row r="31" spans="1:16" ht="15" x14ac:dyDescent="0.25">
      <c r="A31" s="696" t="s">
        <v>1243</v>
      </c>
      <c r="B31" s="692">
        <v>0</v>
      </c>
      <c r="C31" s="692">
        <v>0</v>
      </c>
      <c r="D31" s="692">
        <v>42624.34</v>
      </c>
      <c r="E31" s="692">
        <v>42624.34</v>
      </c>
      <c r="F31" s="692">
        <v>0</v>
      </c>
      <c r="G31" s="692">
        <v>42624.339999999982</v>
      </c>
      <c r="H31" s="692">
        <v>42624.339999999982</v>
      </c>
      <c r="I31" s="692"/>
      <c r="J31" s="692">
        <v>42624.339999999982</v>
      </c>
      <c r="K31" s="692"/>
      <c r="L31" s="695">
        <v>0</v>
      </c>
      <c r="M31"/>
      <c r="N31" s="684"/>
      <c r="O31" s="684"/>
      <c r="P31" s="684"/>
    </row>
    <row r="32" spans="1:16" ht="15" x14ac:dyDescent="0.25">
      <c r="A32" s="696" t="s">
        <v>1244</v>
      </c>
      <c r="B32" s="692">
        <v>333912.22578629374</v>
      </c>
      <c r="C32" s="692">
        <v>5738.81</v>
      </c>
      <c r="D32" s="692">
        <v>0</v>
      </c>
      <c r="E32" s="692">
        <v>339651.03578629374</v>
      </c>
      <c r="F32" s="692"/>
      <c r="G32" s="692">
        <v>0</v>
      </c>
      <c r="H32" s="692">
        <v>0</v>
      </c>
      <c r="I32" s="692"/>
      <c r="J32" s="692">
        <v>0</v>
      </c>
      <c r="K32" s="692">
        <v>0</v>
      </c>
      <c r="L32" s="695">
        <v>339651.03578629374</v>
      </c>
      <c r="M32"/>
      <c r="N32" s="684"/>
      <c r="O32" s="684"/>
      <c r="P32" s="684"/>
    </row>
    <row r="33" spans="1:16" ht="51.75" x14ac:dyDescent="0.25">
      <c r="A33" s="696" t="s">
        <v>1245</v>
      </c>
      <c r="B33" s="692">
        <v>0</v>
      </c>
      <c r="C33" s="692">
        <v>0</v>
      </c>
      <c r="D33" s="692">
        <v>0</v>
      </c>
      <c r="E33" s="692">
        <v>0</v>
      </c>
      <c r="F33" s="692">
        <v>0</v>
      </c>
      <c r="G33" s="692">
        <v>0</v>
      </c>
      <c r="H33" s="692">
        <v>0</v>
      </c>
      <c r="I33" s="692"/>
      <c r="J33" s="692">
        <v>0</v>
      </c>
      <c r="K33" s="692">
        <v>0</v>
      </c>
      <c r="L33" s="695">
        <v>0</v>
      </c>
      <c r="M33"/>
      <c r="N33" s="684"/>
      <c r="O33" s="684"/>
      <c r="P33" s="684"/>
    </row>
    <row r="34" spans="1:16" ht="15" x14ac:dyDescent="0.25">
      <c r="A34" s="696" t="s">
        <v>1246</v>
      </c>
      <c r="B34" s="692">
        <v>0</v>
      </c>
      <c r="C34" s="692">
        <v>0</v>
      </c>
      <c r="D34" s="692">
        <v>1500</v>
      </c>
      <c r="E34" s="692">
        <v>1500</v>
      </c>
      <c r="F34" s="692">
        <v>0</v>
      </c>
      <c r="G34" s="692">
        <v>1500</v>
      </c>
      <c r="H34" s="692">
        <v>1500</v>
      </c>
      <c r="I34" s="692"/>
      <c r="J34" s="692">
        <v>1500</v>
      </c>
      <c r="K34" s="697">
        <v>0</v>
      </c>
      <c r="L34" s="695">
        <v>0</v>
      </c>
      <c r="M34"/>
      <c r="N34" s="684"/>
      <c r="O34" s="684"/>
      <c r="P34" s="684"/>
    </row>
    <row r="35" spans="1:16" ht="15" x14ac:dyDescent="0.25">
      <c r="A35" s="696" t="s">
        <v>1247</v>
      </c>
      <c r="B35" s="692">
        <v>58625</v>
      </c>
      <c r="C35" s="692">
        <v>0</v>
      </c>
      <c r="D35" s="692">
        <v>0</v>
      </c>
      <c r="E35" s="692">
        <v>58625</v>
      </c>
      <c r="F35" s="692">
        <v>0</v>
      </c>
      <c r="G35" s="692">
        <v>0</v>
      </c>
      <c r="H35" s="692">
        <v>0</v>
      </c>
      <c r="I35" s="692"/>
      <c r="J35" s="692">
        <v>0</v>
      </c>
      <c r="K35" s="697">
        <v>0</v>
      </c>
      <c r="L35" s="695">
        <v>58625</v>
      </c>
      <c r="M35"/>
      <c r="N35" s="684"/>
      <c r="O35" s="684"/>
      <c r="P35" s="684"/>
    </row>
    <row r="36" spans="1:16" ht="15" x14ac:dyDescent="0.25">
      <c r="A36" s="696" t="s">
        <v>1248</v>
      </c>
      <c r="B36" s="692">
        <v>0</v>
      </c>
      <c r="C36" s="692">
        <v>9227.7300000000014</v>
      </c>
      <c r="D36" s="692">
        <v>0</v>
      </c>
      <c r="E36" s="692">
        <v>9227.7300000000014</v>
      </c>
      <c r="F36" s="692"/>
      <c r="G36" s="692">
        <v>7228.1000000000013</v>
      </c>
      <c r="H36" s="692">
        <v>7228.1000000000013</v>
      </c>
      <c r="I36" s="692"/>
      <c r="J36" s="692">
        <v>7228.1000000000013</v>
      </c>
      <c r="K36" s="697">
        <v>0</v>
      </c>
      <c r="L36" s="695">
        <v>1999.63</v>
      </c>
      <c r="M36"/>
      <c r="N36" s="684"/>
      <c r="O36" s="684"/>
      <c r="P36" s="684"/>
    </row>
    <row r="37" spans="1:16" ht="15" x14ac:dyDescent="0.25">
      <c r="A37" s="696" t="s">
        <v>1249</v>
      </c>
      <c r="B37" s="692">
        <v>0</v>
      </c>
      <c r="C37" s="692">
        <v>0</v>
      </c>
      <c r="D37" s="692">
        <v>0</v>
      </c>
      <c r="E37" s="692">
        <v>0</v>
      </c>
      <c r="F37" s="692">
        <v>0</v>
      </c>
      <c r="G37" s="692">
        <v>0</v>
      </c>
      <c r="H37" s="692">
        <v>0</v>
      </c>
      <c r="I37" s="692"/>
      <c r="J37" s="692">
        <v>0</v>
      </c>
      <c r="K37" s="697">
        <v>0</v>
      </c>
      <c r="L37" s="695">
        <v>0</v>
      </c>
      <c r="M37"/>
      <c r="N37" s="684"/>
      <c r="O37" s="684"/>
      <c r="P37" s="684"/>
    </row>
    <row r="38" spans="1:16" ht="15" x14ac:dyDescent="0.25">
      <c r="A38" s="696" t="s">
        <v>1250</v>
      </c>
      <c r="B38" s="692">
        <v>250145</v>
      </c>
      <c r="C38" s="692">
        <v>0</v>
      </c>
      <c r="D38" s="692">
        <v>0</v>
      </c>
      <c r="E38" s="692">
        <v>250145</v>
      </c>
      <c r="F38" s="692">
        <v>0</v>
      </c>
      <c r="G38" s="692">
        <v>0</v>
      </c>
      <c r="H38" s="692">
        <v>0</v>
      </c>
      <c r="I38" s="692"/>
      <c r="J38" s="692">
        <v>0</v>
      </c>
      <c r="K38" s="697">
        <v>0</v>
      </c>
      <c r="L38" s="695">
        <v>250145</v>
      </c>
      <c r="M38"/>
      <c r="N38" s="684"/>
      <c r="O38" s="684"/>
      <c r="P38" s="684"/>
    </row>
    <row r="39" spans="1:16" ht="15" x14ac:dyDescent="0.25">
      <c r="A39" s="698" t="s">
        <v>1251</v>
      </c>
      <c r="B39" s="692">
        <v>120179.8724211651</v>
      </c>
      <c r="C39" s="692">
        <v>0</v>
      </c>
      <c r="D39" s="692">
        <v>0</v>
      </c>
      <c r="E39" s="692">
        <v>120179.8724211651</v>
      </c>
      <c r="F39" s="692">
        <v>0</v>
      </c>
      <c r="G39" s="692">
        <v>0</v>
      </c>
      <c r="H39" s="692">
        <v>0</v>
      </c>
      <c r="I39" s="692"/>
      <c r="J39" s="692">
        <v>0</v>
      </c>
      <c r="K39" s="697">
        <v>0</v>
      </c>
      <c r="L39" s="695">
        <v>120179.8724211651</v>
      </c>
      <c r="M39"/>
      <c r="N39" s="684"/>
      <c r="O39" s="684"/>
      <c r="P39" s="684"/>
    </row>
    <row r="40" spans="1:16" ht="15" x14ac:dyDescent="0.25">
      <c r="A40" s="696" t="s">
        <v>1252</v>
      </c>
      <c r="B40" s="692">
        <v>0</v>
      </c>
      <c r="C40" s="692">
        <v>0</v>
      </c>
      <c r="D40" s="692">
        <v>26008.59</v>
      </c>
      <c r="E40" s="692">
        <v>26008.59</v>
      </c>
      <c r="F40" s="692">
        <v>0</v>
      </c>
      <c r="G40" s="692">
        <v>26008.59</v>
      </c>
      <c r="H40" s="692">
        <v>26008.59</v>
      </c>
      <c r="I40" s="692"/>
      <c r="J40" s="692">
        <v>26008.59</v>
      </c>
      <c r="K40" s="692">
        <v>0</v>
      </c>
      <c r="L40" s="695">
        <v>0</v>
      </c>
      <c r="M40"/>
      <c r="N40" s="684"/>
      <c r="O40" s="684"/>
      <c r="P40" s="684"/>
    </row>
    <row r="41" spans="1:16" x14ac:dyDescent="0.2">
      <c r="A41" s="696" t="s">
        <v>1253</v>
      </c>
      <c r="B41" s="692">
        <v>564606.72977192467</v>
      </c>
      <c r="C41" s="692">
        <v>46916.08</v>
      </c>
      <c r="D41" s="692">
        <v>-27508.59</v>
      </c>
      <c r="E41" s="692">
        <v>584014.21977192466</v>
      </c>
      <c r="F41" s="692"/>
      <c r="G41" s="692">
        <v>97798.889999999985</v>
      </c>
      <c r="H41" s="692">
        <v>97798.889999999985</v>
      </c>
      <c r="I41" s="692"/>
      <c r="J41" s="692">
        <v>97798.889999999985</v>
      </c>
      <c r="K41" s="692">
        <v>0</v>
      </c>
      <c r="L41" s="695">
        <v>486215.32977192465</v>
      </c>
      <c r="M41" s="684"/>
      <c r="N41" s="684"/>
      <c r="O41" s="684"/>
      <c r="P41" s="684"/>
    </row>
    <row r="42" spans="1:16" x14ac:dyDescent="0.2">
      <c r="A42" s="696" t="s">
        <v>1254</v>
      </c>
      <c r="B42" s="692">
        <v>1191893</v>
      </c>
      <c r="C42" s="692">
        <v>0</v>
      </c>
      <c r="D42" s="692">
        <v>0</v>
      </c>
      <c r="E42" s="692">
        <v>1191893</v>
      </c>
      <c r="F42" s="692">
        <v>0</v>
      </c>
      <c r="G42" s="692">
        <v>4593.6000000000004</v>
      </c>
      <c r="H42" s="692">
        <v>4593.6000000000004</v>
      </c>
      <c r="I42" s="692"/>
      <c r="J42" s="692">
        <v>4593.6000000000004</v>
      </c>
      <c r="K42" s="692">
        <v>0</v>
      </c>
      <c r="L42" s="695">
        <v>1187299.3999999999</v>
      </c>
      <c r="M42" s="684"/>
      <c r="N42" s="684"/>
      <c r="O42" s="684"/>
      <c r="P42" s="684"/>
    </row>
    <row r="43" spans="1:16" x14ac:dyDescent="0.2">
      <c r="A43" s="696" t="s">
        <v>1255</v>
      </c>
      <c r="B43" s="692">
        <v>48535.815196316085</v>
      </c>
      <c r="C43" s="692">
        <v>25838.1</v>
      </c>
      <c r="D43" s="692">
        <v>0</v>
      </c>
      <c r="E43" s="692">
        <v>74373.915196316084</v>
      </c>
      <c r="F43" s="692"/>
      <c r="G43" s="692">
        <v>3173.5599999999995</v>
      </c>
      <c r="H43" s="692">
        <v>3173.5599999999995</v>
      </c>
      <c r="I43" s="692"/>
      <c r="J43" s="692">
        <v>3173.5599999999995</v>
      </c>
      <c r="K43" s="692">
        <v>0</v>
      </c>
      <c r="L43" s="695">
        <v>71200.355196316086</v>
      </c>
      <c r="M43" s="684"/>
      <c r="N43" s="684"/>
      <c r="O43" s="684"/>
      <c r="P43" s="684"/>
    </row>
    <row r="44" spans="1:16" x14ac:dyDescent="0.2">
      <c r="A44" s="696" t="s">
        <v>1256</v>
      </c>
      <c r="B44" s="692">
        <v>685952</v>
      </c>
      <c r="C44" s="692">
        <v>25411.19</v>
      </c>
      <c r="D44" s="692">
        <v>0</v>
      </c>
      <c r="E44" s="692">
        <v>711363.19</v>
      </c>
      <c r="F44" s="692"/>
      <c r="G44" s="692">
        <v>218509</v>
      </c>
      <c r="H44" s="692">
        <v>218509</v>
      </c>
      <c r="I44" s="692"/>
      <c r="J44" s="692">
        <v>218509</v>
      </c>
      <c r="K44" s="692">
        <v>0</v>
      </c>
      <c r="L44" s="695">
        <v>492854.18999999994</v>
      </c>
      <c r="M44" s="684"/>
      <c r="N44" s="684"/>
      <c r="O44" s="684"/>
      <c r="P44" s="684"/>
    </row>
    <row r="45" spans="1:16" ht="25.5" x14ac:dyDescent="0.2">
      <c r="A45" s="696" t="s">
        <v>1257</v>
      </c>
      <c r="B45" s="692">
        <v>1303797</v>
      </c>
      <c r="C45" s="692">
        <v>0</v>
      </c>
      <c r="D45" s="692">
        <v>0</v>
      </c>
      <c r="E45" s="692">
        <v>1303797</v>
      </c>
      <c r="F45" s="692">
        <v>0</v>
      </c>
      <c r="G45" s="692">
        <v>326472.31</v>
      </c>
      <c r="H45" s="692">
        <v>326472.31</v>
      </c>
      <c r="I45" s="692"/>
      <c r="J45" s="692">
        <v>326472.31</v>
      </c>
      <c r="K45" s="692">
        <v>0</v>
      </c>
      <c r="L45" s="695">
        <v>977324.69</v>
      </c>
      <c r="M45" s="684"/>
      <c r="N45" s="684"/>
      <c r="O45" s="684"/>
      <c r="P45" s="684"/>
    </row>
    <row r="46" spans="1:16" x14ac:dyDescent="0.2">
      <c r="A46" s="694" t="s">
        <v>1045</v>
      </c>
      <c r="B46" s="692">
        <v>37680674.632769078</v>
      </c>
      <c r="C46" s="692">
        <v>113131.91</v>
      </c>
      <c r="D46" s="692">
        <v>42838.479999999996</v>
      </c>
      <c r="E46" s="692">
        <v>37836645.022769064</v>
      </c>
      <c r="F46" s="692">
        <v>112883.70999999999</v>
      </c>
      <c r="G46" s="692">
        <v>5518024.9299999988</v>
      </c>
      <c r="H46" s="692">
        <v>5632429.8699999992</v>
      </c>
      <c r="I46" s="692"/>
      <c r="J46" s="692">
        <v>5632429.8699999992</v>
      </c>
      <c r="K46" s="692">
        <v>-1521.230000000447</v>
      </c>
      <c r="L46" s="695">
        <v>32204215.152769074</v>
      </c>
      <c r="M46" s="684"/>
      <c r="N46" s="684"/>
      <c r="O46" s="684"/>
      <c r="P46" s="684"/>
    </row>
    <row r="47" spans="1:16" x14ac:dyDescent="0.2">
      <c r="L47" s="684"/>
      <c r="M47" s="684"/>
      <c r="N47" s="684"/>
      <c r="O47" s="684"/>
      <c r="P47" s="684"/>
    </row>
    <row r="48" spans="1:16" x14ac:dyDescent="0.2">
      <c r="L48" s="684"/>
      <c r="M48" s="684"/>
      <c r="N48" s="684"/>
      <c r="O48" s="684"/>
      <c r="P48" s="684"/>
    </row>
    <row r="49" spans="12:16" x14ac:dyDescent="0.2">
      <c r="L49" s="684"/>
      <c r="M49" s="684"/>
      <c r="N49" s="684"/>
      <c r="O49" s="684"/>
      <c r="P49" s="684"/>
    </row>
    <row r="50" spans="12:16" x14ac:dyDescent="0.2">
      <c r="L50" s="684"/>
      <c r="M50" s="684"/>
      <c r="N50" s="684"/>
      <c r="O50" s="684"/>
      <c r="P50" s="684"/>
    </row>
    <row r="51" spans="12:16" x14ac:dyDescent="0.2">
      <c r="L51" s="684"/>
      <c r="M51" s="684"/>
      <c r="N51" s="684"/>
      <c r="O51" s="684"/>
      <c r="P51" s="684"/>
    </row>
    <row r="52" spans="12:16" x14ac:dyDescent="0.2">
      <c r="L52" s="684"/>
      <c r="M52" s="684"/>
      <c r="N52" s="684"/>
      <c r="O52" s="684"/>
      <c r="P52" s="684"/>
    </row>
    <row r="53" spans="12:16" x14ac:dyDescent="0.2">
      <c r="L53" s="684"/>
      <c r="M53" s="684"/>
      <c r="N53" s="684"/>
      <c r="O53" s="684"/>
      <c r="P53" s="684"/>
    </row>
    <row r="54" spans="12:16" x14ac:dyDescent="0.2">
      <c r="L54" s="684"/>
      <c r="M54" s="684"/>
      <c r="N54" s="684"/>
      <c r="O54" s="684"/>
      <c r="P54" s="684"/>
    </row>
    <row r="55" spans="12:16" x14ac:dyDescent="0.2">
      <c r="L55" s="684"/>
      <c r="M55" s="684"/>
      <c r="N55" s="684"/>
      <c r="O55" s="684"/>
      <c r="P55" s="684"/>
    </row>
    <row r="56" spans="12:16" x14ac:dyDescent="0.2">
      <c r="L56" s="684"/>
      <c r="M56" s="684"/>
      <c r="N56" s="684"/>
      <c r="O56" s="684"/>
      <c r="P56" s="684"/>
    </row>
    <row r="57" spans="12:16" x14ac:dyDescent="0.2">
      <c r="L57" s="684"/>
      <c r="M57" s="684"/>
      <c r="N57" s="684"/>
      <c r="O57" s="684"/>
      <c r="P57" s="684"/>
    </row>
    <row r="58" spans="12:16" x14ac:dyDescent="0.2">
      <c r="L58" s="684"/>
      <c r="M58" s="684"/>
      <c r="N58" s="684"/>
      <c r="O58" s="684"/>
      <c r="P58" s="684"/>
    </row>
    <row r="59" spans="12:16" x14ac:dyDescent="0.2">
      <c r="L59" s="684"/>
      <c r="M59" s="684"/>
      <c r="N59" s="684"/>
      <c r="O59" s="684"/>
      <c r="P59" s="684"/>
    </row>
    <row r="60" spans="12:16" x14ac:dyDescent="0.2">
      <c r="L60" s="684"/>
      <c r="M60" s="684"/>
      <c r="N60" s="684"/>
      <c r="O60" s="684"/>
      <c r="P60" s="684"/>
    </row>
    <row r="61" spans="12:16" x14ac:dyDescent="0.2">
      <c r="L61" s="684"/>
      <c r="M61" s="684"/>
      <c r="N61" s="684"/>
      <c r="O61" s="684"/>
      <c r="P61" s="684"/>
    </row>
    <row r="62" spans="12:16" x14ac:dyDescent="0.2">
      <c r="L62" s="684"/>
      <c r="M62" s="684"/>
      <c r="N62" s="684"/>
      <c r="O62" s="684"/>
      <c r="P62" s="684"/>
    </row>
    <row r="63" spans="12:16" x14ac:dyDescent="0.2">
      <c r="L63" s="684"/>
      <c r="M63" s="684"/>
      <c r="N63" s="684"/>
      <c r="O63" s="684"/>
      <c r="P63" s="684"/>
    </row>
    <row r="64" spans="12:16" x14ac:dyDescent="0.2">
      <c r="L64" s="684"/>
      <c r="M64" s="684"/>
      <c r="N64" s="684"/>
      <c r="O64" s="684"/>
      <c r="P64" s="684"/>
    </row>
    <row r="65" spans="12:16" x14ac:dyDescent="0.2">
      <c r="L65" s="684"/>
      <c r="M65" s="684"/>
      <c r="N65" s="684"/>
      <c r="O65" s="684"/>
      <c r="P65" s="684"/>
    </row>
    <row r="66" spans="12:16" x14ac:dyDescent="0.2">
      <c r="L66" s="684"/>
      <c r="M66" s="684"/>
      <c r="N66" s="684"/>
      <c r="O66" s="684"/>
      <c r="P66" s="684"/>
    </row>
    <row r="67" spans="12:16" x14ac:dyDescent="0.2">
      <c r="L67" s="684"/>
      <c r="M67" s="684"/>
      <c r="N67" s="684"/>
      <c r="O67" s="684"/>
      <c r="P67" s="684"/>
    </row>
    <row r="68" spans="12:16" x14ac:dyDescent="0.2">
      <c r="L68" s="684"/>
      <c r="M68" s="684"/>
      <c r="N68" s="684"/>
      <c r="O68" s="684"/>
      <c r="P68" s="684"/>
    </row>
    <row r="69" spans="12:16" x14ac:dyDescent="0.2">
      <c r="L69" s="684"/>
      <c r="M69" s="684"/>
      <c r="N69" s="684"/>
      <c r="O69" s="684"/>
      <c r="P69" s="684"/>
    </row>
    <row r="70" spans="12:16" x14ac:dyDescent="0.2">
      <c r="L70" s="684"/>
      <c r="M70" s="684"/>
      <c r="N70" s="684"/>
      <c r="O70" s="684"/>
      <c r="P70" s="684"/>
    </row>
    <row r="71" spans="12:16" x14ac:dyDescent="0.2">
      <c r="L71" s="684"/>
      <c r="M71" s="684"/>
      <c r="N71" s="684"/>
      <c r="O71" s="684"/>
      <c r="P71" s="684"/>
    </row>
    <row r="72" spans="12:16" x14ac:dyDescent="0.2">
      <c r="L72" s="684"/>
      <c r="M72" s="684"/>
      <c r="N72" s="684"/>
      <c r="O72" s="684"/>
      <c r="P72" s="684"/>
    </row>
    <row r="73" spans="12:16" x14ac:dyDescent="0.2">
      <c r="L73" s="684"/>
      <c r="M73" s="684"/>
      <c r="N73" s="684"/>
      <c r="O73" s="684"/>
      <c r="P73" s="684"/>
    </row>
    <row r="74" spans="12:16" x14ac:dyDescent="0.2">
      <c r="L74" s="684"/>
      <c r="M74" s="684"/>
      <c r="N74" s="684"/>
      <c r="O74" s="684"/>
      <c r="P74" s="684"/>
    </row>
    <row r="75" spans="12:16" x14ac:dyDescent="0.2">
      <c r="L75" s="684"/>
      <c r="M75" s="684"/>
      <c r="N75" s="684"/>
      <c r="O75" s="684"/>
      <c r="P75" s="684"/>
    </row>
    <row r="76" spans="12:16" x14ac:dyDescent="0.2">
      <c r="L76" s="684"/>
      <c r="M76" s="684"/>
      <c r="N76" s="684"/>
      <c r="O76" s="684"/>
      <c r="P76" s="684"/>
    </row>
    <row r="77" spans="12:16" x14ac:dyDescent="0.2">
      <c r="L77" s="684"/>
      <c r="M77" s="684"/>
      <c r="N77" s="684"/>
      <c r="O77" s="684"/>
      <c r="P77" s="684"/>
    </row>
    <row r="78" spans="12:16" x14ac:dyDescent="0.2">
      <c r="L78" s="684"/>
      <c r="M78" s="684"/>
      <c r="N78" s="684"/>
      <c r="O78" s="684"/>
      <c r="P78" s="684"/>
    </row>
    <row r="79" spans="12:16" x14ac:dyDescent="0.2">
      <c r="L79" s="684"/>
      <c r="M79" s="684"/>
      <c r="N79" s="684"/>
      <c r="O79" s="684"/>
      <c r="P79" s="684"/>
    </row>
    <row r="80" spans="12:16" x14ac:dyDescent="0.2">
      <c r="L80" s="684"/>
      <c r="M80" s="684"/>
      <c r="N80" s="684"/>
      <c r="O80" s="684"/>
      <c r="P80" s="684"/>
    </row>
    <row r="81" spans="12:16" x14ac:dyDescent="0.2">
      <c r="L81" s="684"/>
      <c r="M81" s="684"/>
      <c r="N81" s="684"/>
      <c r="O81" s="684"/>
      <c r="P81" s="684"/>
    </row>
    <row r="82" spans="12:16" x14ac:dyDescent="0.2">
      <c r="L82" s="684"/>
      <c r="M82" s="684"/>
      <c r="N82" s="684"/>
      <c r="O82" s="684"/>
      <c r="P82" s="684"/>
    </row>
    <row r="83" spans="12:16" x14ac:dyDescent="0.2">
      <c r="L83" s="684"/>
      <c r="M83" s="684"/>
      <c r="N83" s="684"/>
      <c r="O83" s="684"/>
      <c r="P83" s="684"/>
    </row>
    <row r="84" spans="12:16" x14ac:dyDescent="0.2">
      <c r="L84" s="684"/>
      <c r="M84" s="684"/>
      <c r="N84" s="684"/>
      <c r="O84" s="684"/>
      <c r="P84" s="684"/>
    </row>
    <row r="85" spans="12:16" x14ac:dyDescent="0.2">
      <c r="L85" s="684"/>
      <c r="M85" s="684"/>
      <c r="N85" s="684"/>
      <c r="O85" s="684"/>
      <c r="P85" s="684"/>
    </row>
    <row r="86" spans="12:16" x14ac:dyDescent="0.2">
      <c r="L86" s="684"/>
      <c r="M86" s="684"/>
      <c r="N86" s="684"/>
      <c r="O86" s="684"/>
      <c r="P86" s="684"/>
    </row>
    <row r="87" spans="12:16" x14ac:dyDescent="0.2">
      <c r="L87" s="684"/>
      <c r="M87" s="684"/>
      <c r="N87" s="684"/>
      <c r="O87" s="684"/>
      <c r="P87" s="684"/>
    </row>
    <row r="88" spans="12:16" x14ac:dyDescent="0.2">
      <c r="L88" s="684"/>
      <c r="M88" s="684"/>
      <c r="N88" s="684"/>
      <c r="O88" s="684"/>
      <c r="P88" s="684"/>
    </row>
    <row r="89" spans="12:16" x14ac:dyDescent="0.2">
      <c r="L89" s="684"/>
      <c r="M89" s="684"/>
      <c r="N89" s="684"/>
      <c r="O89" s="684"/>
      <c r="P89" s="684"/>
    </row>
    <row r="90" spans="12:16" x14ac:dyDescent="0.2">
      <c r="L90" s="684"/>
      <c r="M90" s="684"/>
      <c r="N90" s="684"/>
      <c r="O90" s="684"/>
      <c r="P90" s="684"/>
    </row>
    <row r="91" spans="12:16" x14ac:dyDescent="0.2">
      <c r="L91" s="684"/>
      <c r="M91" s="684"/>
      <c r="N91" s="684"/>
      <c r="O91" s="684"/>
      <c r="P91" s="684"/>
    </row>
    <row r="92" spans="12:16" x14ac:dyDescent="0.2">
      <c r="L92" s="684"/>
      <c r="M92" s="684"/>
      <c r="N92" s="684"/>
      <c r="O92" s="684"/>
      <c r="P92" s="684"/>
    </row>
    <row r="93" spans="12:16" x14ac:dyDescent="0.2">
      <c r="L93" s="684"/>
      <c r="M93" s="684"/>
      <c r="N93" s="684"/>
      <c r="O93" s="684"/>
      <c r="P93" s="684"/>
    </row>
    <row r="94" spans="12:16" x14ac:dyDescent="0.2">
      <c r="L94" s="684"/>
      <c r="M94" s="684"/>
      <c r="N94" s="684"/>
      <c r="O94" s="684"/>
      <c r="P94" s="684"/>
    </row>
    <row r="95" spans="12:16" x14ac:dyDescent="0.2">
      <c r="L95" s="684"/>
      <c r="M95" s="684"/>
      <c r="N95" s="684"/>
      <c r="O95" s="684"/>
      <c r="P95" s="684"/>
    </row>
    <row r="96" spans="12:16" x14ac:dyDescent="0.2">
      <c r="L96" s="684"/>
      <c r="M96" s="684"/>
      <c r="N96" s="684"/>
      <c r="O96" s="684"/>
      <c r="P96" s="684"/>
    </row>
    <row r="97" spans="12:16" x14ac:dyDescent="0.2">
      <c r="L97" s="684"/>
      <c r="M97" s="684"/>
      <c r="N97" s="684"/>
      <c r="O97" s="684"/>
      <c r="P97" s="684"/>
    </row>
    <row r="98" spans="12:16" x14ac:dyDescent="0.2">
      <c r="L98" s="684"/>
      <c r="M98" s="684"/>
      <c r="N98" s="684"/>
      <c r="O98" s="684"/>
      <c r="P98" s="684"/>
    </row>
    <row r="99" spans="12:16" x14ac:dyDescent="0.2">
      <c r="L99" s="684"/>
      <c r="M99" s="684"/>
      <c r="N99" s="684"/>
      <c r="O99" s="684"/>
      <c r="P99" s="684"/>
    </row>
    <row r="100" spans="12:16" x14ac:dyDescent="0.2">
      <c r="L100" s="684"/>
      <c r="M100" s="684"/>
      <c r="N100" s="684"/>
      <c r="O100" s="684"/>
      <c r="P100" s="684"/>
    </row>
    <row r="101" spans="12:16" x14ac:dyDescent="0.2">
      <c r="L101" s="684"/>
      <c r="M101" s="684"/>
      <c r="N101" s="684"/>
      <c r="O101" s="684"/>
      <c r="P101" s="684"/>
    </row>
    <row r="102" spans="12:16" x14ac:dyDescent="0.2">
      <c r="L102" s="684"/>
      <c r="M102" s="684"/>
      <c r="N102" s="684"/>
      <c r="O102" s="684"/>
      <c r="P102" s="684"/>
    </row>
    <row r="103" spans="12:16" x14ac:dyDescent="0.2">
      <c r="L103" s="684"/>
      <c r="M103" s="684"/>
      <c r="N103" s="684"/>
      <c r="O103" s="684"/>
      <c r="P103" s="684"/>
    </row>
    <row r="104" spans="12:16" x14ac:dyDescent="0.2">
      <c r="L104" s="684"/>
      <c r="M104" s="684"/>
      <c r="N104" s="684"/>
      <c r="O104" s="684"/>
      <c r="P104" s="684"/>
    </row>
    <row r="105" spans="12:16" x14ac:dyDescent="0.2">
      <c r="L105" s="684"/>
      <c r="M105" s="684"/>
      <c r="N105" s="684"/>
      <c r="O105" s="684"/>
      <c r="P105" s="684"/>
    </row>
    <row r="106" spans="12:16" x14ac:dyDescent="0.2">
      <c r="L106" s="684"/>
      <c r="M106" s="684"/>
      <c r="N106" s="684"/>
      <c r="O106" s="684"/>
      <c r="P106" s="684"/>
    </row>
    <row r="107" spans="12:16" x14ac:dyDescent="0.2">
      <c r="L107" s="684"/>
      <c r="M107" s="684"/>
      <c r="N107" s="684"/>
      <c r="O107" s="684"/>
      <c r="P107" s="684"/>
    </row>
    <row r="108" spans="12:16" x14ac:dyDescent="0.2">
      <c r="L108" s="684"/>
      <c r="M108" s="684"/>
      <c r="N108" s="684"/>
      <c r="O108" s="684"/>
      <c r="P108" s="684"/>
    </row>
    <row r="109" spans="12:16" x14ac:dyDescent="0.2">
      <c r="L109" s="684"/>
      <c r="M109" s="684"/>
      <c r="N109" s="684"/>
      <c r="O109" s="684"/>
      <c r="P109" s="684"/>
    </row>
    <row r="110" spans="12:16" x14ac:dyDescent="0.2">
      <c r="L110" s="684"/>
      <c r="M110" s="684"/>
      <c r="N110" s="684"/>
      <c r="O110" s="684"/>
      <c r="P110" s="684"/>
    </row>
    <row r="111" spans="12:16" x14ac:dyDescent="0.2">
      <c r="L111" s="684"/>
      <c r="M111" s="684"/>
      <c r="N111" s="684"/>
      <c r="O111" s="684"/>
      <c r="P111" s="684"/>
    </row>
    <row r="112" spans="12:16" x14ac:dyDescent="0.2">
      <c r="L112" s="684"/>
      <c r="M112" s="684"/>
      <c r="N112" s="684"/>
      <c r="O112" s="684"/>
      <c r="P112" s="684"/>
    </row>
    <row r="113" spans="12:16" x14ac:dyDescent="0.2">
      <c r="L113" s="684"/>
      <c r="M113" s="684"/>
      <c r="N113" s="684"/>
      <c r="O113" s="684"/>
      <c r="P113" s="684"/>
    </row>
    <row r="114" spans="12:16" x14ac:dyDescent="0.2">
      <c r="L114" s="684"/>
      <c r="M114" s="684"/>
      <c r="N114" s="684"/>
      <c r="O114" s="684"/>
      <c r="P114" s="684"/>
    </row>
    <row r="115" spans="12:16" x14ac:dyDescent="0.2">
      <c r="L115" s="684"/>
      <c r="M115" s="684"/>
      <c r="N115" s="684"/>
      <c r="O115" s="684"/>
      <c r="P115" s="684"/>
    </row>
    <row r="116" spans="12:16" x14ac:dyDescent="0.2">
      <c r="L116" s="684"/>
      <c r="M116" s="684"/>
      <c r="N116" s="684"/>
      <c r="O116" s="684"/>
      <c r="P116" s="684"/>
    </row>
    <row r="117" spans="12:16" x14ac:dyDescent="0.2">
      <c r="L117" s="684"/>
      <c r="M117" s="684"/>
      <c r="N117" s="684"/>
      <c r="O117" s="684"/>
      <c r="P117" s="684"/>
    </row>
    <row r="118" spans="12:16" x14ac:dyDescent="0.2">
      <c r="L118" s="684"/>
      <c r="M118" s="684"/>
      <c r="N118" s="684"/>
      <c r="O118" s="684"/>
      <c r="P118" s="684"/>
    </row>
    <row r="119" spans="12:16" x14ac:dyDescent="0.2">
      <c r="L119" s="684"/>
      <c r="M119" s="684"/>
      <c r="N119" s="684"/>
      <c r="O119" s="684"/>
      <c r="P119" s="684"/>
    </row>
    <row r="120" spans="12:16" x14ac:dyDescent="0.2">
      <c r="L120" s="684"/>
      <c r="M120" s="684"/>
      <c r="N120" s="684"/>
      <c r="O120" s="684"/>
      <c r="P120" s="684"/>
    </row>
    <row r="121" spans="12:16" x14ac:dyDescent="0.2">
      <c r="L121" s="684"/>
      <c r="M121" s="684"/>
      <c r="N121" s="684"/>
      <c r="O121" s="684"/>
      <c r="P121" s="684"/>
    </row>
    <row r="122" spans="12:16" x14ac:dyDescent="0.2">
      <c r="L122" s="684"/>
      <c r="M122" s="684"/>
      <c r="N122" s="684"/>
      <c r="O122" s="684"/>
      <c r="P122" s="684"/>
    </row>
    <row r="123" spans="12:16" x14ac:dyDescent="0.2">
      <c r="L123" s="684"/>
      <c r="M123" s="684"/>
      <c r="N123" s="684"/>
      <c r="O123" s="684"/>
      <c r="P123" s="684"/>
    </row>
    <row r="124" spans="12:16" x14ac:dyDescent="0.2">
      <c r="L124" s="684"/>
      <c r="M124" s="684"/>
      <c r="N124" s="684"/>
      <c r="O124" s="684"/>
      <c r="P124" s="684"/>
    </row>
    <row r="125" spans="12:16" x14ac:dyDescent="0.2">
      <c r="L125" s="684"/>
      <c r="M125" s="684"/>
      <c r="N125" s="684"/>
      <c r="O125" s="684"/>
      <c r="P125" s="684"/>
    </row>
    <row r="126" spans="12:16" x14ac:dyDescent="0.2">
      <c r="L126" s="684"/>
      <c r="M126" s="684"/>
      <c r="N126" s="684"/>
      <c r="O126" s="684"/>
      <c r="P126" s="684"/>
    </row>
    <row r="127" spans="12:16" x14ac:dyDescent="0.2">
      <c r="L127" s="684"/>
      <c r="M127" s="684"/>
      <c r="N127" s="684"/>
      <c r="O127" s="684"/>
      <c r="P127" s="684"/>
    </row>
    <row r="128" spans="12:16" x14ac:dyDescent="0.2">
      <c r="L128" s="684"/>
      <c r="M128" s="684"/>
      <c r="N128" s="684"/>
      <c r="O128" s="684"/>
      <c r="P128" s="684"/>
    </row>
    <row r="129" spans="12:16" x14ac:dyDescent="0.2">
      <c r="L129" s="684"/>
      <c r="M129" s="684"/>
      <c r="N129" s="684"/>
      <c r="O129" s="684"/>
      <c r="P129" s="684"/>
    </row>
    <row r="130" spans="12:16" x14ac:dyDescent="0.2">
      <c r="L130" s="684"/>
      <c r="M130" s="684"/>
      <c r="N130" s="684"/>
      <c r="O130" s="684"/>
      <c r="P130" s="684"/>
    </row>
    <row r="131" spans="12:16" x14ac:dyDescent="0.2">
      <c r="L131" s="684"/>
      <c r="M131" s="684"/>
      <c r="N131" s="684"/>
      <c r="O131" s="684"/>
      <c r="P131" s="684"/>
    </row>
    <row r="132" spans="12:16" x14ac:dyDescent="0.2">
      <c r="L132" s="684"/>
      <c r="M132" s="684"/>
      <c r="N132" s="684"/>
      <c r="O132" s="684"/>
      <c r="P132" s="684"/>
    </row>
    <row r="133" spans="12:16" x14ac:dyDescent="0.2">
      <c r="L133" s="684"/>
      <c r="M133" s="684"/>
      <c r="N133" s="684"/>
      <c r="O133" s="684"/>
      <c r="P133" s="684"/>
    </row>
    <row r="134" spans="12:16" x14ac:dyDescent="0.2">
      <c r="L134" s="684"/>
      <c r="M134" s="684"/>
      <c r="N134" s="684"/>
      <c r="O134" s="684"/>
      <c r="P134" s="684"/>
    </row>
    <row r="135" spans="12:16" x14ac:dyDescent="0.2">
      <c r="L135" s="684"/>
      <c r="M135" s="684"/>
      <c r="N135" s="684"/>
      <c r="O135" s="684"/>
      <c r="P135" s="684"/>
    </row>
    <row r="136" spans="12:16" x14ac:dyDescent="0.2">
      <c r="L136" s="684"/>
      <c r="M136" s="684"/>
      <c r="N136" s="684"/>
      <c r="O136" s="684"/>
      <c r="P136" s="684"/>
    </row>
    <row r="137" spans="12:16" x14ac:dyDescent="0.2">
      <c r="L137" s="684"/>
      <c r="M137" s="684"/>
      <c r="N137" s="684"/>
      <c r="O137" s="684"/>
      <c r="P137" s="684"/>
    </row>
    <row r="138" spans="12:16" x14ac:dyDescent="0.2">
      <c r="L138" s="684"/>
      <c r="M138" s="684"/>
      <c r="N138" s="684"/>
      <c r="O138" s="684"/>
      <c r="P138" s="684"/>
    </row>
    <row r="139" spans="12:16" x14ac:dyDescent="0.2">
      <c r="L139" s="684"/>
      <c r="M139" s="684"/>
      <c r="N139" s="684"/>
      <c r="O139" s="684"/>
      <c r="P139" s="684"/>
    </row>
    <row r="140" spans="12:16" x14ac:dyDescent="0.2">
      <c r="L140" s="684"/>
      <c r="M140" s="684"/>
      <c r="N140" s="684"/>
      <c r="O140" s="684"/>
      <c r="P140" s="684"/>
    </row>
    <row r="141" spans="12:16" x14ac:dyDescent="0.2">
      <c r="L141" s="684"/>
      <c r="M141" s="684"/>
      <c r="N141" s="684"/>
      <c r="O141" s="684"/>
      <c r="P141" s="684"/>
    </row>
    <row r="142" spans="12:16" x14ac:dyDescent="0.2">
      <c r="L142" s="684"/>
      <c r="M142" s="684"/>
      <c r="N142" s="684"/>
      <c r="O142" s="684"/>
      <c r="P142" s="684"/>
    </row>
    <row r="143" spans="12:16" x14ac:dyDescent="0.2">
      <c r="L143" s="684"/>
      <c r="M143" s="684"/>
      <c r="N143" s="684"/>
      <c r="O143" s="684"/>
      <c r="P143" s="684"/>
    </row>
    <row r="144" spans="12:16" x14ac:dyDescent="0.2">
      <c r="L144" s="684"/>
      <c r="M144" s="684"/>
      <c r="N144" s="684"/>
      <c r="O144" s="684"/>
      <c r="P144" s="684"/>
    </row>
    <row r="145" spans="12:16" x14ac:dyDescent="0.2">
      <c r="L145" s="684"/>
      <c r="M145" s="684"/>
      <c r="N145" s="684"/>
      <c r="O145" s="684"/>
      <c r="P145" s="684"/>
    </row>
    <row r="146" spans="12:16" x14ac:dyDescent="0.2">
      <c r="L146" s="684"/>
      <c r="M146" s="684"/>
      <c r="N146" s="684"/>
      <c r="O146" s="684"/>
      <c r="P146" s="684"/>
    </row>
    <row r="147" spans="12:16" x14ac:dyDescent="0.2">
      <c r="L147" s="684"/>
      <c r="M147" s="684"/>
      <c r="N147" s="684"/>
      <c r="O147" s="684"/>
      <c r="P147" s="684"/>
    </row>
    <row r="148" spans="12:16" x14ac:dyDescent="0.2">
      <c r="L148" s="684"/>
      <c r="M148" s="684"/>
      <c r="N148" s="684"/>
      <c r="O148" s="684"/>
      <c r="P148" s="684"/>
    </row>
    <row r="149" spans="12:16" x14ac:dyDescent="0.2">
      <c r="L149" s="684"/>
      <c r="M149" s="684"/>
      <c r="N149" s="684"/>
      <c r="O149" s="684"/>
      <c r="P149" s="684"/>
    </row>
    <row r="150" spans="12:16" x14ac:dyDescent="0.2">
      <c r="L150" s="684"/>
      <c r="M150" s="684"/>
      <c r="N150" s="684"/>
      <c r="O150" s="684"/>
      <c r="P150" s="684"/>
    </row>
    <row r="151" spans="12:16" x14ac:dyDescent="0.2">
      <c r="L151" s="684"/>
      <c r="M151" s="684"/>
      <c r="N151" s="684"/>
      <c r="O151" s="684"/>
      <c r="P151" s="684"/>
    </row>
    <row r="152" spans="12:16" x14ac:dyDescent="0.2">
      <c r="L152" s="684"/>
      <c r="M152" s="684"/>
      <c r="N152" s="684"/>
      <c r="O152" s="684"/>
      <c r="P152" s="684"/>
    </row>
    <row r="153" spans="12:16" x14ac:dyDescent="0.2">
      <c r="L153" s="684"/>
      <c r="M153" s="684"/>
      <c r="N153" s="684"/>
      <c r="O153" s="684"/>
      <c r="P153" s="684"/>
    </row>
    <row r="154" spans="12:16" x14ac:dyDescent="0.2">
      <c r="L154" s="684"/>
      <c r="M154" s="684"/>
      <c r="N154" s="684"/>
      <c r="O154" s="684"/>
      <c r="P154" s="684"/>
    </row>
    <row r="155" spans="12:16" x14ac:dyDescent="0.2">
      <c r="L155" s="684"/>
      <c r="M155" s="684"/>
      <c r="N155" s="684"/>
      <c r="O155" s="684"/>
      <c r="P155" s="684"/>
    </row>
    <row r="156" spans="12:16" x14ac:dyDescent="0.2">
      <c r="L156" s="684"/>
      <c r="M156" s="684"/>
      <c r="N156" s="684"/>
      <c r="O156" s="684"/>
      <c r="P156" s="684"/>
    </row>
    <row r="157" spans="12:16" x14ac:dyDescent="0.2">
      <c r="L157" s="684"/>
      <c r="M157" s="684"/>
      <c r="N157" s="684"/>
      <c r="O157" s="684"/>
      <c r="P157" s="684"/>
    </row>
    <row r="158" spans="12:16" x14ac:dyDescent="0.2">
      <c r="L158" s="684"/>
      <c r="M158" s="684"/>
      <c r="N158" s="684"/>
      <c r="O158" s="684"/>
      <c r="P158" s="684"/>
    </row>
    <row r="159" spans="12:16" x14ac:dyDescent="0.2">
      <c r="L159" s="684"/>
      <c r="M159" s="684"/>
      <c r="N159" s="684"/>
      <c r="O159" s="684"/>
      <c r="P159" s="684"/>
    </row>
    <row r="160" spans="12:16" x14ac:dyDescent="0.2">
      <c r="L160" s="684"/>
      <c r="M160" s="684"/>
      <c r="N160" s="684"/>
      <c r="O160" s="684"/>
      <c r="P160" s="684"/>
    </row>
    <row r="161" spans="12:16" x14ac:dyDescent="0.2">
      <c r="L161" s="684"/>
      <c r="M161" s="684"/>
      <c r="N161" s="684"/>
      <c r="O161" s="684"/>
      <c r="P161" s="684"/>
    </row>
    <row r="162" spans="12:16" x14ac:dyDescent="0.2">
      <c r="L162" s="684"/>
      <c r="M162" s="684"/>
      <c r="N162" s="684"/>
      <c r="O162" s="684"/>
      <c r="P162" s="684"/>
    </row>
    <row r="163" spans="12:16" x14ac:dyDescent="0.2">
      <c r="L163" s="684"/>
      <c r="M163" s="684"/>
      <c r="N163" s="684"/>
      <c r="O163" s="684"/>
      <c r="P163" s="684"/>
    </row>
    <row r="164" spans="12:16" x14ac:dyDescent="0.2">
      <c r="L164" s="684"/>
      <c r="M164" s="684"/>
      <c r="N164" s="684"/>
      <c r="O164" s="684"/>
      <c r="P164" s="684"/>
    </row>
    <row r="165" spans="12:16" x14ac:dyDescent="0.2">
      <c r="L165" s="684"/>
      <c r="M165" s="684"/>
      <c r="N165" s="684"/>
      <c r="O165" s="684"/>
      <c r="P165" s="684"/>
    </row>
    <row r="166" spans="12:16" x14ac:dyDescent="0.2">
      <c r="L166" s="684"/>
      <c r="M166" s="684"/>
      <c r="N166" s="684"/>
      <c r="O166" s="684"/>
      <c r="P166" s="684"/>
    </row>
    <row r="167" spans="12:16" x14ac:dyDescent="0.2">
      <c r="L167" s="684"/>
      <c r="M167" s="684"/>
      <c r="N167" s="684"/>
      <c r="O167" s="684"/>
      <c r="P167" s="684"/>
    </row>
    <row r="168" spans="12:16" x14ac:dyDescent="0.2">
      <c r="L168" s="684"/>
      <c r="M168" s="684"/>
      <c r="N168" s="684"/>
      <c r="O168" s="684"/>
      <c r="P168" s="684"/>
    </row>
    <row r="169" spans="12:16" x14ac:dyDescent="0.2">
      <c r="L169" s="684"/>
      <c r="M169" s="684"/>
      <c r="N169" s="684"/>
      <c r="O169" s="684"/>
      <c r="P169" s="684"/>
    </row>
    <row r="170" spans="12:16" x14ac:dyDescent="0.2">
      <c r="L170" s="684"/>
      <c r="M170" s="684"/>
      <c r="N170" s="684"/>
      <c r="O170" s="684"/>
      <c r="P170" s="684"/>
    </row>
    <row r="171" spans="12:16" x14ac:dyDescent="0.2">
      <c r="L171" s="684"/>
      <c r="M171" s="684"/>
      <c r="N171" s="684"/>
      <c r="O171" s="684"/>
      <c r="P171" s="684"/>
    </row>
    <row r="172" spans="12:16" x14ac:dyDescent="0.2">
      <c r="L172" s="684"/>
      <c r="M172" s="684"/>
      <c r="N172" s="684"/>
      <c r="O172" s="684"/>
      <c r="P172" s="684"/>
    </row>
    <row r="173" spans="12:16" x14ac:dyDescent="0.2">
      <c r="L173" s="684"/>
      <c r="M173" s="684"/>
      <c r="N173" s="684"/>
      <c r="O173" s="684"/>
      <c r="P173" s="684"/>
    </row>
    <row r="174" spans="12:16" x14ac:dyDescent="0.2">
      <c r="L174" s="684"/>
      <c r="M174" s="684"/>
      <c r="N174" s="684"/>
      <c r="O174" s="684"/>
      <c r="P174" s="684"/>
    </row>
    <row r="175" spans="12:16" x14ac:dyDescent="0.2">
      <c r="L175" s="684"/>
      <c r="M175" s="684"/>
      <c r="N175" s="684"/>
      <c r="O175" s="684"/>
      <c r="P175" s="684"/>
    </row>
    <row r="176" spans="12:16" x14ac:dyDescent="0.2">
      <c r="L176" s="684"/>
      <c r="M176" s="684"/>
      <c r="N176" s="684"/>
      <c r="O176" s="684"/>
      <c r="P176" s="684"/>
    </row>
    <row r="177" spans="12:16" x14ac:dyDescent="0.2">
      <c r="L177" s="684"/>
      <c r="M177" s="684"/>
      <c r="N177" s="684"/>
      <c r="O177" s="684"/>
      <c r="P177" s="684"/>
    </row>
    <row r="178" spans="12:16" x14ac:dyDescent="0.2">
      <c r="L178" s="684"/>
      <c r="M178" s="684"/>
      <c r="N178" s="684"/>
      <c r="O178" s="684"/>
      <c r="P178" s="684"/>
    </row>
    <row r="179" spans="12:16" x14ac:dyDescent="0.2">
      <c r="L179" s="684"/>
      <c r="M179" s="684"/>
      <c r="N179" s="684"/>
      <c r="O179" s="684"/>
      <c r="P179" s="684"/>
    </row>
    <row r="180" spans="12:16" x14ac:dyDescent="0.2">
      <c r="L180" s="684"/>
      <c r="M180" s="684"/>
      <c r="N180" s="684"/>
      <c r="O180" s="684"/>
      <c r="P180" s="684"/>
    </row>
    <row r="181" spans="12:16" x14ac:dyDescent="0.2">
      <c r="L181" s="684"/>
      <c r="M181" s="684"/>
      <c r="N181" s="684"/>
      <c r="O181" s="684"/>
      <c r="P181" s="684"/>
    </row>
    <row r="182" spans="12:16" x14ac:dyDescent="0.2">
      <c r="L182" s="684"/>
      <c r="M182" s="684"/>
      <c r="N182" s="684"/>
      <c r="O182" s="684"/>
      <c r="P182" s="684"/>
    </row>
    <row r="183" spans="12:16" x14ac:dyDescent="0.2">
      <c r="L183" s="684"/>
      <c r="M183" s="684"/>
      <c r="N183" s="684"/>
      <c r="O183" s="684"/>
      <c r="P183" s="684"/>
    </row>
    <row r="184" spans="12:16" x14ac:dyDescent="0.2">
      <c r="L184" s="684"/>
      <c r="M184" s="684"/>
      <c r="N184" s="684"/>
      <c r="O184" s="684"/>
      <c r="P184" s="684"/>
    </row>
    <row r="185" spans="12:16" x14ac:dyDescent="0.2">
      <c r="L185" s="684"/>
      <c r="M185" s="684"/>
      <c r="N185" s="684"/>
      <c r="O185" s="684"/>
      <c r="P185" s="684"/>
    </row>
    <row r="186" spans="12:16" x14ac:dyDescent="0.2">
      <c r="L186" s="684"/>
      <c r="M186" s="684"/>
      <c r="N186" s="684"/>
      <c r="O186" s="684"/>
      <c r="P186" s="684"/>
    </row>
    <row r="187" spans="12:16" x14ac:dyDescent="0.2">
      <c r="L187" s="684"/>
      <c r="M187" s="684"/>
      <c r="N187" s="684"/>
      <c r="O187" s="684"/>
      <c r="P187" s="684"/>
    </row>
    <row r="188" spans="12:16" x14ac:dyDescent="0.2">
      <c r="L188" s="684"/>
      <c r="M188" s="684"/>
      <c r="N188" s="684"/>
      <c r="O188" s="684"/>
      <c r="P188" s="684"/>
    </row>
    <row r="189" spans="12:16" x14ac:dyDescent="0.2">
      <c r="L189" s="684"/>
      <c r="M189" s="684"/>
      <c r="N189" s="684"/>
      <c r="O189" s="684"/>
      <c r="P189" s="684"/>
    </row>
    <row r="190" spans="12:16" x14ac:dyDescent="0.2">
      <c r="L190" s="684"/>
      <c r="M190" s="684"/>
      <c r="N190" s="684"/>
      <c r="O190" s="684"/>
      <c r="P190" s="684"/>
    </row>
    <row r="191" spans="12:16" x14ac:dyDescent="0.2">
      <c r="L191" s="684"/>
      <c r="M191" s="684"/>
      <c r="N191" s="684"/>
      <c r="O191" s="684"/>
      <c r="P191" s="684"/>
    </row>
    <row r="192" spans="12:16" x14ac:dyDescent="0.2">
      <c r="L192" s="684"/>
      <c r="M192" s="684"/>
      <c r="N192" s="684"/>
      <c r="O192" s="684"/>
      <c r="P192" s="684"/>
    </row>
    <row r="193" spans="12:16" x14ac:dyDescent="0.2">
      <c r="L193" s="684"/>
      <c r="M193" s="684"/>
      <c r="N193" s="684"/>
      <c r="O193" s="684"/>
      <c r="P193" s="684"/>
    </row>
    <row r="194" spans="12:16" x14ac:dyDescent="0.2">
      <c r="L194" s="684"/>
      <c r="M194" s="684"/>
      <c r="N194" s="684"/>
      <c r="O194" s="684"/>
      <c r="P194" s="684"/>
    </row>
    <row r="195" spans="12:16" x14ac:dyDescent="0.2">
      <c r="L195" s="684"/>
      <c r="M195" s="684"/>
      <c r="N195" s="684"/>
      <c r="O195" s="684"/>
      <c r="P195" s="684"/>
    </row>
    <row r="196" spans="12:16" x14ac:dyDescent="0.2">
      <c r="L196" s="684"/>
      <c r="M196" s="684"/>
      <c r="N196" s="684"/>
      <c r="O196" s="684"/>
      <c r="P196" s="684"/>
    </row>
    <row r="197" spans="12:16" x14ac:dyDescent="0.2">
      <c r="L197" s="684"/>
      <c r="M197" s="684"/>
      <c r="N197" s="684"/>
      <c r="O197" s="684"/>
      <c r="P197" s="684"/>
    </row>
    <row r="198" spans="12:16" x14ac:dyDescent="0.2">
      <c r="L198" s="684"/>
      <c r="M198" s="684"/>
      <c r="N198" s="684"/>
      <c r="O198" s="684"/>
      <c r="P198" s="684"/>
    </row>
    <row r="199" spans="12:16" x14ac:dyDescent="0.2">
      <c r="L199" s="684"/>
      <c r="M199" s="684"/>
      <c r="N199" s="684"/>
      <c r="O199" s="684"/>
      <c r="P199" s="684"/>
    </row>
    <row r="200" spans="12:16" x14ac:dyDescent="0.2">
      <c r="L200" s="684"/>
      <c r="M200" s="684"/>
      <c r="N200" s="684"/>
      <c r="O200" s="684"/>
      <c r="P200" s="684"/>
    </row>
    <row r="201" spans="12:16" x14ac:dyDescent="0.2">
      <c r="L201" s="684"/>
      <c r="M201" s="684"/>
      <c r="N201" s="684"/>
      <c r="O201" s="684"/>
      <c r="P201" s="684"/>
    </row>
    <row r="202" spans="12:16" x14ac:dyDescent="0.2">
      <c r="L202" s="684"/>
      <c r="M202" s="684"/>
      <c r="N202" s="684"/>
      <c r="O202" s="684"/>
      <c r="P202" s="684"/>
    </row>
    <row r="203" spans="12:16" x14ac:dyDescent="0.2">
      <c r="L203" s="684"/>
      <c r="M203" s="684"/>
      <c r="N203" s="684"/>
      <c r="O203" s="684"/>
      <c r="P203" s="684"/>
    </row>
    <row r="204" spans="12:16" x14ac:dyDescent="0.2">
      <c r="L204" s="684"/>
      <c r="M204" s="684"/>
      <c r="N204" s="684"/>
      <c r="O204" s="684"/>
      <c r="P204" s="684"/>
    </row>
    <row r="205" spans="12:16" x14ac:dyDescent="0.2">
      <c r="L205" s="684"/>
      <c r="M205" s="684"/>
      <c r="N205" s="684"/>
      <c r="O205" s="684"/>
      <c r="P205" s="684"/>
    </row>
    <row r="206" spans="12:16" x14ac:dyDescent="0.2">
      <c r="L206" s="684"/>
      <c r="M206" s="684"/>
      <c r="N206" s="684"/>
      <c r="O206" s="684"/>
      <c r="P206" s="684"/>
    </row>
    <row r="207" spans="12:16" x14ac:dyDescent="0.2">
      <c r="L207" s="684"/>
      <c r="M207" s="684"/>
      <c r="N207" s="684"/>
      <c r="O207" s="684"/>
      <c r="P207" s="684"/>
    </row>
    <row r="208" spans="12:16" x14ac:dyDescent="0.2">
      <c r="L208" s="684"/>
      <c r="M208" s="684"/>
      <c r="N208" s="684"/>
      <c r="O208" s="684"/>
      <c r="P208" s="684"/>
    </row>
    <row r="209" spans="12:16" x14ac:dyDescent="0.2">
      <c r="L209" s="684"/>
      <c r="M209" s="684"/>
      <c r="N209" s="684"/>
      <c r="O209" s="684"/>
      <c r="P209" s="684"/>
    </row>
    <row r="210" spans="12:16" x14ac:dyDescent="0.2">
      <c r="L210" s="684"/>
      <c r="M210" s="684"/>
      <c r="N210" s="684"/>
      <c r="O210" s="684"/>
      <c r="P210" s="684"/>
    </row>
    <row r="211" spans="12:16" x14ac:dyDescent="0.2">
      <c r="L211" s="684"/>
      <c r="M211" s="684"/>
      <c r="N211" s="684"/>
      <c r="O211" s="684"/>
      <c r="P211" s="684"/>
    </row>
    <row r="212" spans="12:16" x14ac:dyDescent="0.2">
      <c r="L212" s="684"/>
      <c r="M212" s="684"/>
      <c r="N212" s="684"/>
      <c r="O212" s="684"/>
      <c r="P212" s="684"/>
    </row>
    <row r="213" spans="12:16" x14ac:dyDescent="0.2">
      <c r="L213" s="684"/>
      <c r="M213" s="684"/>
      <c r="N213" s="684"/>
      <c r="O213" s="684"/>
      <c r="P213" s="684"/>
    </row>
    <row r="214" spans="12:16" x14ac:dyDescent="0.2">
      <c r="L214" s="684"/>
      <c r="M214" s="684"/>
      <c r="N214" s="684"/>
      <c r="O214" s="684"/>
      <c r="P214" s="684"/>
    </row>
    <row r="215" spans="12:16" x14ac:dyDescent="0.2">
      <c r="L215" s="684"/>
      <c r="M215" s="684"/>
      <c r="N215" s="684"/>
      <c r="O215" s="684"/>
      <c r="P215" s="684"/>
    </row>
    <row r="216" spans="12:16" x14ac:dyDescent="0.2">
      <c r="L216" s="684"/>
      <c r="M216" s="684"/>
      <c r="N216" s="684"/>
      <c r="O216" s="684"/>
      <c r="P216" s="684"/>
    </row>
    <row r="217" spans="12:16" x14ac:dyDescent="0.2">
      <c r="L217" s="684"/>
      <c r="M217" s="684"/>
      <c r="N217" s="684"/>
      <c r="O217" s="684"/>
      <c r="P217" s="684"/>
    </row>
    <row r="218" spans="12:16" x14ac:dyDescent="0.2">
      <c r="L218" s="684"/>
      <c r="M218" s="684"/>
      <c r="N218" s="684"/>
      <c r="O218" s="684"/>
      <c r="P218" s="684"/>
    </row>
    <row r="219" spans="12:16" x14ac:dyDescent="0.2">
      <c r="L219" s="684"/>
      <c r="M219" s="684"/>
      <c r="N219" s="684"/>
      <c r="O219" s="684"/>
      <c r="P219" s="684"/>
    </row>
    <row r="220" spans="12:16" x14ac:dyDescent="0.2">
      <c r="L220" s="684"/>
      <c r="M220" s="684"/>
      <c r="N220" s="684"/>
      <c r="O220" s="684"/>
      <c r="P220" s="684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FINANZAS&amp;R49</oddFooter>
  </headerFooter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15"/>
  <sheetViews>
    <sheetView showGridLines="0" zoomScale="80" zoomScaleNormal="80" workbookViewId="0">
      <pane xSplit="1" ySplit="8" topLeftCell="H21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64" style="687" customWidth="1"/>
    <col min="2" max="2" width="17.140625" style="689" customWidth="1"/>
    <col min="3" max="3" width="15.85546875" style="689" customWidth="1"/>
    <col min="4" max="4" width="18.140625" style="689" customWidth="1"/>
    <col min="5" max="5" width="20.85546875" style="689" customWidth="1"/>
    <col min="6" max="6" width="13.42578125" style="689" customWidth="1"/>
    <col min="7" max="7" width="13.140625" style="689" customWidth="1"/>
    <col min="8" max="8" width="14" style="689" customWidth="1"/>
    <col min="9" max="9" width="12.5703125" style="689" customWidth="1"/>
    <col min="10" max="10" width="14" style="689" customWidth="1"/>
    <col min="11" max="11" width="14.42578125" style="689" customWidth="1"/>
    <col min="12" max="12" width="18.425781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700" t="s">
        <v>1258</v>
      </c>
      <c r="B2" s="700"/>
      <c r="C2" s="700"/>
      <c r="D2" s="700"/>
      <c r="E2" s="700"/>
      <c r="F2" s="700"/>
      <c r="G2" s="700"/>
      <c r="H2" s="700"/>
      <c r="I2" s="700"/>
      <c r="J2" s="700"/>
      <c r="K2" s="700"/>
      <c r="L2" s="700"/>
      <c r="M2" s="683"/>
      <c r="N2" s="683"/>
      <c r="O2" s="683"/>
      <c r="P2" s="683"/>
      <c r="Q2" s="683"/>
      <c r="R2" s="683"/>
    </row>
    <row r="3" spans="1:18" ht="12.75" customHeight="1" x14ac:dyDescent="0.2">
      <c r="A3" s="685" t="str">
        <f>FEDERAL!A3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x14ac:dyDescent="0.2">
      <c r="A6" s="687" t="s">
        <v>1055</v>
      </c>
      <c r="B6" s="688" t="s">
        <v>198</v>
      </c>
    </row>
    <row r="8" spans="1:18" s="693" customFormat="1" ht="51.75" x14ac:dyDescent="0.25">
      <c r="A8" s="693" t="s">
        <v>179</v>
      </c>
      <c r="B8" s="684" t="s">
        <v>1213</v>
      </c>
      <c r="C8" s="689" t="s">
        <v>1214</v>
      </c>
      <c r="D8" s="689" t="s">
        <v>1215</v>
      </c>
      <c r="E8" s="689" t="s">
        <v>1216</v>
      </c>
      <c r="F8" s="689" t="s">
        <v>1217</v>
      </c>
      <c r="G8" s="689" t="s">
        <v>1218</v>
      </c>
      <c r="H8" s="689" t="s">
        <v>1219</v>
      </c>
      <c r="I8" s="689" t="s">
        <v>1220</v>
      </c>
      <c r="J8" s="689" t="s">
        <v>1221</v>
      </c>
      <c r="K8" s="689" t="s">
        <v>1222</v>
      </c>
      <c r="L8" s="689" t="s">
        <v>1223</v>
      </c>
      <c r="M8" s="460"/>
    </row>
    <row r="9" spans="1:18" ht="15" x14ac:dyDescent="0.25">
      <c r="A9" s="694" t="s">
        <v>1063</v>
      </c>
      <c r="B9" s="692">
        <v>66751725</v>
      </c>
      <c r="C9" s="692">
        <v>0</v>
      </c>
      <c r="D9" s="692">
        <v>1.1652900866465643E-11</v>
      </c>
      <c r="E9" s="692">
        <v>66751725</v>
      </c>
      <c r="F9" s="692">
        <v>0</v>
      </c>
      <c r="G9" s="692">
        <v>13652380.989999998</v>
      </c>
      <c r="H9" s="692">
        <v>13652380.989999998</v>
      </c>
      <c r="I9" s="692"/>
      <c r="J9" s="692">
        <v>13652380.989999998</v>
      </c>
      <c r="K9" s="692">
        <v>0</v>
      </c>
      <c r="L9" s="692">
        <v>53099344.00999999</v>
      </c>
      <c r="M9"/>
      <c r="N9" s="684"/>
      <c r="O9" s="684"/>
      <c r="P9" s="684"/>
    </row>
    <row r="10" spans="1:18" ht="15" x14ac:dyDescent="0.25">
      <c r="A10" s="694" t="s">
        <v>1224</v>
      </c>
      <c r="B10" s="692">
        <v>32557373.443549998</v>
      </c>
      <c r="C10" s="692">
        <v>0</v>
      </c>
      <c r="D10" s="692">
        <v>-16953.849999999999</v>
      </c>
      <c r="E10" s="692">
        <v>32540419.593549997</v>
      </c>
      <c r="F10" s="692">
        <v>0</v>
      </c>
      <c r="G10" s="692">
        <v>8953292.2900000028</v>
      </c>
      <c r="H10" s="692">
        <v>8953292.2900000028</v>
      </c>
      <c r="I10" s="692"/>
      <c r="J10" s="692">
        <v>8953292.2900000028</v>
      </c>
      <c r="K10" s="692">
        <v>0</v>
      </c>
      <c r="L10" s="692">
        <v>23587127.303549994</v>
      </c>
      <c r="M10"/>
      <c r="N10" s="684"/>
      <c r="O10" s="684"/>
      <c r="P10" s="684"/>
    </row>
    <row r="11" spans="1:18" ht="15" x14ac:dyDescent="0.25">
      <c r="A11" s="694" t="s">
        <v>1225</v>
      </c>
      <c r="B11" s="692">
        <v>0</v>
      </c>
      <c r="C11" s="692">
        <v>0</v>
      </c>
      <c r="D11" s="692">
        <v>16953.849999999999</v>
      </c>
      <c r="E11" s="692">
        <v>16953.849999999999</v>
      </c>
      <c r="F11" s="692">
        <v>0</v>
      </c>
      <c r="G11" s="692">
        <v>16953.849999999999</v>
      </c>
      <c r="H11" s="692">
        <v>16953.849999999999</v>
      </c>
      <c r="I11" s="692"/>
      <c r="J11" s="692">
        <v>16953.849999999999</v>
      </c>
      <c r="K11" s="692">
        <v>0</v>
      </c>
      <c r="L11" s="692">
        <v>0</v>
      </c>
      <c r="M11"/>
      <c r="N11" s="684"/>
      <c r="O11" s="684"/>
      <c r="P11" s="684"/>
    </row>
    <row r="12" spans="1:18" ht="15" x14ac:dyDescent="0.25">
      <c r="A12" s="701" t="s">
        <v>1259</v>
      </c>
      <c r="B12" s="692">
        <v>2490306</v>
      </c>
      <c r="C12" s="692">
        <v>0</v>
      </c>
      <c r="D12" s="692">
        <v>-472.3</v>
      </c>
      <c r="E12" s="692">
        <v>2489833.7000000002</v>
      </c>
      <c r="F12" s="692">
        <v>0</v>
      </c>
      <c r="G12" s="692">
        <v>576180.42999999993</v>
      </c>
      <c r="H12" s="692">
        <v>576180.42999999993</v>
      </c>
      <c r="I12" s="692"/>
      <c r="J12" s="692">
        <v>576180.42999999993</v>
      </c>
      <c r="K12" s="692">
        <v>0</v>
      </c>
      <c r="L12" s="692">
        <v>1913653.2700000003</v>
      </c>
      <c r="M12"/>
      <c r="N12" s="684"/>
      <c r="O12" s="684"/>
      <c r="P12" s="684"/>
    </row>
    <row r="13" spans="1:18" ht="15" x14ac:dyDescent="0.25">
      <c r="A13" s="694" t="s">
        <v>1226</v>
      </c>
      <c r="B13" s="692">
        <v>2766929</v>
      </c>
      <c r="C13" s="692">
        <v>0</v>
      </c>
      <c r="D13" s="692">
        <v>0</v>
      </c>
      <c r="E13" s="692">
        <v>2766929</v>
      </c>
      <c r="F13" s="692">
        <v>0</v>
      </c>
      <c r="G13" s="692">
        <v>4749.4799999999996</v>
      </c>
      <c r="H13" s="692">
        <v>4749.4799999999996</v>
      </c>
      <c r="I13" s="692"/>
      <c r="J13" s="692">
        <v>4749.4799999999996</v>
      </c>
      <c r="K13" s="692">
        <v>0</v>
      </c>
      <c r="L13" s="692">
        <v>2762179.52</v>
      </c>
      <c r="M13"/>
      <c r="N13" s="684"/>
      <c r="O13" s="684"/>
      <c r="P13" s="684"/>
    </row>
    <row r="14" spans="1:18" ht="15" x14ac:dyDescent="0.25">
      <c r="A14" s="694" t="s">
        <v>1227</v>
      </c>
      <c r="B14" s="692">
        <v>6304178</v>
      </c>
      <c r="C14" s="692">
        <v>0</v>
      </c>
      <c r="D14" s="692">
        <v>-422219.26</v>
      </c>
      <c r="E14" s="692">
        <v>5881958.7400000002</v>
      </c>
      <c r="F14" s="692">
        <v>0</v>
      </c>
      <c r="G14" s="692">
        <v>26984.34</v>
      </c>
      <c r="H14" s="692">
        <v>26984.34</v>
      </c>
      <c r="I14" s="692"/>
      <c r="J14" s="692">
        <v>26984.34</v>
      </c>
      <c r="K14" s="692">
        <v>0</v>
      </c>
      <c r="L14" s="692">
        <v>5854974.4000000004</v>
      </c>
      <c r="M14"/>
      <c r="N14" s="684"/>
      <c r="O14" s="684"/>
      <c r="P14" s="684"/>
    </row>
    <row r="15" spans="1:18" ht="15" x14ac:dyDescent="0.25">
      <c r="A15" s="694" t="s">
        <v>1228</v>
      </c>
      <c r="B15" s="692">
        <v>5481467</v>
      </c>
      <c r="C15" s="692">
        <v>0</v>
      </c>
      <c r="D15" s="692">
        <v>0</v>
      </c>
      <c r="E15" s="692">
        <v>5481467</v>
      </c>
      <c r="F15" s="692">
        <v>0</v>
      </c>
      <c r="G15" s="692">
        <v>1461517.7399999988</v>
      </c>
      <c r="H15" s="692">
        <v>1461517.7399999988</v>
      </c>
      <c r="I15" s="692"/>
      <c r="J15" s="692">
        <v>1461517.7399999988</v>
      </c>
      <c r="K15" s="692">
        <v>0</v>
      </c>
      <c r="L15" s="692">
        <v>4019949.2600000012</v>
      </c>
      <c r="M15"/>
      <c r="N15" s="684"/>
      <c r="O15" s="684"/>
      <c r="P15" s="684"/>
    </row>
    <row r="16" spans="1:18" ht="15" x14ac:dyDescent="0.25">
      <c r="A16" s="694" t="s">
        <v>1229</v>
      </c>
      <c r="B16" s="692">
        <v>965522</v>
      </c>
      <c r="C16" s="692">
        <v>0</v>
      </c>
      <c r="D16" s="692">
        <v>0</v>
      </c>
      <c r="E16" s="692">
        <v>965522</v>
      </c>
      <c r="F16" s="692">
        <v>0</v>
      </c>
      <c r="G16" s="692">
        <v>239082.86</v>
      </c>
      <c r="H16" s="692">
        <v>239082.86</v>
      </c>
      <c r="I16" s="692"/>
      <c r="J16" s="692">
        <v>239082.86</v>
      </c>
      <c r="K16" s="692">
        <v>0</v>
      </c>
      <c r="L16" s="692">
        <v>726439.14</v>
      </c>
      <c r="M16"/>
      <c r="N16" s="684"/>
      <c r="O16" s="684"/>
      <c r="P16" s="684"/>
    </row>
    <row r="17" spans="1:16" ht="15" x14ac:dyDescent="0.25">
      <c r="A17" s="701" t="s">
        <v>1260</v>
      </c>
      <c r="B17" s="692">
        <v>686619</v>
      </c>
      <c r="C17" s="692">
        <v>0</v>
      </c>
      <c r="D17" s="692">
        <v>0</v>
      </c>
      <c r="E17" s="692">
        <v>686619</v>
      </c>
      <c r="F17" s="692">
        <v>0</v>
      </c>
      <c r="G17" s="692">
        <v>0</v>
      </c>
      <c r="H17" s="692">
        <v>0</v>
      </c>
      <c r="I17" s="692"/>
      <c r="J17" s="692">
        <v>0</v>
      </c>
      <c r="K17" s="692">
        <v>0</v>
      </c>
      <c r="L17" s="692">
        <v>686619</v>
      </c>
      <c r="M17"/>
      <c r="N17" s="684"/>
      <c r="O17" s="684"/>
      <c r="P17" s="684"/>
    </row>
    <row r="18" spans="1:16" ht="15" x14ac:dyDescent="0.25">
      <c r="A18" s="701" t="s">
        <v>1261</v>
      </c>
      <c r="B18" s="692">
        <v>0</v>
      </c>
      <c r="C18" s="692">
        <v>0</v>
      </c>
      <c r="D18" s="692">
        <v>0</v>
      </c>
      <c r="E18" s="692">
        <v>0</v>
      </c>
      <c r="F18" s="692">
        <v>0</v>
      </c>
      <c r="G18" s="692">
        <v>0</v>
      </c>
      <c r="H18" s="692">
        <v>0</v>
      </c>
      <c r="I18" s="692"/>
      <c r="J18" s="692">
        <v>0</v>
      </c>
      <c r="K18" s="692">
        <v>0</v>
      </c>
      <c r="L18" s="692">
        <v>0</v>
      </c>
      <c r="M18"/>
      <c r="N18" s="684"/>
      <c r="O18" s="684"/>
      <c r="P18" s="684"/>
    </row>
    <row r="19" spans="1:16" ht="15" x14ac:dyDescent="0.25">
      <c r="A19" s="701" t="s">
        <v>1262</v>
      </c>
      <c r="B19" s="692">
        <v>67648</v>
      </c>
      <c r="C19" s="692">
        <v>0</v>
      </c>
      <c r="D19" s="692">
        <v>0</v>
      </c>
      <c r="E19" s="692">
        <v>67648</v>
      </c>
      <c r="F19" s="692">
        <v>0</v>
      </c>
      <c r="G19" s="692">
        <v>9900</v>
      </c>
      <c r="H19" s="692">
        <v>9900</v>
      </c>
      <c r="I19" s="692"/>
      <c r="J19" s="692">
        <v>9900</v>
      </c>
      <c r="K19" s="692">
        <v>0</v>
      </c>
      <c r="L19" s="692">
        <v>57748</v>
      </c>
      <c r="M19"/>
      <c r="N19" s="684"/>
      <c r="O19" s="684"/>
      <c r="P19" s="684"/>
    </row>
    <row r="20" spans="1:16" ht="15" x14ac:dyDescent="0.25">
      <c r="A20" s="701" t="s">
        <v>1263</v>
      </c>
      <c r="B20" s="692">
        <v>61581</v>
      </c>
      <c r="C20" s="692">
        <v>0</v>
      </c>
      <c r="D20" s="692">
        <v>0</v>
      </c>
      <c r="E20" s="692">
        <v>61581</v>
      </c>
      <c r="F20" s="692">
        <v>0</v>
      </c>
      <c r="G20" s="692">
        <v>12695.29</v>
      </c>
      <c r="H20" s="692">
        <v>12695.29</v>
      </c>
      <c r="I20" s="692"/>
      <c r="J20" s="692">
        <v>12695.29</v>
      </c>
      <c r="K20" s="692">
        <v>0</v>
      </c>
      <c r="L20" s="692">
        <v>48885.71</v>
      </c>
      <c r="M20"/>
      <c r="N20" s="684"/>
      <c r="O20" s="684"/>
      <c r="P20" s="684"/>
    </row>
    <row r="21" spans="1:16" ht="15" x14ac:dyDescent="0.25">
      <c r="A21" s="701" t="s">
        <v>1264</v>
      </c>
      <c r="B21" s="692">
        <v>59550</v>
      </c>
      <c r="C21" s="692">
        <v>0</v>
      </c>
      <c r="D21" s="692">
        <v>0</v>
      </c>
      <c r="E21" s="692">
        <v>59550</v>
      </c>
      <c r="F21" s="692">
        <v>0</v>
      </c>
      <c r="G21" s="692">
        <v>3100</v>
      </c>
      <c r="H21" s="692">
        <v>3100</v>
      </c>
      <c r="I21" s="692"/>
      <c r="J21" s="692">
        <v>3100</v>
      </c>
      <c r="K21" s="692">
        <v>0</v>
      </c>
      <c r="L21" s="692">
        <v>56450</v>
      </c>
      <c r="M21"/>
      <c r="N21" s="684"/>
      <c r="O21" s="684"/>
      <c r="P21" s="684"/>
    </row>
    <row r="22" spans="1:16" ht="15" x14ac:dyDescent="0.25">
      <c r="A22" s="701" t="s">
        <v>1265</v>
      </c>
      <c r="B22" s="692">
        <v>8600</v>
      </c>
      <c r="C22" s="692">
        <v>0</v>
      </c>
      <c r="D22" s="692">
        <v>0</v>
      </c>
      <c r="E22" s="692">
        <v>8600</v>
      </c>
      <c r="F22" s="692">
        <v>0</v>
      </c>
      <c r="G22" s="692">
        <v>0</v>
      </c>
      <c r="H22" s="692">
        <v>0</v>
      </c>
      <c r="I22" s="692"/>
      <c r="J22" s="692">
        <v>0</v>
      </c>
      <c r="K22" s="692">
        <v>0</v>
      </c>
      <c r="L22" s="692">
        <v>8600</v>
      </c>
      <c r="M22"/>
      <c r="N22" s="684"/>
      <c r="O22" s="684"/>
      <c r="P22" s="684"/>
    </row>
    <row r="23" spans="1:16" ht="15" x14ac:dyDescent="0.25">
      <c r="A23" s="701" t="s">
        <v>1266</v>
      </c>
      <c r="B23" s="692">
        <v>50468</v>
      </c>
      <c r="C23" s="692">
        <v>0</v>
      </c>
      <c r="D23" s="692">
        <v>0</v>
      </c>
      <c r="E23" s="692">
        <v>50468</v>
      </c>
      <c r="F23" s="692">
        <v>0</v>
      </c>
      <c r="G23" s="692">
        <v>30331.17</v>
      </c>
      <c r="H23" s="692">
        <v>30331.17</v>
      </c>
      <c r="I23" s="692"/>
      <c r="J23" s="692">
        <v>30331.17</v>
      </c>
      <c r="K23" s="692">
        <v>0</v>
      </c>
      <c r="L23" s="692">
        <v>20136.830000000002</v>
      </c>
      <c r="M23"/>
      <c r="N23" s="684"/>
      <c r="O23" s="684"/>
      <c r="P23" s="684"/>
    </row>
    <row r="24" spans="1:16" ht="15" x14ac:dyDescent="0.25">
      <c r="A24" s="694" t="s">
        <v>1230</v>
      </c>
      <c r="B24" s="692">
        <v>1211513</v>
      </c>
      <c r="C24" s="692">
        <v>0</v>
      </c>
      <c r="D24" s="692">
        <v>0</v>
      </c>
      <c r="E24" s="692">
        <v>1211513</v>
      </c>
      <c r="F24" s="692">
        <v>0</v>
      </c>
      <c r="G24" s="692">
        <v>284634.10000000003</v>
      </c>
      <c r="H24" s="692">
        <v>284634.10000000003</v>
      </c>
      <c r="I24" s="692"/>
      <c r="J24" s="692">
        <v>284634.10000000003</v>
      </c>
      <c r="K24" s="692">
        <v>0</v>
      </c>
      <c r="L24" s="692">
        <v>926878.89999999991</v>
      </c>
      <c r="M24"/>
      <c r="N24" s="684"/>
      <c r="O24" s="684"/>
      <c r="P24" s="684"/>
    </row>
    <row r="25" spans="1:16" ht="15" x14ac:dyDescent="0.25">
      <c r="A25" s="701" t="s">
        <v>1267</v>
      </c>
      <c r="B25" s="692">
        <v>1446598</v>
      </c>
      <c r="C25" s="692">
        <v>0</v>
      </c>
      <c r="D25" s="692">
        <v>0</v>
      </c>
      <c r="E25" s="692">
        <v>1446598</v>
      </c>
      <c r="F25" s="692">
        <v>0</v>
      </c>
      <c r="G25" s="692">
        <v>0</v>
      </c>
      <c r="H25" s="692">
        <v>0</v>
      </c>
      <c r="I25" s="692"/>
      <c r="J25" s="692">
        <v>0</v>
      </c>
      <c r="K25" s="692">
        <v>0</v>
      </c>
      <c r="L25" s="692">
        <v>1446598</v>
      </c>
      <c r="M25"/>
      <c r="N25" s="684"/>
      <c r="O25" s="684"/>
      <c r="P25" s="684"/>
    </row>
    <row r="26" spans="1:16" ht="15" x14ac:dyDescent="0.25">
      <c r="A26" s="701" t="s">
        <v>1268</v>
      </c>
      <c r="B26" s="692">
        <v>8118340</v>
      </c>
      <c r="C26" s="692">
        <v>0</v>
      </c>
      <c r="D26" s="692">
        <v>0</v>
      </c>
      <c r="E26" s="692">
        <v>8118340</v>
      </c>
      <c r="F26" s="692">
        <v>0</v>
      </c>
      <c r="G26" s="692">
        <v>1227425.0199999998</v>
      </c>
      <c r="H26" s="692">
        <v>1227425.0199999998</v>
      </c>
      <c r="I26" s="692"/>
      <c r="J26" s="692">
        <v>1227425.0199999998</v>
      </c>
      <c r="K26" s="692">
        <v>0</v>
      </c>
      <c r="L26" s="692">
        <v>6890914.9800000004</v>
      </c>
      <c r="M26"/>
      <c r="N26" s="684"/>
      <c r="O26" s="684"/>
      <c r="P26" s="684"/>
    </row>
    <row r="27" spans="1:16" ht="15" x14ac:dyDescent="0.25">
      <c r="A27" s="701" t="s">
        <v>1269</v>
      </c>
      <c r="B27" s="692">
        <v>90000</v>
      </c>
      <c r="C27" s="692">
        <v>0</v>
      </c>
      <c r="D27" s="692">
        <v>0</v>
      </c>
      <c r="E27" s="692">
        <v>90000</v>
      </c>
      <c r="F27" s="692">
        <v>0</v>
      </c>
      <c r="G27" s="692">
        <v>664.59</v>
      </c>
      <c r="H27" s="692">
        <v>664.59</v>
      </c>
      <c r="I27" s="692"/>
      <c r="J27" s="692">
        <v>664.59</v>
      </c>
      <c r="K27" s="692">
        <v>0</v>
      </c>
      <c r="L27" s="692">
        <v>89335.41</v>
      </c>
      <c r="M27"/>
      <c r="N27" s="684"/>
      <c r="O27" s="684"/>
      <c r="P27" s="684"/>
    </row>
    <row r="28" spans="1:16" ht="15" x14ac:dyDescent="0.25">
      <c r="A28" s="694" t="s">
        <v>1231</v>
      </c>
      <c r="B28" s="692">
        <v>1680253.55645</v>
      </c>
      <c r="C28" s="692">
        <v>0</v>
      </c>
      <c r="D28" s="692">
        <v>0</v>
      </c>
      <c r="E28" s="692">
        <v>1680253.55645</v>
      </c>
      <c r="F28" s="692">
        <v>0</v>
      </c>
      <c r="G28" s="692">
        <v>0</v>
      </c>
      <c r="H28" s="692">
        <v>0</v>
      </c>
      <c r="I28" s="692"/>
      <c r="J28" s="692">
        <v>0</v>
      </c>
      <c r="K28" s="692">
        <v>0</v>
      </c>
      <c r="L28" s="692">
        <v>1680253.55645</v>
      </c>
      <c r="M28"/>
      <c r="N28" s="684"/>
      <c r="O28" s="684"/>
      <c r="P28" s="684"/>
    </row>
    <row r="29" spans="1:16" ht="15" x14ac:dyDescent="0.25">
      <c r="A29" s="701" t="s">
        <v>1270</v>
      </c>
      <c r="B29" s="692">
        <v>2203000</v>
      </c>
      <c r="C29" s="692">
        <v>0</v>
      </c>
      <c r="D29" s="692">
        <v>0</v>
      </c>
      <c r="E29" s="692">
        <v>2203000</v>
      </c>
      <c r="F29" s="692">
        <v>0</v>
      </c>
      <c r="G29" s="692">
        <v>382178.27000000008</v>
      </c>
      <c r="H29" s="692">
        <v>382178.27000000008</v>
      </c>
      <c r="I29" s="692"/>
      <c r="J29" s="692">
        <v>382178.27000000008</v>
      </c>
      <c r="K29" s="692">
        <v>0</v>
      </c>
      <c r="L29" s="692">
        <v>1820821.73</v>
      </c>
      <c r="M29"/>
      <c r="N29" s="684"/>
      <c r="O29" s="684"/>
      <c r="P29" s="684"/>
    </row>
    <row r="30" spans="1:16" ht="15" x14ac:dyDescent="0.25">
      <c r="A30" s="701" t="s">
        <v>1271</v>
      </c>
      <c r="B30" s="692">
        <v>501779</v>
      </c>
      <c r="C30" s="692">
        <v>0</v>
      </c>
      <c r="D30" s="692">
        <v>0</v>
      </c>
      <c r="E30" s="692">
        <v>501779</v>
      </c>
      <c r="F30" s="692">
        <v>0</v>
      </c>
      <c r="G30" s="692">
        <v>0</v>
      </c>
      <c r="H30" s="692">
        <v>0</v>
      </c>
      <c r="I30" s="692"/>
      <c r="J30" s="692">
        <v>0</v>
      </c>
      <c r="K30" s="692">
        <v>0</v>
      </c>
      <c r="L30" s="692">
        <v>501779</v>
      </c>
      <c r="M30"/>
      <c r="N30" s="684"/>
      <c r="O30" s="684"/>
      <c r="P30" s="684"/>
    </row>
    <row r="31" spans="1:16" ht="15" x14ac:dyDescent="0.25">
      <c r="A31" s="696" t="s">
        <v>1272</v>
      </c>
      <c r="B31" s="692">
        <v>0</v>
      </c>
      <c r="C31" s="692">
        <v>0</v>
      </c>
      <c r="D31" s="692">
        <v>422219.26</v>
      </c>
      <c r="E31" s="692">
        <v>422219.26</v>
      </c>
      <c r="F31" s="692">
        <v>0</v>
      </c>
      <c r="G31" s="692">
        <v>422219.26</v>
      </c>
      <c r="H31" s="692">
        <v>422219.26</v>
      </c>
      <c r="I31" s="692"/>
      <c r="J31" s="692">
        <v>422219.26</v>
      </c>
      <c r="K31" s="692">
        <v>0</v>
      </c>
      <c r="L31" s="692">
        <v>0</v>
      </c>
      <c r="M31"/>
      <c r="N31" s="684"/>
      <c r="O31" s="684"/>
      <c r="P31" s="684"/>
    </row>
    <row r="32" spans="1:16" ht="15" x14ac:dyDescent="0.25">
      <c r="A32" s="696" t="s">
        <v>1232</v>
      </c>
      <c r="B32" s="692">
        <v>0</v>
      </c>
      <c r="C32" s="692">
        <v>0</v>
      </c>
      <c r="D32" s="692">
        <v>472.3</v>
      </c>
      <c r="E32" s="692">
        <v>472.3</v>
      </c>
      <c r="F32" s="692">
        <v>0</v>
      </c>
      <c r="G32" s="692">
        <v>472.3</v>
      </c>
      <c r="H32" s="692">
        <v>472.3</v>
      </c>
      <c r="I32" s="692"/>
      <c r="J32" s="692">
        <v>472.3</v>
      </c>
      <c r="K32" s="692"/>
      <c r="L32" s="692">
        <v>0</v>
      </c>
      <c r="M32"/>
      <c r="N32" s="684"/>
      <c r="O32" s="684"/>
      <c r="P32" s="684"/>
    </row>
    <row r="33" spans="1:16" ht="15" x14ac:dyDescent="0.25">
      <c r="A33" s="701" t="s">
        <v>1092</v>
      </c>
      <c r="B33" s="692">
        <v>1723862</v>
      </c>
      <c r="C33" s="692">
        <v>0</v>
      </c>
      <c r="D33" s="692">
        <v>0</v>
      </c>
      <c r="E33" s="692">
        <v>1723862</v>
      </c>
      <c r="F33" s="692">
        <v>0</v>
      </c>
      <c r="G33" s="692">
        <v>0</v>
      </c>
      <c r="H33" s="692">
        <v>0</v>
      </c>
      <c r="I33" s="692"/>
      <c r="J33" s="692">
        <v>0</v>
      </c>
      <c r="K33" s="692">
        <v>0</v>
      </c>
      <c r="L33" s="692">
        <v>1723862</v>
      </c>
      <c r="M33"/>
      <c r="N33" s="684"/>
      <c r="O33" s="684"/>
      <c r="P33" s="684"/>
    </row>
    <row r="34" spans="1:16" ht="15" x14ac:dyDescent="0.25">
      <c r="A34" s="696" t="s">
        <v>1273</v>
      </c>
      <c r="B34" s="692">
        <v>1723862</v>
      </c>
      <c r="C34" s="692">
        <v>0</v>
      </c>
      <c r="D34" s="692">
        <v>0</v>
      </c>
      <c r="E34" s="692">
        <v>1723862</v>
      </c>
      <c r="F34" s="692">
        <v>0</v>
      </c>
      <c r="G34" s="692">
        <v>0</v>
      </c>
      <c r="H34" s="692">
        <v>0</v>
      </c>
      <c r="I34" s="692"/>
      <c r="J34" s="692">
        <v>0</v>
      </c>
      <c r="K34" s="692">
        <v>0</v>
      </c>
      <c r="L34" s="692">
        <v>1723862</v>
      </c>
      <c r="M34"/>
      <c r="N34" s="684"/>
      <c r="O34" s="684"/>
      <c r="P34" s="684"/>
    </row>
    <row r="35" spans="1:16" ht="15" x14ac:dyDescent="0.25">
      <c r="A35" s="701" t="s">
        <v>1095</v>
      </c>
      <c r="B35" s="692">
        <v>647298</v>
      </c>
      <c r="C35" s="692">
        <v>0</v>
      </c>
      <c r="D35" s="692">
        <v>0</v>
      </c>
      <c r="E35" s="692">
        <v>647298</v>
      </c>
      <c r="F35" s="692">
        <v>0</v>
      </c>
      <c r="G35" s="692">
        <v>87462</v>
      </c>
      <c r="H35" s="692">
        <v>87462</v>
      </c>
      <c r="I35" s="692"/>
      <c r="J35" s="692">
        <v>87462</v>
      </c>
      <c r="K35" s="692">
        <v>0</v>
      </c>
      <c r="L35" s="692">
        <v>559836</v>
      </c>
      <c r="M35"/>
      <c r="N35" s="684"/>
      <c r="O35" s="684"/>
      <c r="P35" s="684"/>
    </row>
    <row r="36" spans="1:16" s="684" customFormat="1" x14ac:dyDescent="0.2">
      <c r="A36" s="696" t="s">
        <v>1274</v>
      </c>
      <c r="B36" s="692">
        <v>647298</v>
      </c>
      <c r="C36" s="692">
        <v>0</v>
      </c>
      <c r="D36" s="692">
        <v>0</v>
      </c>
      <c r="E36" s="692">
        <v>647298</v>
      </c>
      <c r="F36" s="692">
        <v>0</v>
      </c>
      <c r="G36" s="692">
        <v>87462</v>
      </c>
      <c r="H36" s="692">
        <v>87462</v>
      </c>
      <c r="I36" s="692"/>
      <c r="J36" s="692">
        <v>87462</v>
      </c>
      <c r="K36" s="692">
        <v>0</v>
      </c>
      <c r="L36" s="692">
        <v>559836</v>
      </c>
    </row>
    <row r="37" spans="1:16" s="684" customFormat="1" x14ac:dyDescent="0.2">
      <c r="A37" s="694" t="s">
        <v>1045</v>
      </c>
      <c r="B37" s="692">
        <v>69122885</v>
      </c>
      <c r="C37" s="692">
        <v>0</v>
      </c>
      <c r="D37" s="692">
        <v>1.1652900866465643E-11</v>
      </c>
      <c r="E37" s="692">
        <v>69122885</v>
      </c>
      <c r="F37" s="692">
        <v>0</v>
      </c>
      <c r="G37" s="692">
        <v>13739842.989999998</v>
      </c>
      <c r="H37" s="692">
        <v>13739842.989999998</v>
      </c>
      <c r="I37" s="692"/>
      <c r="J37" s="692">
        <v>13739842.989999998</v>
      </c>
      <c r="K37" s="692">
        <v>0</v>
      </c>
      <c r="L37" s="692">
        <v>55383042.00999999</v>
      </c>
    </row>
    <row r="38" spans="1:16" s="684" customFormat="1" ht="15" x14ac:dyDescent="0.25">
      <c r="A38" s="702"/>
      <c r="B38" s="689"/>
      <c r="C38" s="689"/>
      <c r="D38" s="689"/>
      <c r="E38" s="689"/>
      <c r="F38" s="689"/>
      <c r="G38" s="689"/>
      <c r="H38" s="689"/>
      <c r="I38" s="689"/>
      <c r="J38" s="689"/>
      <c r="K38" s="689"/>
    </row>
    <row r="39" spans="1:16" s="684" customFormat="1" ht="15" x14ac:dyDescent="0.25">
      <c r="A39" s="702"/>
      <c r="B39" s="689"/>
      <c r="C39" s="689"/>
      <c r="D39" s="689"/>
      <c r="E39" s="689"/>
      <c r="F39" s="689"/>
      <c r="G39" s="689"/>
      <c r="H39" s="689"/>
      <c r="I39" s="689"/>
      <c r="J39" s="689"/>
      <c r="K39" s="689"/>
    </row>
    <row r="40" spans="1:16" s="684" customFormat="1" x14ac:dyDescent="0.2">
      <c r="A40" s="687"/>
      <c r="B40" s="689"/>
      <c r="C40" s="689"/>
      <c r="D40" s="689"/>
      <c r="E40" s="689"/>
      <c r="F40" s="689"/>
      <c r="G40" s="689"/>
      <c r="H40" s="689"/>
      <c r="I40" s="689"/>
      <c r="J40" s="689"/>
      <c r="K40" s="689"/>
    </row>
    <row r="41" spans="1:16" s="684" customFormat="1" x14ac:dyDescent="0.2">
      <c r="A41" s="687"/>
      <c r="B41" s="689"/>
      <c r="C41" s="689"/>
      <c r="D41" s="689"/>
      <c r="E41" s="689"/>
      <c r="F41" s="689"/>
      <c r="G41" s="689"/>
      <c r="H41" s="689"/>
      <c r="I41" s="689"/>
      <c r="J41" s="689"/>
      <c r="K41" s="689"/>
    </row>
    <row r="42" spans="1:16" s="684" customFormat="1" x14ac:dyDescent="0.2">
      <c r="A42" s="687"/>
      <c r="B42" s="689"/>
      <c r="C42" s="689"/>
      <c r="D42" s="689"/>
      <c r="E42" s="689"/>
      <c r="F42" s="689"/>
      <c r="G42" s="689"/>
      <c r="H42" s="689"/>
      <c r="I42" s="689"/>
      <c r="J42" s="689"/>
      <c r="K42" s="689"/>
    </row>
    <row r="43" spans="1:16" s="684" customFormat="1" x14ac:dyDescent="0.2">
      <c r="A43" s="687"/>
      <c r="B43" s="689"/>
      <c r="C43" s="689"/>
      <c r="D43" s="689"/>
      <c r="E43" s="689"/>
      <c r="F43" s="689"/>
      <c r="G43" s="689"/>
      <c r="H43" s="689"/>
      <c r="I43" s="689"/>
      <c r="J43" s="689"/>
      <c r="K43" s="689"/>
    </row>
    <row r="44" spans="1:16" s="684" customFormat="1" x14ac:dyDescent="0.2">
      <c r="A44" s="687"/>
      <c r="B44" s="689"/>
      <c r="C44" s="689"/>
      <c r="D44" s="689"/>
      <c r="E44" s="689"/>
      <c r="F44" s="689"/>
      <c r="G44" s="689"/>
      <c r="H44" s="689"/>
      <c r="I44" s="689"/>
      <c r="J44" s="689"/>
      <c r="K44" s="689"/>
    </row>
    <row r="45" spans="1:16" s="684" customFormat="1" x14ac:dyDescent="0.2">
      <c r="A45" s="687"/>
      <c r="B45" s="689"/>
      <c r="C45" s="689"/>
      <c r="D45" s="689"/>
      <c r="E45" s="689"/>
      <c r="F45" s="689"/>
      <c r="G45" s="689"/>
      <c r="H45" s="689"/>
      <c r="I45" s="689"/>
      <c r="J45" s="689"/>
      <c r="K45" s="689"/>
    </row>
    <row r="46" spans="1:16" s="684" customFormat="1" x14ac:dyDescent="0.2">
      <c r="A46" s="687"/>
      <c r="B46" s="689"/>
      <c r="C46" s="689"/>
      <c r="D46" s="689"/>
      <c r="E46" s="689"/>
      <c r="F46" s="689"/>
      <c r="G46" s="689"/>
      <c r="H46" s="689"/>
      <c r="I46" s="689"/>
      <c r="J46" s="689"/>
      <c r="K46" s="689"/>
    </row>
    <row r="47" spans="1:16" s="684" customFormat="1" x14ac:dyDescent="0.2">
      <c r="A47" s="687"/>
      <c r="B47" s="689"/>
      <c r="C47" s="689"/>
      <c r="D47" s="689"/>
      <c r="E47" s="689"/>
      <c r="F47" s="689"/>
      <c r="G47" s="689"/>
      <c r="H47" s="689"/>
      <c r="I47" s="689"/>
      <c r="J47" s="689"/>
      <c r="K47" s="689"/>
    </row>
    <row r="48" spans="1:16" s="684" customFormat="1" x14ac:dyDescent="0.2">
      <c r="A48" s="687"/>
      <c r="B48" s="689"/>
      <c r="C48" s="689"/>
      <c r="D48" s="689"/>
      <c r="E48" s="689"/>
      <c r="F48" s="689"/>
      <c r="G48" s="689"/>
      <c r="H48" s="689"/>
      <c r="I48" s="689"/>
      <c r="J48" s="689"/>
      <c r="K48" s="689"/>
    </row>
    <row r="49" spans="1:11" s="684" customFormat="1" x14ac:dyDescent="0.2">
      <c r="A49" s="687"/>
      <c r="B49" s="689"/>
      <c r="C49" s="689"/>
      <c r="D49" s="689"/>
      <c r="E49" s="689"/>
      <c r="F49" s="689"/>
      <c r="G49" s="689"/>
      <c r="H49" s="689"/>
      <c r="I49" s="689"/>
      <c r="J49" s="689"/>
      <c r="K49" s="689"/>
    </row>
    <row r="50" spans="1:11" s="684" customFormat="1" x14ac:dyDescent="0.2">
      <c r="A50" s="687"/>
      <c r="B50" s="689"/>
      <c r="C50" s="689"/>
      <c r="D50" s="689"/>
      <c r="E50" s="689"/>
      <c r="F50" s="689"/>
      <c r="G50" s="689"/>
      <c r="H50" s="689"/>
      <c r="I50" s="689"/>
      <c r="J50" s="689"/>
      <c r="K50" s="689"/>
    </row>
    <row r="51" spans="1:11" s="684" customFormat="1" x14ac:dyDescent="0.2">
      <c r="A51" s="687"/>
      <c r="B51" s="689"/>
      <c r="C51" s="689"/>
      <c r="D51" s="689"/>
      <c r="E51" s="689"/>
      <c r="F51" s="689"/>
      <c r="G51" s="689"/>
      <c r="H51" s="689"/>
      <c r="I51" s="689"/>
      <c r="J51" s="689"/>
      <c r="K51" s="689"/>
    </row>
    <row r="52" spans="1:11" s="684" customFormat="1" x14ac:dyDescent="0.2">
      <c r="A52" s="687"/>
      <c r="B52" s="689"/>
      <c r="C52" s="689"/>
      <c r="D52" s="689"/>
      <c r="E52" s="689"/>
      <c r="F52" s="689"/>
      <c r="G52" s="689"/>
      <c r="H52" s="689"/>
      <c r="I52" s="689"/>
      <c r="J52" s="689"/>
      <c r="K52" s="689"/>
    </row>
    <row r="53" spans="1:11" s="684" customFormat="1" x14ac:dyDescent="0.2">
      <c r="A53" s="687"/>
      <c r="B53" s="689"/>
      <c r="C53" s="689"/>
      <c r="D53" s="689"/>
      <c r="E53" s="689"/>
      <c r="F53" s="689"/>
      <c r="G53" s="689"/>
      <c r="H53" s="689"/>
      <c r="I53" s="689"/>
      <c r="J53" s="689"/>
      <c r="K53" s="689"/>
    </row>
    <row r="54" spans="1:11" s="684" customFormat="1" x14ac:dyDescent="0.2">
      <c r="A54" s="687"/>
      <c r="B54" s="689"/>
      <c r="C54" s="689"/>
      <c r="D54" s="689"/>
      <c r="E54" s="689"/>
      <c r="F54" s="689"/>
      <c r="G54" s="689"/>
      <c r="H54" s="689"/>
      <c r="I54" s="689"/>
      <c r="J54" s="689"/>
      <c r="K54" s="689"/>
    </row>
    <row r="55" spans="1:11" s="684" customFormat="1" x14ac:dyDescent="0.2">
      <c r="A55" s="687"/>
      <c r="B55" s="689"/>
      <c r="C55" s="689"/>
      <c r="D55" s="689"/>
      <c r="E55" s="689"/>
      <c r="F55" s="689"/>
      <c r="G55" s="689"/>
      <c r="H55" s="689"/>
      <c r="I55" s="689"/>
      <c r="J55" s="689"/>
      <c r="K55" s="689"/>
    </row>
    <row r="56" spans="1:11" s="684" customFormat="1" x14ac:dyDescent="0.2">
      <c r="A56" s="687"/>
      <c r="B56" s="689"/>
      <c r="C56" s="689"/>
      <c r="D56" s="689"/>
      <c r="E56" s="689"/>
      <c r="F56" s="689"/>
      <c r="G56" s="689"/>
      <c r="H56" s="689"/>
      <c r="I56" s="689"/>
      <c r="J56" s="689"/>
      <c r="K56" s="689"/>
    </row>
    <row r="57" spans="1:11" s="684" customFormat="1" x14ac:dyDescent="0.2">
      <c r="A57" s="687"/>
      <c r="B57" s="689"/>
      <c r="C57" s="689"/>
      <c r="D57" s="689"/>
      <c r="E57" s="689"/>
      <c r="F57" s="689"/>
      <c r="G57" s="689"/>
      <c r="H57" s="689"/>
      <c r="I57" s="689"/>
      <c r="J57" s="689"/>
      <c r="K57" s="689"/>
    </row>
    <row r="58" spans="1:11" s="684" customFormat="1" x14ac:dyDescent="0.2">
      <c r="A58" s="687"/>
      <c r="B58" s="689"/>
      <c r="C58" s="689"/>
      <c r="D58" s="689"/>
      <c r="E58" s="689"/>
      <c r="F58" s="689"/>
      <c r="G58" s="689"/>
      <c r="H58" s="689"/>
      <c r="I58" s="689"/>
      <c r="J58" s="689"/>
      <c r="K58" s="689"/>
    </row>
    <row r="59" spans="1:11" s="684" customFormat="1" x14ac:dyDescent="0.2">
      <c r="A59" s="687"/>
      <c r="B59" s="689"/>
      <c r="C59" s="689"/>
      <c r="D59" s="689"/>
      <c r="E59" s="689"/>
      <c r="F59" s="689"/>
      <c r="G59" s="689"/>
      <c r="H59" s="689"/>
      <c r="I59" s="689"/>
      <c r="J59" s="689"/>
      <c r="K59" s="689"/>
    </row>
    <row r="60" spans="1:11" s="684" customFormat="1" x14ac:dyDescent="0.2">
      <c r="A60" s="687"/>
      <c r="B60" s="689"/>
      <c r="C60" s="689"/>
      <c r="D60" s="689"/>
      <c r="E60" s="689"/>
      <c r="F60" s="689"/>
      <c r="G60" s="689"/>
      <c r="H60" s="689"/>
      <c r="I60" s="689"/>
      <c r="J60" s="689"/>
      <c r="K60" s="689"/>
    </row>
    <row r="61" spans="1:11" s="684" customFormat="1" x14ac:dyDescent="0.2">
      <c r="A61" s="687"/>
      <c r="B61" s="689"/>
      <c r="C61" s="689"/>
      <c r="D61" s="689"/>
      <c r="E61" s="689"/>
      <c r="F61" s="689"/>
      <c r="G61" s="689"/>
      <c r="H61" s="689"/>
      <c r="I61" s="689"/>
      <c r="J61" s="689"/>
      <c r="K61" s="689"/>
    </row>
    <row r="62" spans="1:11" s="684" customFormat="1" x14ac:dyDescent="0.2">
      <c r="A62" s="687"/>
      <c r="B62" s="689"/>
      <c r="C62" s="689"/>
      <c r="D62" s="689"/>
      <c r="E62" s="689"/>
      <c r="F62" s="689"/>
      <c r="G62" s="689"/>
      <c r="H62" s="689"/>
      <c r="I62" s="689"/>
      <c r="J62" s="689"/>
      <c r="K62" s="689"/>
    </row>
    <row r="63" spans="1:11" s="684" customFormat="1" x14ac:dyDescent="0.2">
      <c r="A63" s="687"/>
      <c r="B63" s="689"/>
      <c r="C63" s="689"/>
      <c r="D63" s="689"/>
      <c r="E63" s="689"/>
      <c r="F63" s="689"/>
      <c r="G63" s="689"/>
      <c r="H63" s="689"/>
      <c r="I63" s="689"/>
      <c r="J63" s="689"/>
      <c r="K63" s="689"/>
    </row>
    <row r="64" spans="1:11" s="684" customFormat="1" x14ac:dyDescent="0.2">
      <c r="A64" s="687"/>
      <c r="B64" s="689"/>
      <c r="C64" s="689"/>
      <c r="D64" s="689"/>
      <c r="E64" s="689"/>
      <c r="F64" s="689"/>
      <c r="G64" s="689"/>
      <c r="H64" s="689"/>
      <c r="I64" s="689"/>
      <c r="J64" s="689"/>
      <c r="K64" s="689"/>
    </row>
    <row r="65" spans="1:11" s="684" customFormat="1" x14ac:dyDescent="0.2">
      <c r="A65" s="687"/>
      <c r="B65" s="689"/>
      <c r="C65" s="689"/>
      <c r="D65" s="689"/>
      <c r="E65" s="689"/>
      <c r="F65" s="689"/>
      <c r="G65" s="689"/>
      <c r="H65" s="689"/>
      <c r="I65" s="689"/>
      <c r="J65" s="689"/>
      <c r="K65" s="689"/>
    </row>
    <row r="66" spans="1:11" s="684" customFormat="1" x14ac:dyDescent="0.2">
      <c r="A66" s="687"/>
      <c r="B66" s="689"/>
      <c r="C66" s="689"/>
      <c r="D66" s="689"/>
      <c r="E66" s="689"/>
      <c r="F66" s="689"/>
      <c r="G66" s="689"/>
      <c r="H66" s="689"/>
      <c r="I66" s="689"/>
      <c r="J66" s="689"/>
      <c r="K66" s="689"/>
    </row>
    <row r="67" spans="1:11" s="684" customFormat="1" x14ac:dyDescent="0.2">
      <c r="A67" s="687"/>
      <c r="B67" s="689"/>
      <c r="C67" s="689"/>
      <c r="D67" s="689"/>
      <c r="E67" s="689"/>
      <c r="F67" s="689"/>
      <c r="G67" s="689"/>
      <c r="H67" s="689"/>
      <c r="I67" s="689"/>
      <c r="J67" s="689"/>
      <c r="K67" s="689"/>
    </row>
    <row r="68" spans="1:11" s="684" customFormat="1" x14ac:dyDescent="0.2">
      <c r="A68" s="687"/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1" s="684" customFormat="1" x14ac:dyDescent="0.2">
      <c r="A69" s="687"/>
      <c r="B69" s="689"/>
      <c r="C69" s="689"/>
      <c r="D69" s="689"/>
      <c r="E69" s="689"/>
      <c r="F69" s="689"/>
      <c r="G69" s="689"/>
      <c r="H69" s="689"/>
      <c r="I69" s="689"/>
      <c r="J69" s="689"/>
      <c r="K69" s="689"/>
    </row>
    <row r="70" spans="1:11" s="684" customFormat="1" x14ac:dyDescent="0.2">
      <c r="A70" s="687"/>
      <c r="B70" s="689"/>
      <c r="C70" s="689"/>
      <c r="D70" s="689"/>
      <c r="E70" s="689"/>
      <c r="F70" s="689"/>
      <c r="G70" s="689"/>
      <c r="H70" s="689"/>
      <c r="I70" s="689"/>
      <c r="J70" s="689"/>
      <c r="K70" s="689"/>
    </row>
    <row r="71" spans="1:11" s="684" customFormat="1" x14ac:dyDescent="0.2">
      <c r="A71" s="687"/>
      <c r="B71" s="689"/>
      <c r="C71" s="689"/>
      <c r="D71" s="689"/>
      <c r="E71" s="689"/>
      <c r="F71" s="689"/>
      <c r="G71" s="689"/>
      <c r="H71" s="689"/>
      <c r="I71" s="689"/>
      <c r="J71" s="689"/>
      <c r="K71" s="689"/>
    </row>
    <row r="72" spans="1:11" s="684" customFormat="1" x14ac:dyDescent="0.2">
      <c r="A72" s="687"/>
      <c r="B72" s="689"/>
      <c r="C72" s="689"/>
      <c r="D72" s="689"/>
      <c r="E72" s="689"/>
      <c r="F72" s="689"/>
      <c r="G72" s="689"/>
      <c r="H72" s="689"/>
      <c r="I72" s="689"/>
      <c r="J72" s="689"/>
      <c r="K72" s="689"/>
    </row>
    <row r="73" spans="1:11" s="684" customFormat="1" x14ac:dyDescent="0.2">
      <c r="A73" s="687"/>
      <c r="B73" s="689"/>
      <c r="C73" s="689"/>
      <c r="D73" s="689"/>
      <c r="E73" s="689"/>
      <c r="F73" s="689"/>
      <c r="G73" s="689"/>
      <c r="H73" s="689"/>
      <c r="I73" s="689"/>
      <c r="J73" s="689"/>
      <c r="K73" s="689"/>
    </row>
    <row r="74" spans="1:11" s="684" customFormat="1" x14ac:dyDescent="0.2">
      <c r="A74" s="687"/>
      <c r="B74" s="689"/>
      <c r="C74" s="689"/>
      <c r="D74" s="689"/>
      <c r="E74" s="689"/>
      <c r="F74" s="689"/>
      <c r="G74" s="689"/>
      <c r="H74" s="689"/>
      <c r="I74" s="689"/>
      <c r="J74" s="689"/>
      <c r="K74" s="689"/>
    </row>
    <row r="75" spans="1:11" s="684" customFormat="1" x14ac:dyDescent="0.2">
      <c r="A75" s="687"/>
      <c r="B75" s="689"/>
      <c r="C75" s="689"/>
      <c r="D75" s="689"/>
      <c r="E75" s="689"/>
      <c r="F75" s="689"/>
      <c r="G75" s="689"/>
      <c r="H75" s="689"/>
      <c r="I75" s="689"/>
      <c r="J75" s="689"/>
      <c r="K75" s="689"/>
    </row>
    <row r="76" spans="1:11" s="684" customFormat="1" x14ac:dyDescent="0.2">
      <c r="A76" s="687"/>
      <c r="B76" s="689"/>
      <c r="C76" s="689"/>
      <c r="D76" s="689"/>
      <c r="E76" s="689"/>
      <c r="F76" s="689"/>
      <c r="G76" s="689"/>
      <c r="H76" s="689"/>
      <c r="I76" s="689"/>
      <c r="J76" s="689"/>
      <c r="K76" s="689"/>
    </row>
    <row r="77" spans="1:11" s="684" customFormat="1" x14ac:dyDescent="0.2">
      <c r="A77" s="687"/>
      <c r="B77" s="689"/>
      <c r="C77" s="689"/>
      <c r="D77" s="689"/>
      <c r="E77" s="689"/>
      <c r="F77" s="689"/>
      <c r="G77" s="689"/>
      <c r="H77" s="689"/>
      <c r="I77" s="689"/>
      <c r="J77" s="689"/>
      <c r="K77" s="689"/>
    </row>
    <row r="78" spans="1:11" s="684" customFormat="1" x14ac:dyDescent="0.2">
      <c r="A78" s="687"/>
      <c r="B78" s="689"/>
      <c r="C78" s="689"/>
      <c r="D78" s="689"/>
      <c r="E78" s="689"/>
      <c r="F78" s="689"/>
      <c r="G78" s="689"/>
      <c r="H78" s="689"/>
      <c r="I78" s="689"/>
      <c r="J78" s="689"/>
      <c r="K78" s="689"/>
    </row>
    <row r="79" spans="1:11" s="684" customFormat="1" x14ac:dyDescent="0.2">
      <c r="A79" s="687"/>
      <c r="B79" s="689"/>
      <c r="C79" s="689"/>
      <c r="D79" s="689"/>
      <c r="E79" s="689"/>
      <c r="F79" s="689"/>
      <c r="G79" s="689"/>
      <c r="H79" s="689"/>
      <c r="I79" s="689"/>
      <c r="J79" s="689"/>
      <c r="K79" s="689"/>
    </row>
    <row r="80" spans="1:11" s="684" customFormat="1" x14ac:dyDescent="0.2">
      <c r="A80" s="687"/>
      <c r="B80" s="689"/>
      <c r="C80" s="689"/>
      <c r="D80" s="689"/>
      <c r="E80" s="689"/>
      <c r="F80" s="689"/>
      <c r="G80" s="689"/>
      <c r="H80" s="689"/>
      <c r="I80" s="689"/>
      <c r="J80" s="689"/>
      <c r="K80" s="689"/>
    </row>
    <row r="81" spans="1:11" s="684" customFormat="1" x14ac:dyDescent="0.2">
      <c r="A81" s="687"/>
      <c r="B81" s="689"/>
      <c r="C81" s="689"/>
      <c r="D81" s="689"/>
      <c r="E81" s="689"/>
      <c r="F81" s="689"/>
      <c r="G81" s="689"/>
      <c r="H81" s="689"/>
      <c r="I81" s="689"/>
      <c r="J81" s="689"/>
      <c r="K81" s="689"/>
    </row>
    <row r="82" spans="1:11" s="684" customFormat="1" x14ac:dyDescent="0.2">
      <c r="A82" s="687"/>
      <c r="B82" s="689"/>
      <c r="C82" s="689"/>
      <c r="D82" s="689"/>
      <c r="E82" s="689"/>
      <c r="F82" s="689"/>
      <c r="G82" s="689"/>
      <c r="H82" s="689"/>
      <c r="I82" s="689"/>
      <c r="J82" s="689"/>
      <c r="K82" s="689"/>
    </row>
    <row r="83" spans="1:11" s="684" customFormat="1" x14ac:dyDescent="0.2">
      <c r="A83" s="687"/>
      <c r="B83" s="689"/>
      <c r="C83" s="689"/>
      <c r="D83" s="689"/>
      <c r="E83" s="689"/>
      <c r="F83" s="689"/>
      <c r="G83" s="689"/>
      <c r="H83" s="689"/>
      <c r="I83" s="689"/>
      <c r="J83" s="689"/>
      <c r="K83" s="689"/>
    </row>
    <row r="84" spans="1:11" s="684" customFormat="1" x14ac:dyDescent="0.2">
      <c r="A84" s="687"/>
      <c r="B84" s="689"/>
      <c r="C84" s="689"/>
      <c r="D84" s="689"/>
      <c r="E84" s="689"/>
      <c r="F84" s="689"/>
      <c r="G84" s="689"/>
      <c r="H84" s="689"/>
      <c r="I84" s="689"/>
      <c r="J84" s="689"/>
      <c r="K84" s="689"/>
    </row>
    <row r="85" spans="1:11" s="684" customFormat="1" x14ac:dyDescent="0.2">
      <c r="A85" s="687"/>
      <c r="B85" s="689"/>
      <c r="C85" s="689"/>
      <c r="D85" s="689"/>
      <c r="E85" s="689"/>
      <c r="F85" s="689"/>
      <c r="G85" s="689"/>
      <c r="H85" s="689"/>
      <c r="I85" s="689"/>
      <c r="J85" s="689"/>
      <c r="K85" s="689"/>
    </row>
    <row r="86" spans="1:11" s="684" customFormat="1" x14ac:dyDescent="0.2">
      <c r="A86" s="687"/>
      <c r="B86" s="689"/>
      <c r="C86" s="689"/>
      <c r="D86" s="689"/>
      <c r="E86" s="689"/>
      <c r="F86" s="689"/>
      <c r="G86" s="689"/>
      <c r="H86" s="689"/>
      <c r="I86" s="689"/>
      <c r="J86" s="689"/>
      <c r="K86" s="689"/>
    </row>
    <row r="87" spans="1:11" s="684" customFormat="1" x14ac:dyDescent="0.2">
      <c r="A87" s="687"/>
      <c r="B87" s="689"/>
      <c r="C87" s="689"/>
      <c r="D87" s="689"/>
      <c r="E87" s="689"/>
      <c r="F87" s="689"/>
      <c r="G87" s="689"/>
      <c r="H87" s="689"/>
      <c r="I87" s="689"/>
      <c r="J87" s="689"/>
      <c r="K87" s="689"/>
    </row>
    <row r="88" spans="1:11" s="684" customFormat="1" x14ac:dyDescent="0.2">
      <c r="A88" s="687"/>
      <c r="B88" s="689"/>
      <c r="C88" s="689"/>
      <c r="D88" s="689"/>
      <c r="E88" s="689"/>
      <c r="F88" s="689"/>
      <c r="G88" s="689"/>
      <c r="H88" s="689"/>
      <c r="I88" s="689"/>
      <c r="J88" s="689"/>
      <c r="K88" s="689"/>
    </row>
    <row r="89" spans="1:11" s="684" customFormat="1" x14ac:dyDescent="0.2">
      <c r="A89" s="687"/>
      <c r="B89" s="689"/>
      <c r="C89" s="689"/>
      <c r="D89" s="689"/>
      <c r="E89" s="689"/>
      <c r="F89" s="689"/>
      <c r="G89" s="689"/>
      <c r="H89" s="689"/>
      <c r="I89" s="689"/>
      <c r="J89" s="689"/>
      <c r="K89" s="689"/>
    </row>
    <row r="90" spans="1:11" s="684" customFormat="1" x14ac:dyDescent="0.2">
      <c r="A90" s="687"/>
      <c r="B90" s="689"/>
      <c r="C90" s="689"/>
      <c r="D90" s="689"/>
      <c r="E90" s="689"/>
      <c r="F90" s="689"/>
      <c r="G90" s="689"/>
      <c r="H90" s="689"/>
      <c r="I90" s="689"/>
      <c r="J90" s="689"/>
      <c r="K90" s="689"/>
    </row>
    <row r="91" spans="1:11" s="684" customFormat="1" x14ac:dyDescent="0.2">
      <c r="A91" s="687"/>
      <c r="B91" s="689"/>
      <c r="C91" s="689"/>
      <c r="D91" s="689"/>
      <c r="E91" s="689"/>
      <c r="F91" s="689"/>
      <c r="G91" s="689"/>
      <c r="H91" s="689"/>
      <c r="I91" s="689"/>
      <c r="J91" s="689"/>
      <c r="K91" s="689"/>
    </row>
    <row r="92" spans="1:11" s="684" customFormat="1" x14ac:dyDescent="0.2">
      <c r="A92" s="687"/>
      <c r="B92" s="689"/>
      <c r="C92" s="689"/>
      <c r="D92" s="689"/>
      <c r="E92" s="689"/>
      <c r="F92" s="689"/>
      <c r="G92" s="689"/>
      <c r="H92" s="689"/>
      <c r="I92" s="689"/>
      <c r="J92" s="689"/>
      <c r="K92" s="689"/>
    </row>
    <row r="93" spans="1:11" s="684" customFormat="1" x14ac:dyDescent="0.2">
      <c r="A93" s="687"/>
      <c r="B93" s="689"/>
      <c r="C93" s="689"/>
      <c r="D93" s="689"/>
      <c r="E93" s="689"/>
      <c r="F93" s="689"/>
      <c r="G93" s="689"/>
      <c r="H93" s="689"/>
      <c r="I93" s="689"/>
      <c r="J93" s="689"/>
      <c r="K93" s="689"/>
    </row>
    <row r="94" spans="1:11" s="684" customFormat="1" x14ac:dyDescent="0.2">
      <c r="A94" s="687"/>
      <c r="B94" s="689"/>
      <c r="C94" s="689"/>
      <c r="D94" s="689"/>
      <c r="E94" s="689"/>
      <c r="F94" s="689"/>
      <c r="G94" s="689"/>
      <c r="H94" s="689"/>
      <c r="I94" s="689"/>
      <c r="J94" s="689"/>
      <c r="K94" s="689"/>
    </row>
    <row r="95" spans="1:11" s="684" customFormat="1" x14ac:dyDescent="0.2">
      <c r="A95" s="687"/>
      <c r="B95" s="689"/>
      <c r="C95" s="689"/>
      <c r="D95" s="689"/>
      <c r="E95" s="689"/>
      <c r="F95" s="689"/>
      <c r="G95" s="689"/>
      <c r="H95" s="689"/>
      <c r="I95" s="689"/>
      <c r="J95" s="689"/>
      <c r="K95" s="689"/>
    </row>
    <row r="96" spans="1:11" s="684" customFormat="1" x14ac:dyDescent="0.2">
      <c r="A96" s="687"/>
      <c r="B96" s="689"/>
      <c r="C96" s="689"/>
      <c r="D96" s="689"/>
      <c r="E96" s="689"/>
      <c r="F96" s="689"/>
      <c r="G96" s="689"/>
      <c r="H96" s="689"/>
      <c r="I96" s="689"/>
      <c r="J96" s="689"/>
      <c r="K96" s="689"/>
    </row>
    <row r="97" spans="1:11" s="684" customFormat="1" x14ac:dyDescent="0.2">
      <c r="A97" s="687"/>
      <c r="B97" s="689"/>
      <c r="C97" s="689"/>
      <c r="D97" s="689"/>
      <c r="E97" s="689"/>
      <c r="F97" s="689"/>
      <c r="G97" s="689"/>
      <c r="H97" s="689"/>
      <c r="I97" s="689"/>
      <c r="J97" s="689"/>
      <c r="K97" s="689"/>
    </row>
    <row r="98" spans="1:11" s="684" customFormat="1" x14ac:dyDescent="0.2">
      <c r="A98" s="687"/>
      <c r="B98" s="689"/>
      <c r="C98" s="689"/>
      <c r="D98" s="689"/>
      <c r="E98" s="689"/>
      <c r="F98" s="689"/>
      <c r="G98" s="689"/>
      <c r="H98" s="689"/>
      <c r="I98" s="689"/>
      <c r="J98" s="689"/>
      <c r="K98" s="689"/>
    </row>
    <row r="99" spans="1:11" s="684" customFormat="1" x14ac:dyDescent="0.2">
      <c r="A99" s="687"/>
      <c r="B99" s="689"/>
      <c r="C99" s="689"/>
      <c r="D99" s="689"/>
      <c r="E99" s="689"/>
      <c r="F99" s="689"/>
      <c r="G99" s="689"/>
      <c r="H99" s="689"/>
      <c r="I99" s="689"/>
      <c r="J99" s="689"/>
      <c r="K99" s="689"/>
    </row>
    <row r="100" spans="1:11" s="684" customFormat="1" x14ac:dyDescent="0.2">
      <c r="A100" s="687"/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</row>
    <row r="101" spans="1:11" s="684" customFormat="1" x14ac:dyDescent="0.2">
      <c r="A101" s="687"/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</row>
    <row r="102" spans="1:11" s="684" customFormat="1" x14ac:dyDescent="0.2">
      <c r="A102" s="687"/>
      <c r="B102" s="689"/>
      <c r="C102" s="689"/>
      <c r="D102" s="689"/>
      <c r="E102" s="689"/>
      <c r="F102" s="689"/>
      <c r="G102" s="689"/>
      <c r="H102" s="689"/>
      <c r="I102" s="689"/>
      <c r="J102" s="689"/>
      <c r="K102" s="689"/>
    </row>
    <row r="103" spans="1:11" s="684" customFormat="1" x14ac:dyDescent="0.2">
      <c r="A103" s="687"/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</row>
    <row r="104" spans="1:11" s="684" customFormat="1" x14ac:dyDescent="0.2">
      <c r="A104" s="687"/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</row>
    <row r="105" spans="1:11" s="684" customFormat="1" x14ac:dyDescent="0.2">
      <c r="A105" s="687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</row>
    <row r="106" spans="1:11" s="684" customFormat="1" x14ac:dyDescent="0.2">
      <c r="A106" s="687"/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</row>
    <row r="107" spans="1:11" s="684" customFormat="1" x14ac:dyDescent="0.2">
      <c r="A107" s="687"/>
      <c r="B107" s="689"/>
      <c r="C107" s="689"/>
      <c r="D107" s="689"/>
      <c r="E107" s="689"/>
      <c r="F107" s="689"/>
      <c r="G107" s="689"/>
      <c r="H107" s="689"/>
      <c r="I107" s="689"/>
      <c r="J107" s="689"/>
      <c r="K107" s="689"/>
    </row>
    <row r="108" spans="1:11" s="684" customFormat="1" x14ac:dyDescent="0.2">
      <c r="A108" s="687"/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</row>
    <row r="109" spans="1:11" s="684" customFormat="1" x14ac:dyDescent="0.2">
      <c r="A109" s="687"/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</row>
    <row r="110" spans="1:11" s="684" customFormat="1" x14ac:dyDescent="0.2">
      <c r="A110" s="687"/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</row>
    <row r="111" spans="1:11" s="684" customFormat="1" x14ac:dyDescent="0.2">
      <c r="A111" s="687"/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</row>
    <row r="112" spans="1:11" s="684" customFormat="1" x14ac:dyDescent="0.2">
      <c r="A112" s="687"/>
      <c r="B112" s="689"/>
      <c r="C112" s="689"/>
      <c r="D112" s="689"/>
      <c r="E112" s="689"/>
      <c r="F112" s="689"/>
      <c r="G112" s="689"/>
      <c r="H112" s="689"/>
      <c r="I112" s="689"/>
      <c r="J112" s="689"/>
      <c r="K112" s="689"/>
    </row>
    <row r="113" spans="1:11" s="684" customFormat="1" x14ac:dyDescent="0.2">
      <c r="A113" s="687"/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</row>
    <row r="114" spans="1:11" s="684" customFormat="1" x14ac:dyDescent="0.2">
      <c r="A114" s="687"/>
      <c r="B114" s="689"/>
      <c r="C114" s="689"/>
      <c r="D114" s="689"/>
      <c r="E114" s="689"/>
      <c r="F114" s="689"/>
      <c r="G114" s="689"/>
      <c r="H114" s="689"/>
      <c r="I114" s="689"/>
      <c r="J114" s="689"/>
      <c r="K114" s="689"/>
    </row>
    <row r="115" spans="1:11" s="684" customFormat="1" x14ac:dyDescent="0.2">
      <c r="A115" s="687"/>
      <c r="B115" s="689"/>
      <c r="C115" s="689"/>
      <c r="D115" s="689"/>
      <c r="E115" s="689"/>
      <c r="F115" s="689"/>
      <c r="G115" s="689"/>
      <c r="H115" s="689"/>
      <c r="I115" s="689"/>
      <c r="J115" s="689"/>
      <c r="K115" s="689"/>
    </row>
    <row r="116" spans="1:11" s="684" customFormat="1" x14ac:dyDescent="0.2">
      <c r="A116" s="687"/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</row>
    <row r="117" spans="1:11" s="684" customFormat="1" x14ac:dyDescent="0.2">
      <c r="A117" s="687"/>
      <c r="B117" s="689"/>
      <c r="C117" s="689"/>
      <c r="D117" s="689"/>
      <c r="E117" s="689"/>
      <c r="F117" s="689"/>
      <c r="G117" s="689"/>
      <c r="H117" s="689"/>
      <c r="I117" s="689"/>
      <c r="J117" s="689"/>
      <c r="K117" s="689"/>
    </row>
    <row r="118" spans="1:11" s="684" customFormat="1" x14ac:dyDescent="0.2">
      <c r="A118" s="687"/>
      <c r="B118" s="689"/>
      <c r="C118" s="689"/>
      <c r="D118" s="689"/>
      <c r="E118" s="689"/>
      <c r="F118" s="689"/>
      <c r="G118" s="689"/>
      <c r="H118" s="689"/>
      <c r="I118" s="689"/>
      <c r="J118" s="689"/>
      <c r="K118" s="689"/>
    </row>
    <row r="119" spans="1:11" s="684" customFormat="1" x14ac:dyDescent="0.2">
      <c r="A119" s="687"/>
      <c r="B119" s="689"/>
      <c r="C119" s="689"/>
      <c r="D119" s="689"/>
      <c r="E119" s="689"/>
      <c r="F119" s="689"/>
      <c r="G119" s="689"/>
      <c r="H119" s="689"/>
      <c r="I119" s="689"/>
      <c r="J119" s="689"/>
      <c r="K119" s="689"/>
    </row>
    <row r="120" spans="1:11" s="684" customFormat="1" x14ac:dyDescent="0.2">
      <c r="A120" s="687"/>
      <c r="B120" s="689"/>
      <c r="C120" s="689"/>
      <c r="D120" s="689"/>
      <c r="E120" s="689"/>
      <c r="F120" s="689"/>
      <c r="G120" s="689"/>
      <c r="H120" s="689"/>
      <c r="I120" s="689"/>
      <c r="J120" s="689"/>
      <c r="K120" s="689"/>
    </row>
    <row r="121" spans="1:11" s="684" customFormat="1" x14ac:dyDescent="0.2">
      <c r="A121" s="687"/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</row>
    <row r="122" spans="1:11" s="684" customFormat="1" x14ac:dyDescent="0.2">
      <c r="A122" s="687"/>
      <c r="B122" s="689"/>
      <c r="C122" s="689"/>
      <c r="D122" s="689"/>
      <c r="E122" s="689"/>
      <c r="F122" s="689"/>
      <c r="G122" s="689"/>
      <c r="H122" s="689"/>
      <c r="I122" s="689"/>
      <c r="J122" s="689"/>
      <c r="K122" s="689"/>
    </row>
    <row r="123" spans="1:11" s="684" customFormat="1" x14ac:dyDescent="0.2">
      <c r="A123" s="687"/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</row>
    <row r="124" spans="1:11" s="684" customFormat="1" x14ac:dyDescent="0.2">
      <c r="A124" s="687"/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</row>
    <row r="125" spans="1:11" s="684" customFormat="1" x14ac:dyDescent="0.2">
      <c r="A125" s="687"/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</row>
    <row r="126" spans="1:11" s="684" customFormat="1" x14ac:dyDescent="0.2">
      <c r="A126" s="687"/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</row>
    <row r="127" spans="1:11" s="684" customFormat="1" x14ac:dyDescent="0.2">
      <c r="A127" s="687"/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</row>
    <row r="128" spans="1:11" s="684" customFormat="1" x14ac:dyDescent="0.2">
      <c r="A128" s="687"/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</row>
    <row r="129" spans="1:11" s="684" customFormat="1" x14ac:dyDescent="0.2">
      <c r="A129" s="687"/>
      <c r="B129" s="689"/>
      <c r="C129" s="689"/>
      <c r="D129" s="689"/>
      <c r="E129" s="689"/>
      <c r="F129" s="689"/>
      <c r="G129" s="689"/>
      <c r="H129" s="689"/>
      <c r="I129" s="689"/>
      <c r="J129" s="689"/>
      <c r="K129" s="689"/>
    </row>
    <row r="130" spans="1:11" s="684" customFormat="1" x14ac:dyDescent="0.2">
      <c r="A130" s="687"/>
      <c r="B130" s="689"/>
      <c r="C130" s="689"/>
      <c r="D130" s="689"/>
      <c r="E130" s="689"/>
      <c r="F130" s="689"/>
      <c r="G130" s="689"/>
      <c r="H130" s="689"/>
      <c r="I130" s="689"/>
      <c r="J130" s="689"/>
      <c r="K130" s="689"/>
    </row>
    <row r="131" spans="1:11" s="684" customFormat="1" x14ac:dyDescent="0.2">
      <c r="A131" s="687"/>
      <c r="B131" s="689"/>
      <c r="C131" s="689"/>
      <c r="D131" s="689"/>
      <c r="E131" s="689"/>
      <c r="F131" s="689"/>
      <c r="G131" s="689"/>
      <c r="H131" s="689"/>
      <c r="I131" s="689"/>
      <c r="J131" s="689"/>
      <c r="K131" s="689"/>
    </row>
    <row r="132" spans="1:11" s="684" customFormat="1" x14ac:dyDescent="0.2">
      <c r="A132" s="687"/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</row>
    <row r="133" spans="1:11" s="684" customFormat="1" x14ac:dyDescent="0.2">
      <c r="A133" s="687"/>
      <c r="B133" s="689"/>
      <c r="C133" s="689"/>
      <c r="D133" s="689"/>
      <c r="E133" s="689"/>
      <c r="F133" s="689"/>
      <c r="G133" s="689"/>
      <c r="H133" s="689"/>
      <c r="I133" s="689"/>
      <c r="J133" s="689"/>
      <c r="K133" s="689"/>
    </row>
    <row r="134" spans="1:11" s="684" customFormat="1" x14ac:dyDescent="0.2">
      <c r="A134" s="687"/>
      <c r="B134" s="689"/>
      <c r="C134" s="689"/>
      <c r="D134" s="689"/>
      <c r="E134" s="689"/>
      <c r="F134" s="689"/>
      <c r="G134" s="689"/>
      <c r="H134" s="689"/>
      <c r="I134" s="689"/>
      <c r="J134" s="689"/>
      <c r="K134" s="689"/>
    </row>
    <row r="135" spans="1:11" s="684" customFormat="1" x14ac:dyDescent="0.2">
      <c r="A135" s="687"/>
      <c r="B135" s="689"/>
      <c r="C135" s="689"/>
      <c r="D135" s="689"/>
      <c r="E135" s="689"/>
      <c r="F135" s="689"/>
      <c r="G135" s="689"/>
      <c r="H135" s="689"/>
      <c r="I135" s="689"/>
      <c r="J135" s="689"/>
      <c r="K135" s="689"/>
    </row>
    <row r="136" spans="1:11" s="684" customFormat="1" x14ac:dyDescent="0.2">
      <c r="A136" s="687"/>
      <c r="B136" s="689"/>
      <c r="C136" s="689"/>
      <c r="D136" s="689"/>
      <c r="E136" s="689"/>
      <c r="F136" s="689"/>
      <c r="G136" s="689"/>
      <c r="H136" s="689"/>
      <c r="I136" s="689"/>
      <c r="J136" s="689"/>
      <c r="K136" s="689"/>
    </row>
    <row r="137" spans="1:11" s="684" customFormat="1" x14ac:dyDescent="0.2">
      <c r="A137" s="687"/>
      <c r="B137" s="689"/>
      <c r="C137" s="689"/>
      <c r="D137" s="689"/>
      <c r="E137" s="689"/>
      <c r="F137" s="689"/>
      <c r="G137" s="689"/>
      <c r="H137" s="689"/>
      <c r="I137" s="689"/>
      <c r="J137" s="689"/>
      <c r="K137" s="689"/>
    </row>
    <row r="138" spans="1:11" s="684" customFormat="1" x14ac:dyDescent="0.2">
      <c r="A138" s="687"/>
      <c r="B138" s="689"/>
      <c r="C138" s="689"/>
      <c r="D138" s="689"/>
      <c r="E138" s="689"/>
      <c r="F138" s="689"/>
      <c r="G138" s="689"/>
      <c r="H138" s="689"/>
      <c r="I138" s="689"/>
      <c r="J138" s="689"/>
      <c r="K138" s="689"/>
    </row>
    <row r="139" spans="1:11" s="684" customFormat="1" x14ac:dyDescent="0.2">
      <c r="A139" s="687"/>
      <c r="B139" s="689"/>
      <c r="C139" s="689"/>
      <c r="D139" s="689"/>
      <c r="E139" s="689"/>
      <c r="F139" s="689"/>
      <c r="G139" s="689"/>
      <c r="H139" s="689"/>
      <c r="I139" s="689"/>
      <c r="J139" s="689"/>
      <c r="K139" s="689"/>
    </row>
    <row r="140" spans="1:11" s="684" customFormat="1" x14ac:dyDescent="0.2">
      <c r="A140" s="687"/>
      <c r="B140" s="689"/>
      <c r="C140" s="689"/>
      <c r="D140" s="689"/>
      <c r="E140" s="689"/>
      <c r="F140" s="689"/>
      <c r="G140" s="689"/>
      <c r="H140" s="689"/>
      <c r="I140" s="689"/>
      <c r="J140" s="689"/>
      <c r="K140" s="689"/>
    </row>
    <row r="141" spans="1:11" s="684" customFormat="1" x14ac:dyDescent="0.2">
      <c r="A141" s="687"/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</row>
    <row r="142" spans="1:11" s="684" customFormat="1" x14ac:dyDescent="0.2">
      <c r="A142" s="687"/>
      <c r="B142" s="689"/>
      <c r="C142" s="689"/>
      <c r="D142" s="689"/>
      <c r="E142" s="689"/>
      <c r="F142" s="689"/>
      <c r="G142" s="689"/>
      <c r="H142" s="689"/>
      <c r="I142" s="689"/>
      <c r="J142" s="689"/>
      <c r="K142" s="689"/>
    </row>
    <row r="143" spans="1:11" s="684" customFormat="1" x14ac:dyDescent="0.2">
      <c r="A143" s="687"/>
      <c r="B143" s="689"/>
      <c r="C143" s="689"/>
      <c r="D143" s="689"/>
      <c r="E143" s="689"/>
      <c r="F143" s="689"/>
      <c r="G143" s="689"/>
      <c r="H143" s="689"/>
      <c r="I143" s="689"/>
      <c r="J143" s="689"/>
      <c r="K143" s="689"/>
    </row>
    <row r="144" spans="1:11" s="684" customFormat="1" x14ac:dyDescent="0.2">
      <c r="A144" s="687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</row>
    <row r="145" spans="1:11" s="684" customFormat="1" x14ac:dyDescent="0.2">
      <c r="A145" s="687"/>
      <c r="B145" s="689"/>
      <c r="C145" s="689"/>
      <c r="D145" s="689"/>
      <c r="E145" s="689"/>
      <c r="F145" s="689"/>
      <c r="G145" s="689"/>
      <c r="H145" s="689"/>
      <c r="I145" s="689"/>
      <c r="J145" s="689"/>
      <c r="K145" s="689"/>
    </row>
    <row r="146" spans="1:11" s="684" customFormat="1" x14ac:dyDescent="0.2">
      <c r="A146" s="687"/>
      <c r="B146" s="689"/>
      <c r="C146" s="689"/>
      <c r="D146" s="689"/>
      <c r="E146" s="689"/>
      <c r="F146" s="689"/>
      <c r="G146" s="689"/>
      <c r="H146" s="689"/>
      <c r="I146" s="689"/>
      <c r="J146" s="689"/>
      <c r="K146" s="689"/>
    </row>
    <row r="147" spans="1:11" s="684" customFormat="1" x14ac:dyDescent="0.2">
      <c r="A147" s="687"/>
      <c r="B147" s="689"/>
      <c r="C147" s="689"/>
      <c r="D147" s="689"/>
      <c r="E147" s="689"/>
      <c r="F147" s="689"/>
      <c r="G147" s="689"/>
      <c r="H147" s="689"/>
      <c r="I147" s="689"/>
      <c r="J147" s="689"/>
      <c r="K147" s="689"/>
    </row>
    <row r="148" spans="1:11" s="684" customFormat="1" x14ac:dyDescent="0.2">
      <c r="A148" s="687"/>
      <c r="B148" s="689"/>
      <c r="C148" s="689"/>
      <c r="D148" s="689"/>
      <c r="E148" s="689"/>
      <c r="F148" s="689"/>
      <c r="G148" s="689"/>
      <c r="H148" s="689"/>
      <c r="I148" s="689"/>
      <c r="J148" s="689"/>
      <c r="K148" s="689"/>
    </row>
    <row r="149" spans="1:11" s="684" customFormat="1" x14ac:dyDescent="0.2">
      <c r="A149" s="687"/>
      <c r="B149" s="689"/>
      <c r="C149" s="689"/>
      <c r="D149" s="689"/>
      <c r="E149" s="689"/>
      <c r="F149" s="689"/>
      <c r="G149" s="689"/>
      <c r="H149" s="689"/>
      <c r="I149" s="689"/>
      <c r="J149" s="689"/>
      <c r="K149" s="689"/>
    </row>
    <row r="150" spans="1:11" s="684" customFormat="1" x14ac:dyDescent="0.2">
      <c r="A150" s="687"/>
      <c r="B150" s="689"/>
      <c r="C150" s="689"/>
      <c r="D150" s="689"/>
      <c r="E150" s="689"/>
      <c r="F150" s="689"/>
      <c r="G150" s="689"/>
      <c r="H150" s="689"/>
      <c r="I150" s="689"/>
      <c r="J150" s="689"/>
      <c r="K150" s="689"/>
    </row>
    <row r="151" spans="1:11" s="684" customFormat="1" x14ac:dyDescent="0.2">
      <c r="A151" s="687"/>
      <c r="B151" s="689"/>
      <c r="C151" s="689"/>
      <c r="D151" s="689"/>
      <c r="E151" s="689"/>
      <c r="F151" s="689"/>
      <c r="G151" s="689"/>
      <c r="H151" s="689"/>
      <c r="I151" s="689"/>
      <c r="J151" s="689"/>
      <c r="K151" s="689"/>
    </row>
    <row r="152" spans="1:11" s="684" customFormat="1" x14ac:dyDescent="0.2">
      <c r="A152" s="687"/>
      <c r="B152" s="689"/>
      <c r="C152" s="689"/>
      <c r="D152" s="689"/>
      <c r="E152" s="689"/>
      <c r="F152" s="689"/>
      <c r="G152" s="689"/>
      <c r="H152" s="689"/>
      <c r="I152" s="689"/>
      <c r="J152" s="689"/>
      <c r="K152" s="689"/>
    </row>
    <row r="153" spans="1:11" s="684" customFormat="1" x14ac:dyDescent="0.2">
      <c r="A153" s="687"/>
      <c r="B153" s="689"/>
      <c r="C153" s="689"/>
      <c r="D153" s="689"/>
      <c r="E153" s="689"/>
      <c r="F153" s="689"/>
      <c r="G153" s="689"/>
      <c r="H153" s="689"/>
      <c r="I153" s="689"/>
      <c r="J153" s="689"/>
      <c r="K153" s="689"/>
    </row>
    <row r="154" spans="1:11" s="684" customFormat="1" x14ac:dyDescent="0.2">
      <c r="A154" s="687"/>
      <c r="B154" s="689"/>
      <c r="C154" s="689"/>
      <c r="D154" s="689"/>
      <c r="E154" s="689"/>
      <c r="F154" s="689"/>
      <c r="G154" s="689"/>
      <c r="H154" s="689"/>
      <c r="I154" s="689"/>
      <c r="J154" s="689"/>
      <c r="K154" s="689"/>
    </row>
    <row r="155" spans="1:11" s="684" customFormat="1" x14ac:dyDescent="0.2">
      <c r="A155" s="687"/>
      <c r="B155" s="689"/>
      <c r="C155" s="689"/>
      <c r="D155" s="689"/>
      <c r="E155" s="689"/>
      <c r="F155" s="689"/>
      <c r="G155" s="689"/>
      <c r="H155" s="689"/>
      <c r="I155" s="689"/>
      <c r="J155" s="689"/>
      <c r="K155" s="689"/>
    </row>
    <row r="156" spans="1:11" s="684" customFormat="1" x14ac:dyDescent="0.2">
      <c r="A156" s="687"/>
      <c r="B156" s="689"/>
      <c r="C156" s="689"/>
      <c r="D156" s="689"/>
      <c r="E156" s="689"/>
      <c r="F156" s="689"/>
      <c r="G156" s="689"/>
      <c r="H156" s="689"/>
      <c r="I156" s="689"/>
      <c r="J156" s="689"/>
      <c r="K156" s="689"/>
    </row>
    <row r="157" spans="1:11" s="684" customFormat="1" x14ac:dyDescent="0.2">
      <c r="A157" s="687"/>
      <c r="B157" s="689"/>
      <c r="C157" s="689"/>
      <c r="D157" s="689"/>
      <c r="E157" s="689"/>
      <c r="F157" s="689"/>
      <c r="G157" s="689"/>
      <c r="H157" s="689"/>
      <c r="I157" s="689"/>
      <c r="J157" s="689"/>
      <c r="K157" s="689"/>
    </row>
    <row r="158" spans="1:11" s="684" customFormat="1" x14ac:dyDescent="0.2">
      <c r="A158" s="687"/>
      <c r="B158" s="689"/>
      <c r="C158" s="689"/>
      <c r="D158" s="689"/>
      <c r="E158" s="689"/>
      <c r="F158" s="689"/>
      <c r="G158" s="689"/>
      <c r="H158" s="689"/>
      <c r="I158" s="689"/>
      <c r="J158" s="689"/>
      <c r="K158" s="689"/>
    </row>
    <row r="159" spans="1:11" s="684" customFormat="1" x14ac:dyDescent="0.2">
      <c r="A159" s="687"/>
      <c r="B159" s="689"/>
      <c r="C159" s="689"/>
      <c r="D159" s="689"/>
      <c r="E159" s="689"/>
      <c r="F159" s="689"/>
      <c r="G159" s="689"/>
      <c r="H159" s="689"/>
      <c r="I159" s="689"/>
      <c r="J159" s="689"/>
      <c r="K159" s="689"/>
    </row>
    <row r="160" spans="1:11" s="684" customFormat="1" x14ac:dyDescent="0.2">
      <c r="A160" s="687"/>
      <c r="B160" s="689"/>
      <c r="C160" s="689"/>
      <c r="D160" s="689"/>
      <c r="E160" s="689"/>
      <c r="F160" s="689"/>
      <c r="G160" s="689"/>
      <c r="H160" s="689"/>
      <c r="I160" s="689"/>
      <c r="J160" s="689"/>
      <c r="K160" s="689"/>
    </row>
    <row r="161" spans="1:11" s="684" customFormat="1" x14ac:dyDescent="0.2">
      <c r="A161" s="687"/>
      <c r="B161" s="689"/>
      <c r="C161" s="689"/>
      <c r="D161" s="689"/>
      <c r="E161" s="689"/>
      <c r="F161" s="689"/>
      <c r="G161" s="689"/>
      <c r="H161" s="689"/>
      <c r="I161" s="689"/>
      <c r="J161" s="689"/>
      <c r="K161" s="689"/>
    </row>
    <row r="162" spans="1:11" s="684" customFormat="1" x14ac:dyDescent="0.2">
      <c r="A162" s="687"/>
      <c r="B162" s="689"/>
      <c r="C162" s="689"/>
      <c r="D162" s="689"/>
      <c r="E162" s="689"/>
      <c r="F162" s="689"/>
      <c r="G162" s="689"/>
      <c r="H162" s="689"/>
      <c r="I162" s="689"/>
      <c r="J162" s="689"/>
      <c r="K162" s="689"/>
    </row>
    <row r="163" spans="1:11" s="684" customFormat="1" x14ac:dyDescent="0.2">
      <c r="A163" s="687"/>
      <c r="B163" s="689"/>
      <c r="C163" s="689"/>
      <c r="D163" s="689"/>
      <c r="E163" s="689"/>
      <c r="F163" s="689"/>
      <c r="G163" s="689"/>
      <c r="H163" s="689"/>
      <c r="I163" s="689"/>
      <c r="J163" s="689"/>
      <c r="K163" s="689"/>
    </row>
    <row r="164" spans="1:11" s="684" customFormat="1" x14ac:dyDescent="0.2">
      <c r="A164" s="687"/>
      <c r="B164" s="689"/>
      <c r="C164" s="689"/>
      <c r="D164" s="689"/>
      <c r="E164" s="689"/>
      <c r="F164" s="689"/>
      <c r="G164" s="689"/>
      <c r="H164" s="689"/>
      <c r="I164" s="689"/>
      <c r="J164" s="689"/>
      <c r="K164" s="689"/>
    </row>
    <row r="165" spans="1:11" s="684" customFormat="1" x14ac:dyDescent="0.2">
      <c r="A165" s="687"/>
      <c r="B165" s="689"/>
      <c r="C165" s="689"/>
      <c r="D165" s="689"/>
      <c r="E165" s="689"/>
      <c r="F165" s="689"/>
      <c r="G165" s="689"/>
      <c r="H165" s="689"/>
      <c r="I165" s="689"/>
      <c r="J165" s="689"/>
      <c r="K165" s="689"/>
    </row>
    <row r="166" spans="1:11" s="684" customFormat="1" x14ac:dyDescent="0.2">
      <c r="A166" s="687"/>
      <c r="B166" s="689"/>
      <c r="C166" s="689"/>
      <c r="D166" s="689"/>
      <c r="E166" s="689"/>
      <c r="F166" s="689"/>
      <c r="G166" s="689"/>
      <c r="H166" s="689"/>
      <c r="I166" s="689"/>
      <c r="J166" s="689"/>
      <c r="K166" s="689"/>
    </row>
    <row r="167" spans="1:11" s="684" customFormat="1" x14ac:dyDescent="0.2">
      <c r="A167" s="687"/>
      <c r="B167" s="689"/>
      <c r="C167" s="689"/>
      <c r="D167" s="689"/>
      <c r="E167" s="689"/>
      <c r="F167" s="689"/>
      <c r="G167" s="689"/>
      <c r="H167" s="689"/>
      <c r="I167" s="689"/>
      <c r="J167" s="689"/>
      <c r="K167" s="689"/>
    </row>
    <row r="168" spans="1:11" s="684" customFormat="1" x14ac:dyDescent="0.2">
      <c r="A168" s="687"/>
      <c r="B168" s="689"/>
      <c r="C168" s="689"/>
      <c r="D168" s="689"/>
      <c r="E168" s="689"/>
      <c r="F168" s="689"/>
      <c r="G168" s="689"/>
      <c r="H168" s="689"/>
      <c r="I168" s="689"/>
      <c r="J168" s="689"/>
      <c r="K168" s="689"/>
    </row>
    <row r="169" spans="1:11" s="684" customFormat="1" x14ac:dyDescent="0.2">
      <c r="A169" s="687"/>
      <c r="B169" s="689"/>
      <c r="C169" s="689"/>
      <c r="D169" s="689"/>
      <c r="E169" s="689"/>
      <c r="F169" s="689"/>
      <c r="G169" s="689"/>
      <c r="H169" s="689"/>
      <c r="I169" s="689"/>
      <c r="J169" s="689"/>
      <c r="K169" s="689"/>
    </row>
    <row r="170" spans="1:11" s="684" customFormat="1" x14ac:dyDescent="0.2">
      <c r="A170" s="687"/>
      <c r="B170" s="689"/>
      <c r="C170" s="689"/>
      <c r="D170" s="689"/>
      <c r="E170" s="689"/>
      <c r="F170" s="689"/>
      <c r="G170" s="689"/>
      <c r="H170" s="689"/>
      <c r="I170" s="689"/>
      <c r="J170" s="689"/>
      <c r="K170" s="689"/>
    </row>
    <row r="171" spans="1:11" s="684" customFormat="1" x14ac:dyDescent="0.2">
      <c r="A171" s="687"/>
      <c r="B171" s="689"/>
      <c r="C171" s="689"/>
      <c r="D171" s="689"/>
      <c r="E171" s="689"/>
      <c r="F171" s="689"/>
      <c r="G171" s="689"/>
      <c r="H171" s="689"/>
      <c r="I171" s="689"/>
      <c r="J171" s="689"/>
      <c r="K171" s="689"/>
    </row>
    <row r="172" spans="1:11" s="684" customFormat="1" x14ac:dyDescent="0.2">
      <c r="A172" s="687"/>
      <c r="B172" s="689"/>
      <c r="C172" s="689"/>
      <c r="D172" s="689"/>
      <c r="E172" s="689"/>
      <c r="F172" s="689"/>
      <c r="G172" s="689"/>
      <c r="H172" s="689"/>
      <c r="I172" s="689"/>
      <c r="J172" s="689"/>
      <c r="K172" s="689"/>
    </row>
    <row r="173" spans="1:11" s="684" customFormat="1" x14ac:dyDescent="0.2">
      <c r="A173" s="687"/>
      <c r="B173" s="689"/>
      <c r="C173" s="689"/>
      <c r="D173" s="689"/>
      <c r="E173" s="689"/>
      <c r="F173" s="689"/>
      <c r="G173" s="689"/>
      <c r="H173" s="689"/>
      <c r="I173" s="689"/>
      <c r="J173" s="689"/>
      <c r="K173" s="689"/>
    </row>
    <row r="174" spans="1:11" s="684" customFormat="1" x14ac:dyDescent="0.2">
      <c r="A174" s="687"/>
      <c r="B174" s="689"/>
      <c r="C174" s="689"/>
      <c r="D174" s="689"/>
      <c r="E174" s="689"/>
      <c r="F174" s="689"/>
      <c r="G174" s="689"/>
      <c r="H174" s="689"/>
      <c r="I174" s="689"/>
      <c r="J174" s="689"/>
      <c r="K174" s="689"/>
    </row>
    <row r="175" spans="1:11" s="684" customFormat="1" x14ac:dyDescent="0.2">
      <c r="A175" s="687"/>
      <c r="B175" s="689"/>
      <c r="C175" s="689"/>
      <c r="D175" s="689"/>
      <c r="E175" s="689"/>
      <c r="F175" s="689"/>
      <c r="G175" s="689"/>
      <c r="H175" s="689"/>
      <c r="I175" s="689"/>
      <c r="J175" s="689"/>
      <c r="K175" s="689"/>
    </row>
    <row r="176" spans="1:11" s="684" customFormat="1" x14ac:dyDescent="0.2">
      <c r="A176" s="687"/>
      <c r="B176" s="689"/>
      <c r="C176" s="689"/>
      <c r="D176" s="689"/>
      <c r="E176" s="689"/>
      <c r="F176" s="689"/>
      <c r="G176" s="689"/>
      <c r="H176" s="689"/>
      <c r="I176" s="689"/>
      <c r="J176" s="689"/>
      <c r="K176" s="689"/>
    </row>
    <row r="177" spans="1:11" s="684" customFormat="1" x14ac:dyDescent="0.2">
      <c r="A177" s="687"/>
      <c r="B177" s="689"/>
      <c r="C177" s="689"/>
      <c r="D177" s="689"/>
      <c r="E177" s="689"/>
      <c r="F177" s="689"/>
      <c r="G177" s="689"/>
      <c r="H177" s="689"/>
      <c r="I177" s="689"/>
      <c r="J177" s="689"/>
      <c r="K177" s="689"/>
    </row>
    <row r="178" spans="1:11" s="684" customFormat="1" x14ac:dyDescent="0.2">
      <c r="A178" s="687"/>
      <c r="B178" s="689"/>
      <c r="C178" s="689"/>
      <c r="D178" s="689"/>
      <c r="E178" s="689"/>
      <c r="F178" s="689"/>
      <c r="G178" s="689"/>
      <c r="H178" s="689"/>
      <c r="I178" s="689"/>
      <c r="J178" s="689"/>
      <c r="K178" s="689"/>
    </row>
    <row r="179" spans="1:11" s="684" customFormat="1" x14ac:dyDescent="0.2">
      <c r="A179" s="687"/>
      <c r="B179" s="689"/>
      <c r="C179" s="689"/>
      <c r="D179" s="689"/>
      <c r="E179" s="689"/>
      <c r="F179" s="689"/>
      <c r="G179" s="689"/>
      <c r="H179" s="689"/>
      <c r="I179" s="689"/>
      <c r="J179" s="689"/>
      <c r="K179" s="689"/>
    </row>
    <row r="180" spans="1:11" s="684" customFormat="1" x14ac:dyDescent="0.2">
      <c r="A180" s="687"/>
      <c r="B180" s="689"/>
      <c r="C180" s="689"/>
      <c r="D180" s="689"/>
      <c r="E180" s="689"/>
      <c r="F180" s="689"/>
      <c r="G180" s="689"/>
      <c r="H180" s="689"/>
      <c r="I180" s="689"/>
      <c r="J180" s="689"/>
      <c r="K180" s="689"/>
    </row>
    <row r="181" spans="1:11" s="684" customFormat="1" x14ac:dyDescent="0.2">
      <c r="A181" s="687"/>
      <c r="B181" s="689"/>
      <c r="C181" s="689"/>
      <c r="D181" s="689"/>
      <c r="E181" s="689"/>
      <c r="F181" s="689"/>
      <c r="G181" s="689"/>
      <c r="H181" s="689"/>
      <c r="I181" s="689"/>
      <c r="J181" s="689"/>
      <c r="K181" s="689"/>
    </row>
    <row r="182" spans="1:11" s="684" customFormat="1" x14ac:dyDescent="0.2">
      <c r="A182" s="687"/>
      <c r="B182" s="689"/>
      <c r="C182" s="689"/>
      <c r="D182" s="689"/>
      <c r="E182" s="689"/>
      <c r="F182" s="689"/>
      <c r="G182" s="689"/>
      <c r="H182" s="689"/>
      <c r="I182" s="689"/>
      <c r="J182" s="689"/>
      <c r="K182" s="689"/>
    </row>
    <row r="183" spans="1:11" s="684" customFormat="1" x14ac:dyDescent="0.2">
      <c r="A183" s="687"/>
      <c r="B183" s="689"/>
      <c r="C183" s="689"/>
      <c r="D183" s="689"/>
      <c r="E183" s="689"/>
      <c r="F183" s="689"/>
      <c r="G183" s="689"/>
      <c r="H183" s="689"/>
      <c r="I183" s="689"/>
      <c r="J183" s="689"/>
      <c r="K183" s="689"/>
    </row>
    <row r="184" spans="1:11" s="684" customFormat="1" x14ac:dyDescent="0.2">
      <c r="A184" s="687"/>
      <c r="B184" s="689"/>
      <c r="C184" s="689"/>
      <c r="D184" s="689"/>
      <c r="E184" s="689"/>
      <c r="F184" s="689"/>
      <c r="G184" s="689"/>
      <c r="H184" s="689"/>
      <c r="I184" s="689"/>
      <c r="J184" s="689"/>
      <c r="K184" s="689"/>
    </row>
    <row r="185" spans="1:11" s="684" customFormat="1" x14ac:dyDescent="0.2">
      <c r="A185" s="687"/>
      <c r="B185" s="689"/>
      <c r="C185" s="689"/>
      <c r="D185" s="689"/>
      <c r="E185" s="689"/>
      <c r="F185" s="689"/>
      <c r="G185" s="689"/>
      <c r="H185" s="689"/>
      <c r="I185" s="689"/>
      <c r="J185" s="689"/>
      <c r="K185" s="689"/>
    </row>
    <row r="186" spans="1:11" s="684" customFormat="1" x14ac:dyDescent="0.2">
      <c r="A186" s="687"/>
      <c r="B186" s="689"/>
      <c r="C186" s="689"/>
      <c r="D186" s="689"/>
      <c r="E186" s="689"/>
      <c r="F186" s="689"/>
      <c r="G186" s="689"/>
      <c r="H186" s="689"/>
      <c r="I186" s="689"/>
      <c r="J186" s="689"/>
      <c r="K186" s="689"/>
    </row>
    <row r="187" spans="1:11" s="684" customFormat="1" x14ac:dyDescent="0.2">
      <c r="A187" s="687"/>
      <c r="B187" s="689"/>
      <c r="C187" s="689"/>
      <c r="D187" s="689"/>
      <c r="E187" s="689"/>
      <c r="F187" s="689"/>
      <c r="G187" s="689"/>
      <c r="H187" s="689"/>
      <c r="I187" s="689"/>
      <c r="J187" s="689"/>
      <c r="K187" s="689"/>
    </row>
    <row r="188" spans="1:11" s="684" customFormat="1" x14ac:dyDescent="0.2">
      <c r="A188" s="687"/>
      <c r="B188" s="689"/>
      <c r="C188" s="689"/>
      <c r="D188" s="689"/>
      <c r="E188" s="689"/>
      <c r="F188" s="689"/>
      <c r="G188" s="689"/>
      <c r="H188" s="689"/>
      <c r="I188" s="689"/>
      <c r="J188" s="689"/>
      <c r="K188" s="689"/>
    </row>
    <row r="189" spans="1:11" s="684" customFormat="1" x14ac:dyDescent="0.2">
      <c r="A189" s="687"/>
      <c r="B189" s="689"/>
      <c r="C189" s="689"/>
      <c r="D189" s="689"/>
      <c r="E189" s="689"/>
      <c r="F189" s="689"/>
      <c r="G189" s="689"/>
      <c r="H189" s="689"/>
      <c r="I189" s="689"/>
      <c r="J189" s="689"/>
      <c r="K189" s="689"/>
    </row>
    <row r="190" spans="1:11" s="684" customFormat="1" x14ac:dyDescent="0.2">
      <c r="A190" s="687"/>
      <c r="B190" s="689"/>
      <c r="C190" s="689"/>
      <c r="D190" s="689"/>
      <c r="E190" s="689"/>
      <c r="F190" s="689"/>
      <c r="G190" s="689"/>
      <c r="H190" s="689"/>
      <c r="I190" s="689"/>
      <c r="J190" s="689"/>
      <c r="K190" s="689"/>
    </row>
    <row r="191" spans="1:11" s="684" customFormat="1" x14ac:dyDescent="0.2">
      <c r="A191" s="687"/>
      <c r="B191" s="689"/>
      <c r="C191" s="689"/>
      <c r="D191" s="689"/>
      <c r="E191" s="689"/>
      <c r="F191" s="689"/>
      <c r="G191" s="689"/>
      <c r="H191" s="689"/>
      <c r="I191" s="689"/>
      <c r="J191" s="689"/>
      <c r="K191" s="689"/>
    </row>
    <row r="192" spans="1:11" s="684" customFormat="1" x14ac:dyDescent="0.2">
      <c r="A192" s="687"/>
      <c r="B192" s="689"/>
      <c r="C192" s="689"/>
      <c r="D192" s="689"/>
      <c r="E192" s="689"/>
      <c r="F192" s="689"/>
      <c r="G192" s="689"/>
      <c r="H192" s="689"/>
      <c r="I192" s="689"/>
      <c r="J192" s="689"/>
      <c r="K192" s="689"/>
    </row>
    <row r="193" spans="1:11" s="684" customFormat="1" x14ac:dyDescent="0.2">
      <c r="A193" s="687"/>
      <c r="B193" s="689"/>
      <c r="C193" s="689"/>
      <c r="D193" s="689"/>
      <c r="E193" s="689"/>
      <c r="F193" s="689"/>
      <c r="G193" s="689"/>
      <c r="H193" s="689"/>
      <c r="I193" s="689"/>
      <c r="J193" s="689"/>
      <c r="K193" s="689"/>
    </row>
    <row r="194" spans="1:11" s="684" customFormat="1" x14ac:dyDescent="0.2">
      <c r="A194" s="687"/>
      <c r="B194" s="689"/>
      <c r="C194" s="689"/>
      <c r="D194" s="689"/>
      <c r="E194" s="689"/>
      <c r="F194" s="689"/>
      <c r="G194" s="689"/>
      <c r="H194" s="689"/>
      <c r="I194" s="689"/>
      <c r="J194" s="689"/>
      <c r="K194" s="689"/>
    </row>
    <row r="195" spans="1:11" s="684" customFormat="1" x14ac:dyDescent="0.2">
      <c r="A195" s="687"/>
      <c r="B195" s="689"/>
      <c r="C195" s="689"/>
      <c r="D195" s="689"/>
      <c r="E195" s="689"/>
      <c r="F195" s="689"/>
      <c r="G195" s="689"/>
      <c r="H195" s="689"/>
      <c r="I195" s="689"/>
      <c r="J195" s="689"/>
      <c r="K195" s="689"/>
    </row>
    <row r="196" spans="1:11" s="684" customFormat="1" x14ac:dyDescent="0.2">
      <c r="A196" s="687"/>
      <c r="B196" s="689"/>
      <c r="C196" s="689"/>
      <c r="D196" s="689"/>
      <c r="E196" s="689"/>
      <c r="F196" s="689"/>
      <c r="G196" s="689"/>
      <c r="H196" s="689"/>
      <c r="I196" s="689"/>
      <c r="J196" s="689"/>
      <c r="K196" s="689"/>
    </row>
    <row r="197" spans="1:11" s="684" customFormat="1" x14ac:dyDescent="0.2">
      <c r="A197" s="687"/>
      <c r="B197" s="689"/>
      <c r="C197" s="689"/>
      <c r="D197" s="689"/>
      <c r="E197" s="689"/>
      <c r="F197" s="689"/>
      <c r="G197" s="689"/>
      <c r="H197" s="689"/>
      <c r="I197" s="689"/>
      <c r="J197" s="689"/>
      <c r="K197" s="689"/>
    </row>
    <row r="198" spans="1:11" s="684" customFormat="1" x14ac:dyDescent="0.2">
      <c r="A198" s="687"/>
      <c r="B198" s="689"/>
      <c r="C198" s="689"/>
      <c r="D198" s="689"/>
      <c r="E198" s="689"/>
      <c r="F198" s="689"/>
      <c r="G198" s="689"/>
      <c r="H198" s="689"/>
      <c r="I198" s="689"/>
      <c r="J198" s="689"/>
      <c r="K198" s="689"/>
    </row>
    <row r="199" spans="1:11" s="684" customFormat="1" x14ac:dyDescent="0.2">
      <c r="A199" s="687"/>
      <c r="B199" s="689"/>
      <c r="C199" s="689"/>
      <c r="D199" s="689"/>
      <c r="E199" s="689"/>
      <c r="F199" s="689"/>
      <c r="G199" s="689"/>
      <c r="H199" s="689"/>
      <c r="I199" s="689"/>
      <c r="J199" s="689"/>
      <c r="K199" s="689"/>
    </row>
    <row r="200" spans="1:11" s="684" customFormat="1" x14ac:dyDescent="0.2">
      <c r="A200" s="687"/>
      <c r="B200" s="689"/>
      <c r="C200" s="689"/>
      <c r="D200" s="689"/>
      <c r="E200" s="689"/>
      <c r="F200" s="689"/>
      <c r="G200" s="689"/>
      <c r="H200" s="689"/>
      <c r="I200" s="689"/>
      <c r="J200" s="689"/>
      <c r="K200" s="689"/>
    </row>
    <row r="201" spans="1:11" s="684" customFormat="1" x14ac:dyDescent="0.2">
      <c r="A201" s="687"/>
      <c r="B201" s="689"/>
      <c r="C201" s="689"/>
      <c r="D201" s="689"/>
      <c r="E201" s="689"/>
      <c r="F201" s="689"/>
      <c r="G201" s="689"/>
      <c r="H201" s="689"/>
      <c r="I201" s="689"/>
      <c r="J201" s="689"/>
      <c r="K201" s="689"/>
    </row>
    <row r="202" spans="1:11" s="684" customFormat="1" x14ac:dyDescent="0.2">
      <c r="A202" s="687"/>
      <c r="B202" s="689"/>
      <c r="C202" s="689"/>
      <c r="D202" s="689"/>
      <c r="E202" s="689"/>
      <c r="F202" s="689"/>
      <c r="G202" s="689"/>
      <c r="H202" s="689"/>
      <c r="I202" s="689"/>
      <c r="J202" s="689"/>
      <c r="K202" s="689"/>
    </row>
    <row r="203" spans="1:11" s="684" customFormat="1" x14ac:dyDescent="0.2">
      <c r="A203" s="687"/>
      <c r="B203" s="689"/>
      <c r="C203" s="689"/>
      <c r="D203" s="689"/>
      <c r="E203" s="689"/>
      <c r="F203" s="689"/>
      <c r="G203" s="689"/>
      <c r="H203" s="689"/>
      <c r="I203" s="689"/>
      <c r="J203" s="689"/>
      <c r="K203" s="689"/>
    </row>
    <row r="204" spans="1:11" s="684" customFormat="1" x14ac:dyDescent="0.2">
      <c r="A204" s="687"/>
      <c r="B204" s="689"/>
      <c r="C204" s="689"/>
      <c r="D204" s="689"/>
      <c r="E204" s="689"/>
      <c r="F204" s="689"/>
      <c r="G204" s="689"/>
      <c r="H204" s="689"/>
      <c r="I204" s="689"/>
      <c r="J204" s="689"/>
      <c r="K204" s="689"/>
    </row>
    <row r="205" spans="1:11" s="684" customFormat="1" x14ac:dyDescent="0.2">
      <c r="A205" s="687"/>
      <c r="B205" s="689"/>
      <c r="C205" s="689"/>
      <c r="D205" s="689"/>
      <c r="E205" s="689"/>
      <c r="F205" s="689"/>
      <c r="G205" s="689"/>
      <c r="H205" s="689"/>
      <c r="I205" s="689"/>
      <c r="J205" s="689"/>
      <c r="K205" s="689"/>
    </row>
    <row r="206" spans="1:11" s="684" customFormat="1" x14ac:dyDescent="0.2">
      <c r="A206" s="687"/>
      <c r="B206" s="689"/>
      <c r="C206" s="689"/>
      <c r="D206" s="689"/>
      <c r="E206" s="689"/>
      <c r="F206" s="689"/>
      <c r="G206" s="689"/>
      <c r="H206" s="689"/>
      <c r="I206" s="689"/>
      <c r="J206" s="689"/>
      <c r="K206" s="689"/>
    </row>
    <row r="207" spans="1:11" s="684" customFormat="1" x14ac:dyDescent="0.2">
      <c r="A207" s="687"/>
      <c r="B207" s="689"/>
      <c r="C207" s="689"/>
      <c r="D207" s="689"/>
      <c r="E207" s="689"/>
      <c r="F207" s="689"/>
      <c r="G207" s="689"/>
      <c r="H207" s="689"/>
      <c r="I207" s="689"/>
      <c r="J207" s="689"/>
      <c r="K207" s="689"/>
    </row>
    <row r="208" spans="1:11" s="684" customFormat="1" x14ac:dyDescent="0.2">
      <c r="A208" s="687"/>
      <c r="B208" s="689"/>
      <c r="C208" s="689"/>
      <c r="D208" s="689"/>
      <c r="E208" s="689"/>
      <c r="F208" s="689"/>
      <c r="G208" s="689"/>
      <c r="H208" s="689"/>
      <c r="I208" s="689"/>
      <c r="J208" s="689"/>
      <c r="K208" s="689"/>
    </row>
    <row r="209" spans="1:11" s="684" customFormat="1" x14ac:dyDescent="0.2">
      <c r="A209" s="687"/>
      <c r="B209" s="689"/>
      <c r="C209" s="689"/>
      <c r="D209" s="689"/>
      <c r="E209" s="689"/>
      <c r="F209" s="689"/>
      <c r="G209" s="689"/>
      <c r="H209" s="689"/>
      <c r="I209" s="689"/>
      <c r="J209" s="689"/>
      <c r="K209" s="689"/>
    </row>
    <row r="210" spans="1:11" s="684" customFormat="1" x14ac:dyDescent="0.2">
      <c r="A210" s="687"/>
      <c r="B210" s="689"/>
      <c r="C210" s="689"/>
      <c r="D210" s="689"/>
      <c r="E210" s="689"/>
      <c r="F210" s="689"/>
      <c r="G210" s="689"/>
      <c r="H210" s="689"/>
      <c r="I210" s="689"/>
      <c r="J210" s="689"/>
      <c r="K210" s="689"/>
    </row>
    <row r="211" spans="1:11" s="684" customFormat="1" x14ac:dyDescent="0.2">
      <c r="A211" s="687"/>
      <c r="B211" s="689"/>
      <c r="C211" s="689"/>
      <c r="D211" s="689"/>
      <c r="E211" s="689"/>
      <c r="F211" s="689"/>
      <c r="G211" s="689"/>
      <c r="H211" s="689"/>
      <c r="I211" s="689"/>
      <c r="J211" s="689"/>
      <c r="K211" s="689"/>
    </row>
    <row r="212" spans="1:11" s="684" customFormat="1" x14ac:dyDescent="0.2">
      <c r="A212" s="687"/>
      <c r="B212" s="689"/>
      <c r="C212" s="689"/>
      <c r="D212" s="689"/>
      <c r="E212" s="689"/>
      <c r="F212" s="689"/>
      <c r="G212" s="689"/>
      <c r="H212" s="689"/>
      <c r="I212" s="689"/>
      <c r="J212" s="689"/>
      <c r="K212" s="689"/>
    </row>
    <row r="213" spans="1:11" s="684" customFormat="1" x14ac:dyDescent="0.2">
      <c r="A213" s="687"/>
      <c r="B213" s="689"/>
      <c r="C213" s="689"/>
      <c r="D213" s="689"/>
      <c r="E213" s="689"/>
      <c r="F213" s="689"/>
      <c r="G213" s="689"/>
      <c r="H213" s="689"/>
      <c r="I213" s="689"/>
      <c r="J213" s="689"/>
      <c r="K213" s="689"/>
    </row>
    <row r="214" spans="1:11" s="684" customFormat="1" x14ac:dyDescent="0.2">
      <c r="A214" s="687"/>
      <c r="B214" s="689"/>
      <c r="C214" s="689"/>
      <c r="D214" s="689"/>
      <c r="E214" s="689"/>
      <c r="F214" s="689"/>
      <c r="G214" s="689"/>
      <c r="H214" s="689"/>
      <c r="I214" s="689"/>
      <c r="J214" s="689"/>
      <c r="K214" s="689"/>
    </row>
    <row r="215" spans="1:11" s="684" customFormat="1" x14ac:dyDescent="0.2">
      <c r="A215" s="687"/>
      <c r="B215" s="689"/>
      <c r="C215" s="689"/>
      <c r="D215" s="689"/>
      <c r="E215" s="689"/>
      <c r="F215" s="689"/>
      <c r="G215" s="689"/>
      <c r="H215" s="689"/>
      <c r="I215" s="689"/>
      <c r="J215" s="689"/>
      <c r="K215" s="689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FINANZAS&amp;R50</oddFooter>
  </headerFooter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220"/>
  <sheetViews>
    <sheetView showGridLines="0" zoomScale="80" zoomScaleNormal="80" workbookViewId="0">
      <pane xSplit="1" ySplit="8" topLeftCell="F77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54.7109375" style="687" customWidth="1"/>
    <col min="2" max="2" width="17.140625" style="689" customWidth="1"/>
    <col min="3" max="3" width="15.85546875" style="689" customWidth="1"/>
    <col min="4" max="4" width="18.140625" style="689" customWidth="1"/>
    <col min="5" max="5" width="17.5703125" style="689" customWidth="1"/>
    <col min="6" max="6" width="19.42578125" style="689" customWidth="1"/>
    <col min="7" max="7" width="17.42578125" style="689" customWidth="1"/>
    <col min="8" max="8" width="15.5703125" style="689" customWidth="1"/>
    <col min="9" max="9" width="13.42578125" style="689" customWidth="1"/>
    <col min="10" max="10" width="19" style="689" customWidth="1"/>
    <col min="11" max="11" width="15.140625" style="689" customWidth="1"/>
    <col min="12" max="12" width="18.425781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682" t="s">
        <v>1275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ht="12.75" customHeight="1" x14ac:dyDescent="0.2">
      <c r="A3" s="685" t="str">
        <f>ESTATAL!A3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x14ac:dyDescent="0.2">
      <c r="A6" s="687" t="s">
        <v>1055</v>
      </c>
      <c r="B6" s="688" t="s">
        <v>208</v>
      </c>
    </row>
    <row r="8" spans="1:18" s="693" customFormat="1" ht="51.75" x14ac:dyDescent="0.25">
      <c r="A8" s="703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 s="460"/>
    </row>
    <row r="9" spans="1:18" ht="15" x14ac:dyDescent="0.25">
      <c r="A9" s="694" t="s">
        <v>1063</v>
      </c>
      <c r="B9" s="692">
        <v>1495975.1697684522</v>
      </c>
      <c r="C9" s="692">
        <v>150062.09</v>
      </c>
      <c r="D9" s="692">
        <v>-214.14000000007218</v>
      </c>
      <c r="E9" s="692">
        <v>1645823.1197684521</v>
      </c>
      <c r="F9" s="692">
        <v>152113.25</v>
      </c>
      <c r="G9" s="692">
        <v>1476344.87</v>
      </c>
      <c r="H9" s="692">
        <v>520058.72</v>
      </c>
      <c r="I9" s="692"/>
      <c r="J9" s="692">
        <v>520058.72</v>
      </c>
      <c r="K9" s="692">
        <v>1108399.3999999999</v>
      </c>
      <c r="L9" s="704">
        <v>1125764.3997684519</v>
      </c>
      <c r="M9"/>
      <c r="N9" s="684"/>
      <c r="O9" s="684"/>
      <c r="P9" s="684"/>
    </row>
    <row r="10" spans="1:18" ht="15" x14ac:dyDescent="0.25">
      <c r="A10" s="694" t="s">
        <v>1224</v>
      </c>
      <c r="B10" s="692">
        <v>0</v>
      </c>
      <c r="C10" s="692">
        <v>0</v>
      </c>
      <c r="D10" s="692">
        <v>300644.45999999996</v>
      </c>
      <c r="E10" s="692">
        <v>300644.45999999996</v>
      </c>
      <c r="F10" s="692">
        <v>0</v>
      </c>
      <c r="G10" s="692">
        <v>299922.8</v>
      </c>
      <c r="H10" s="692">
        <v>299922.8</v>
      </c>
      <c r="I10" s="692"/>
      <c r="J10" s="692">
        <v>299922.8</v>
      </c>
      <c r="K10" s="692">
        <v>0</v>
      </c>
      <c r="L10" s="704">
        <v>721.65999999997439</v>
      </c>
      <c r="M10"/>
      <c r="N10" s="684"/>
      <c r="O10" s="684"/>
      <c r="P10" s="684"/>
    </row>
    <row r="11" spans="1:18" ht="15" x14ac:dyDescent="0.25">
      <c r="A11" s="705" t="s">
        <v>1226</v>
      </c>
      <c r="B11" s="692"/>
      <c r="C11" s="692">
        <v>0</v>
      </c>
      <c r="D11" s="692">
        <v>5971.35</v>
      </c>
      <c r="E11" s="692">
        <v>5971.35</v>
      </c>
      <c r="F11" s="692">
        <v>0</v>
      </c>
      <c r="G11" s="692">
        <v>5971.35</v>
      </c>
      <c r="H11" s="692">
        <v>5971.35</v>
      </c>
      <c r="I11" s="692"/>
      <c r="J11" s="692">
        <v>5971.35</v>
      </c>
      <c r="K11" s="692"/>
      <c r="L11" s="704">
        <v>0</v>
      </c>
      <c r="M11"/>
      <c r="N11" s="684"/>
      <c r="O11" s="684"/>
      <c r="P11" s="684"/>
    </row>
    <row r="12" spans="1:18" ht="15" x14ac:dyDescent="0.25">
      <c r="A12" s="694" t="s">
        <v>1227</v>
      </c>
      <c r="B12" s="692">
        <v>763738.43348592101</v>
      </c>
      <c r="C12" s="692">
        <v>0</v>
      </c>
      <c r="D12" s="692">
        <v>231161.39000000004</v>
      </c>
      <c r="E12" s="692">
        <v>994899.82348592102</v>
      </c>
      <c r="F12" s="692">
        <v>0</v>
      </c>
      <c r="G12" s="692">
        <v>994899.82000000007</v>
      </c>
      <c r="H12" s="692">
        <v>38613.67</v>
      </c>
      <c r="I12" s="692"/>
      <c r="J12" s="692">
        <v>38613.67</v>
      </c>
      <c r="K12" s="692">
        <v>956286.15</v>
      </c>
      <c r="L12" s="704">
        <v>956286.15348592098</v>
      </c>
      <c r="M12"/>
      <c r="N12" s="684"/>
      <c r="O12" s="684"/>
      <c r="P12" s="684"/>
    </row>
    <row r="13" spans="1:18" ht="15" x14ac:dyDescent="0.25">
      <c r="A13" s="694" t="s">
        <v>1260</v>
      </c>
      <c r="B13" s="692">
        <v>349780.1748000771</v>
      </c>
      <c r="C13" s="692">
        <v>150062.09</v>
      </c>
      <c r="D13" s="692">
        <v>-499842.26</v>
      </c>
      <c r="E13" s="692">
        <v>4.800077062100172E-3</v>
      </c>
      <c r="F13" s="692">
        <v>0</v>
      </c>
      <c r="G13" s="692">
        <v>0</v>
      </c>
      <c r="H13" s="692">
        <v>0</v>
      </c>
      <c r="I13" s="692"/>
      <c r="J13" s="692">
        <v>0</v>
      </c>
      <c r="K13" s="692">
        <v>0</v>
      </c>
      <c r="L13" s="704">
        <v>4.800077062100172E-3</v>
      </c>
      <c r="M13"/>
      <c r="N13" s="684"/>
      <c r="O13" s="684"/>
      <c r="P13" s="684"/>
    </row>
    <row r="14" spans="1:18" ht="15" x14ac:dyDescent="0.25">
      <c r="A14" s="694" t="s">
        <v>1276</v>
      </c>
      <c r="B14" s="692">
        <v>62734.032474655251</v>
      </c>
      <c r="C14" s="692">
        <v>0</v>
      </c>
      <c r="D14" s="692">
        <v>-52954.26</v>
      </c>
      <c r="E14" s="692">
        <v>9779.7724746552485</v>
      </c>
      <c r="F14" s="692">
        <v>0</v>
      </c>
      <c r="G14" s="692">
        <v>0</v>
      </c>
      <c r="H14" s="692">
        <v>0</v>
      </c>
      <c r="I14" s="692"/>
      <c r="J14" s="692">
        <v>0</v>
      </c>
      <c r="K14" s="692">
        <v>0</v>
      </c>
      <c r="L14" s="704">
        <v>9779.7724746552485</v>
      </c>
      <c r="M14"/>
      <c r="N14" s="684"/>
      <c r="O14" s="684"/>
      <c r="P14" s="684"/>
    </row>
    <row r="15" spans="1:18" ht="15" x14ac:dyDescent="0.25">
      <c r="A15" s="694" t="s">
        <v>1268</v>
      </c>
      <c r="B15" s="692">
        <v>319722.52900779888</v>
      </c>
      <c r="C15" s="692">
        <v>0</v>
      </c>
      <c r="D15" s="692">
        <v>-161008.88</v>
      </c>
      <c r="E15" s="692">
        <v>158713.64900779887</v>
      </c>
      <c r="F15" s="692">
        <v>152113.25</v>
      </c>
      <c r="G15" s="692">
        <v>0</v>
      </c>
      <c r="H15" s="692">
        <v>0</v>
      </c>
      <c r="I15" s="692"/>
      <c r="J15" s="692">
        <v>0</v>
      </c>
      <c r="K15" s="692">
        <v>152113.25</v>
      </c>
      <c r="L15" s="704">
        <v>158713.64900779887</v>
      </c>
      <c r="M15"/>
      <c r="N15" s="684"/>
      <c r="O15" s="684"/>
      <c r="P15" s="684"/>
    </row>
    <row r="16" spans="1:18" ht="15" x14ac:dyDescent="0.25">
      <c r="A16" s="698" t="s">
        <v>1269</v>
      </c>
      <c r="B16" s="692"/>
      <c r="C16" s="692">
        <v>0</v>
      </c>
      <c r="D16" s="692">
        <v>6593.06</v>
      </c>
      <c r="E16" s="692">
        <v>6593.06</v>
      </c>
      <c r="F16" s="692"/>
      <c r="G16" s="692">
        <v>6593.06</v>
      </c>
      <c r="H16" s="692">
        <v>6593.06</v>
      </c>
      <c r="I16" s="692"/>
      <c r="J16" s="692">
        <v>6593.06</v>
      </c>
      <c r="K16" s="692">
        <v>0</v>
      </c>
      <c r="L16" s="704">
        <v>0</v>
      </c>
      <c r="M16"/>
      <c r="N16" s="684"/>
      <c r="O16" s="684"/>
      <c r="P16" s="684"/>
    </row>
    <row r="17" spans="1:16" ht="15" x14ac:dyDescent="0.25">
      <c r="A17" s="698" t="s">
        <v>1270</v>
      </c>
      <c r="B17" s="692"/>
      <c r="C17" s="692">
        <v>0</v>
      </c>
      <c r="D17" s="692">
        <v>1523.74</v>
      </c>
      <c r="E17" s="692">
        <v>1523.74</v>
      </c>
      <c r="F17" s="692"/>
      <c r="G17" s="692">
        <v>1260.58</v>
      </c>
      <c r="H17" s="692">
        <v>1260.58</v>
      </c>
      <c r="I17" s="692"/>
      <c r="J17" s="692">
        <v>1260.58</v>
      </c>
      <c r="K17" s="692">
        <v>0</v>
      </c>
      <c r="L17" s="704">
        <v>263.16000000000008</v>
      </c>
      <c r="M17"/>
      <c r="N17" s="684"/>
      <c r="O17" s="684"/>
      <c r="P17" s="684"/>
    </row>
    <row r="18" spans="1:16" ht="15" x14ac:dyDescent="0.25">
      <c r="A18" s="698" t="s">
        <v>1272</v>
      </c>
      <c r="B18" s="692"/>
      <c r="C18" s="692">
        <v>0</v>
      </c>
      <c r="D18" s="692">
        <v>167697.26</v>
      </c>
      <c r="E18" s="692">
        <v>167697.26</v>
      </c>
      <c r="F18" s="692">
        <v>0</v>
      </c>
      <c r="G18" s="692">
        <v>167697.26</v>
      </c>
      <c r="H18" s="692">
        <v>167697.26</v>
      </c>
      <c r="I18" s="692"/>
      <c r="J18" s="692">
        <v>167697.26</v>
      </c>
      <c r="K18" s="692"/>
      <c r="L18" s="704">
        <v>0</v>
      </c>
      <c r="M18"/>
      <c r="N18" s="684"/>
      <c r="O18" s="684"/>
      <c r="P18" s="684"/>
    </row>
    <row r="19" spans="1:16" ht="15" x14ac:dyDescent="0.25">
      <c r="A19" s="694" t="s">
        <v>1072</v>
      </c>
      <c r="B19" s="692">
        <v>2855343.1854828224</v>
      </c>
      <c r="C19" s="692">
        <v>0</v>
      </c>
      <c r="D19" s="692">
        <v>0</v>
      </c>
      <c r="E19" s="692">
        <v>2855343.1854828224</v>
      </c>
      <c r="F19" s="692">
        <v>0</v>
      </c>
      <c r="G19" s="692">
        <v>320614.98999999982</v>
      </c>
      <c r="H19" s="692">
        <v>320614.98999999982</v>
      </c>
      <c r="I19" s="692"/>
      <c r="J19" s="692">
        <v>320614.98999999982</v>
      </c>
      <c r="K19" s="692">
        <v>0</v>
      </c>
      <c r="L19" s="704">
        <v>2534728.1954828231</v>
      </c>
      <c r="M19"/>
      <c r="N19" s="684"/>
      <c r="O19" s="684"/>
      <c r="P19" s="684"/>
    </row>
    <row r="20" spans="1:16" ht="15" x14ac:dyDescent="0.25">
      <c r="A20" s="698" t="s">
        <v>1277</v>
      </c>
      <c r="B20" s="692">
        <v>387095.72130972368</v>
      </c>
      <c r="C20" s="692">
        <v>0</v>
      </c>
      <c r="D20" s="692">
        <v>0</v>
      </c>
      <c r="E20" s="692">
        <v>387095.72130972368</v>
      </c>
      <c r="F20" s="692">
        <v>0</v>
      </c>
      <c r="G20" s="692">
        <v>43389.279999999868</v>
      </c>
      <c r="H20" s="692">
        <v>43389.279999999868</v>
      </c>
      <c r="I20" s="692"/>
      <c r="J20" s="692">
        <v>43389.279999999868</v>
      </c>
      <c r="K20" s="692">
        <v>0</v>
      </c>
      <c r="L20" s="704">
        <v>343706.44130972383</v>
      </c>
      <c r="M20"/>
      <c r="N20" s="684"/>
      <c r="O20" s="684"/>
      <c r="P20" s="684"/>
    </row>
    <row r="21" spans="1:16" ht="15" x14ac:dyDescent="0.25">
      <c r="A21" s="698" t="s">
        <v>1278</v>
      </c>
      <c r="B21" s="692">
        <v>388624.64064942102</v>
      </c>
      <c r="C21" s="692">
        <v>0</v>
      </c>
      <c r="D21" s="692">
        <v>0</v>
      </c>
      <c r="E21" s="692">
        <v>388624.64064942102</v>
      </c>
      <c r="F21" s="692">
        <v>0</v>
      </c>
      <c r="G21" s="692">
        <v>73406.569999999978</v>
      </c>
      <c r="H21" s="692">
        <v>73406.569999999978</v>
      </c>
      <c r="I21" s="692"/>
      <c r="J21" s="692">
        <v>73406.569999999978</v>
      </c>
      <c r="K21" s="692">
        <v>0</v>
      </c>
      <c r="L21" s="704">
        <v>315218.07064942108</v>
      </c>
      <c r="M21"/>
      <c r="N21" s="684"/>
      <c r="O21" s="684"/>
      <c r="P21" s="684"/>
    </row>
    <row r="22" spans="1:16" ht="15" x14ac:dyDescent="0.25">
      <c r="A22" s="698" t="s">
        <v>1279</v>
      </c>
      <c r="B22" s="692">
        <v>20399.002769119943</v>
      </c>
      <c r="C22" s="692">
        <v>0</v>
      </c>
      <c r="D22" s="692">
        <v>0</v>
      </c>
      <c r="E22" s="692">
        <v>20399.002769119943</v>
      </c>
      <c r="F22" s="692">
        <v>0</v>
      </c>
      <c r="G22" s="692">
        <v>14036</v>
      </c>
      <c r="H22" s="692">
        <v>14036</v>
      </c>
      <c r="I22" s="692"/>
      <c r="J22" s="692">
        <v>14036</v>
      </c>
      <c r="K22" s="692">
        <v>0</v>
      </c>
      <c r="L22" s="704">
        <v>6363.002769119943</v>
      </c>
      <c r="M22"/>
      <c r="N22" s="684"/>
      <c r="O22" s="684"/>
      <c r="P22" s="684"/>
    </row>
    <row r="23" spans="1:16" ht="15" x14ac:dyDescent="0.25">
      <c r="A23" s="698" t="s">
        <v>1233</v>
      </c>
      <c r="B23" s="692">
        <v>147244.82344805705</v>
      </c>
      <c r="C23" s="692">
        <v>0</v>
      </c>
      <c r="D23" s="692">
        <v>0</v>
      </c>
      <c r="E23" s="692">
        <v>147244.82344805705</v>
      </c>
      <c r="F23" s="692">
        <v>0</v>
      </c>
      <c r="G23" s="692">
        <v>31253.370000000006</v>
      </c>
      <c r="H23" s="692">
        <v>31253.370000000006</v>
      </c>
      <c r="I23" s="692"/>
      <c r="J23" s="692">
        <v>31253.370000000006</v>
      </c>
      <c r="K23" s="692">
        <v>0</v>
      </c>
      <c r="L23" s="704">
        <v>115991.45344805704</v>
      </c>
      <c r="M23"/>
      <c r="N23" s="684"/>
      <c r="O23" s="684"/>
      <c r="P23" s="684"/>
    </row>
    <row r="24" spans="1:16" ht="15" x14ac:dyDescent="0.25">
      <c r="A24" s="698" t="s">
        <v>1280</v>
      </c>
      <c r="B24" s="692">
        <v>14476.954997759309</v>
      </c>
      <c r="C24" s="692">
        <v>0</v>
      </c>
      <c r="D24" s="692">
        <v>0</v>
      </c>
      <c r="E24" s="692">
        <v>14476.954997759309</v>
      </c>
      <c r="F24" s="692">
        <v>0</v>
      </c>
      <c r="G24" s="692">
        <v>0</v>
      </c>
      <c r="H24" s="692">
        <v>0</v>
      </c>
      <c r="I24" s="692"/>
      <c r="J24" s="692">
        <v>0</v>
      </c>
      <c r="K24" s="692">
        <v>0</v>
      </c>
      <c r="L24" s="704">
        <v>14476.954997759309</v>
      </c>
      <c r="M24"/>
      <c r="N24" s="684"/>
      <c r="O24" s="684"/>
      <c r="P24" s="684"/>
    </row>
    <row r="25" spans="1:16" ht="15" x14ac:dyDescent="0.25">
      <c r="A25" s="698" t="s">
        <v>1234</v>
      </c>
      <c r="B25" s="692">
        <v>284025.2669417382</v>
      </c>
      <c r="C25" s="692">
        <v>0</v>
      </c>
      <c r="D25" s="692">
        <v>0</v>
      </c>
      <c r="E25" s="692">
        <v>284025.2669417382</v>
      </c>
      <c r="F25" s="692">
        <v>0</v>
      </c>
      <c r="G25" s="692">
        <v>56815.989999999969</v>
      </c>
      <c r="H25" s="692">
        <v>56815.989999999969</v>
      </c>
      <c r="I25" s="692"/>
      <c r="J25" s="692">
        <v>56815.989999999969</v>
      </c>
      <c r="K25" s="692">
        <v>0</v>
      </c>
      <c r="L25" s="704">
        <v>227209.27694173824</v>
      </c>
      <c r="M25"/>
      <c r="N25" s="684"/>
      <c r="O25" s="684"/>
      <c r="P25" s="684"/>
    </row>
    <row r="26" spans="1:16" ht="15" x14ac:dyDescent="0.25">
      <c r="A26" s="698" t="s">
        <v>1281</v>
      </c>
      <c r="B26" s="692">
        <v>2868.4002085769416</v>
      </c>
      <c r="C26" s="692">
        <v>0</v>
      </c>
      <c r="D26" s="692">
        <v>0</v>
      </c>
      <c r="E26" s="692">
        <v>2868.4002085769416</v>
      </c>
      <c r="F26" s="692">
        <v>0</v>
      </c>
      <c r="G26" s="692">
        <v>0</v>
      </c>
      <c r="H26" s="692">
        <v>0</v>
      </c>
      <c r="I26" s="692"/>
      <c r="J26" s="692">
        <v>0</v>
      </c>
      <c r="K26" s="692">
        <v>0</v>
      </c>
      <c r="L26" s="704">
        <v>2868.4002085769416</v>
      </c>
      <c r="M26"/>
      <c r="N26" s="684"/>
      <c r="O26" s="684"/>
      <c r="P26" s="684"/>
    </row>
    <row r="27" spans="1:16" ht="15" x14ac:dyDescent="0.25">
      <c r="A27" s="698" t="s">
        <v>1235</v>
      </c>
      <c r="B27" s="692">
        <v>23726.749358263853</v>
      </c>
      <c r="C27" s="692">
        <v>0</v>
      </c>
      <c r="D27" s="692">
        <v>0</v>
      </c>
      <c r="E27" s="692">
        <v>23726.749358263853</v>
      </c>
      <c r="F27" s="692">
        <v>0</v>
      </c>
      <c r="G27" s="692">
        <v>0</v>
      </c>
      <c r="H27" s="692">
        <v>0</v>
      </c>
      <c r="I27" s="692"/>
      <c r="J27" s="692">
        <v>0</v>
      </c>
      <c r="K27" s="692">
        <v>0</v>
      </c>
      <c r="L27" s="704">
        <v>23726.749358263853</v>
      </c>
      <c r="M27"/>
      <c r="N27" s="684"/>
      <c r="O27" s="684"/>
      <c r="P27" s="684"/>
    </row>
    <row r="28" spans="1:16" ht="15" x14ac:dyDescent="0.25">
      <c r="A28" s="698" t="s">
        <v>1236</v>
      </c>
      <c r="B28" s="692">
        <v>9300.925983158897</v>
      </c>
      <c r="C28" s="692">
        <v>0</v>
      </c>
      <c r="D28" s="692">
        <v>0</v>
      </c>
      <c r="E28" s="692">
        <v>9300.925983158897</v>
      </c>
      <c r="F28" s="692">
        <v>0</v>
      </c>
      <c r="G28" s="692">
        <v>5630.2999999999993</v>
      </c>
      <c r="H28" s="692">
        <v>5630.2999999999993</v>
      </c>
      <c r="I28" s="692"/>
      <c r="J28" s="692">
        <v>5630.2999999999993</v>
      </c>
      <c r="K28" s="692">
        <v>0</v>
      </c>
      <c r="L28" s="704">
        <v>3670.6259831588977</v>
      </c>
      <c r="M28"/>
      <c r="N28" s="684"/>
      <c r="O28" s="684"/>
      <c r="P28" s="684"/>
    </row>
    <row r="29" spans="1:16" ht="15" x14ac:dyDescent="0.25">
      <c r="A29" s="698" t="s">
        <v>1282</v>
      </c>
      <c r="B29" s="692">
        <v>3926.2380411964914</v>
      </c>
      <c r="C29" s="692">
        <v>0</v>
      </c>
      <c r="D29" s="692">
        <v>0</v>
      </c>
      <c r="E29" s="692">
        <v>3926.2380411964914</v>
      </c>
      <c r="F29" s="692">
        <v>0</v>
      </c>
      <c r="G29" s="692">
        <v>310</v>
      </c>
      <c r="H29" s="692">
        <v>310</v>
      </c>
      <c r="I29" s="692"/>
      <c r="J29" s="692">
        <v>310</v>
      </c>
      <c r="K29" s="692">
        <v>0</v>
      </c>
      <c r="L29" s="704">
        <v>3616.2380411964914</v>
      </c>
      <c r="M29"/>
      <c r="N29" s="684"/>
      <c r="O29" s="684"/>
      <c r="P29" s="684"/>
    </row>
    <row r="30" spans="1:16" ht="15" x14ac:dyDescent="0.25">
      <c r="A30" s="698" t="s">
        <v>1283</v>
      </c>
      <c r="B30" s="692">
        <v>7179.3827546643788</v>
      </c>
      <c r="C30" s="692">
        <v>0</v>
      </c>
      <c r="D30" s="692">
        <v>0</v>
      </c>
      <c r="E30" s="692">
        <v>7179.3827546643788</v>
      </c>
      <c r="F30" s="692">
        <v>0</v>
      </c>
      <c r="G30" s="692">
        <v>0</v>
      </c>
      <c r="H30" s="692">
        <v>0</v>
      </c>
      <c r="I30" s="692"/>
      <c r="J30" s="692">
        <v>0</v>
      </c>
      <c r="K30" s="692">
        <v>0</v>
      </c>
      <c r="L30" s="704">
        <v>7179.3827546643788</v>
      </c>
      <c r="M30"/>
      <c r="N30" s="684"/>
      <c r="O30" s="684"/>
      <c r="P30" s="684"/>
    </row>
    <row r="31" spans="1:16" ht="15" x14ac:dyDescent="0.25">
      <c r="A31" s="698" t="s">
        <v>1237</v>
      </c>
      <c r="B31" s="692">
        <v>48527.814660446995</v>
      </c>
      <c r="C31" s="692">
        <v>0</v>
      </c>
      <c r="D31" s="692">
        <v>0</v>
      </c>
      <c r="E31" s="692">
        <v>48527.814660446995</v>
      </c>
      <c r="F31" s="692">
        <v>0</v>
      </c>
      <c r="G31" s="692">
        <v>1987.68</v>
      </c>
      <c r="H31" s="692">
        <v>1987.68</v>
      </c>
      <c r="I31" s="692"/>
      <c r="J31" s="692">
        <v>1987.68</v>
      </c>
      <c r="K31" s="692">
        <v>0</v>
      </c>
      <c r="L31" s="704">
        <v>46540.134660446995</v>
      </c>
      <c r="M31"/>
      <c r="N31" s="684"/>
      <c r="O31" s="684"/>
      <c r="P31" s="684"/>
    </row>
    <row r="32" spans="1:16" ht="15" x14ac:dyDescent="0.25">
      <c r="A32" s="698" t="s">
        <v>1238</v>
      </c>
      <c r="B32" s="692">
        <v>28071.260837239392</v>
      </c>
      <c r="C32" s="692">
        <v>0</v>
      </c>
      <c r="D32" s="692">
        <v>0</v>
      </c>
      <c r="E32" s="692">
        <v>28071.260837239392</v>
      </c>
      <c r="F32" s="692">
        <v>0</v>
      </c>
      <c r="G32" s="692">
        <v>11109.58</v>
      </c>
      <c r="H32" s="692">
        <v>11109.58</v>
      </c>
      <c r="I32" s="692"/>
      <c r="J32" s="692">
        <v>11109.58</v>
      </c>
      <c r="K32" s="692">
        <v>0</v>
      </c>
      <c r="L32" s="704">
        <v>16961.680837239393</v>
      </c>
      <c r="M32"/>
      <c r="N32" s="684"/>
      <c r="O32" s="684"/>
      <c r="P32" s="684"/>
    </row>
    <row r="33" spans="1:16" ht="15" x14ac:dyDescent="0.25">
      <c r="A33" s="698" t="s">
        <v>1284</v>
      </c>
      <c r="B33" s="692">
        <v>154337.03097721239</v>
      </c>
      <c r="C33" s="692">
        <v>0</v>
      </c>
      <c r="D33" s="692">
        <v>0</v>
      </c>
      <c r="E33" s="692">
        <v>154337.03097721239</v>
      </c>
      <c r="F33" s="692">
        <v>0</v>
      </c>
      <c r="G33" s="692">
        <v>2463.1799999999998</v>
      </c>
      <c r="H33" s="692">
        <v>2463.1799999999998</v>
      </c>
      <c r="I33" s="692"/>
      <c r="J33" s="692">
        <v>2463.1799999999998</v>
      </c>
      <c r="K33" s="692">
        <v>0</v>
      </c>
      <c r="L33" s="704">
        <v>151873.85097721239</v>
      </c>
      <c r="M33"/>
      <c r="N33" s="684"/>
      <c r="O33" s="684"/>
      <c r="P33" s="684"/>
    </row>
    <row r="34" spans="1:16" ht="15" x14ac:dyDescent="0.25">
      <c r="A34" s="698" t="s">
        <v>1285</v>
      </c>
      <c r="B34" s="692">
        <v>244246.54096329652</v>
      </c>
      <c r="C34" s="692">
        <v>0</v>
      </c>
      <c r="D34" s="692">
        <v>0</v>
      </c>
      <c r="E34" s="692">
        <v>244246.54096329652</v>
      </c>
      <c r="F34" s="692">
        <v>0</v>
      </c>
      <c r="G34" s="692">
        <v>17460.949999999997</v>
      </c>
      <c r="H34" s="692">
        <v>17460.949999999997</v>
      </c>
      <c r="I34" s="692"/>
      <c r="J34" s="692">
        <v>17460.949999999997</v>
      </c>
      <c r="K34" s="692">
        <v>0</v>
      </c>
      <c r="L34" s="704">
        <v>226785.59096329653</v>
      </c>
      <c r="M34"/>
      <c r="N34" s="684"/>
      <c r="O34" s="684"/>
      <c r="P34" s="684"/>
    </row>
    <row r="35" spans="1:16" ht="15" x14ac:dyDescent="0.25">
      <c r="A35" s="698" t="s">
        <v>1286</v>
      </c>
      <c r="B35" s="692">
        <v>3957.2523041179838</v>
      </c>
      <c r="C35" s="692">
        <v>0</v>
      </c>
      <c r="D35" s="692">
        <v>0</v>
      </c>
      <c r="E35" s="692">
        <v>3957.2523041179838</v>
      </c>
      <c r="F35" s="692">
        <v>0</v>
      </c>
      <c r="G35" s="692">
        <v>0</v>
      </c>
      <c r="H35" s="692">
        <v>0</v>
      </c>
      <c r="I35" s="692"/>
      <c r="J35" s="692">
        <v>0</v>
      </c>
      <c r="K35" s="692">
        <v>0</v>
      </c>
      <c r="L35" s="704">
        <v>3957.2523041179838</v>
      </c>
      <c r="M35"/>
      <c r="N35" s="684"/>
      <c r="O35" s="684"/>
      <c r="P35" s="684"/>
    </row>
    <row r="36" spans="1:16" ht="15" x14ac:dyDescent="0.25">
      <c r="A36" s="698" t="s">
        <v>1287</v>
      </c>
      <c r="B36" s="692">
        <v>273.26080303801371</v>
      </c>
      <c r="C36" s="692">
        <v>0</v>
      </c>
      <c r="D36" s="692">
        <v>0</v>
      </c>
      <c r="E36" s="692">
        <v>273.26080303801371</v>
      </c>
      <c r="F36" s="692">
        <v>0</v>
      </c>
      <c r="G36" s="692">
        <v>0</v>
      </c>
      <c r="H36" s="692">
        <v>0</v>
      </c>
      <c r="I36" s="692"/>
      <c r="J36" s="692">
        <v>0</v>
      </c>
      <c r="K36" s="692">
        <v>0</v>
      </c>
      <c r="L36" s="704">
        <v>273.26080303801371</v>
      </c>
      <c r="M36"/>
      <c r="N36" s="684"/>
      <c r="O36" s="684"/>
      <c r="P36" s="684"/>
    </row>
    <row r="37" spans="1:16" ht="15" x14ac:dyDescent="0.25">
      <c r="A37" s="698" t="s">
        <v>1288</v>
      </c>
      <c r="B37" s="692">
        <v>64872.617575217781</v>
      </c>
      <c r="C37" s="692">
        <v>0</v>
      </c>
      <c r="D37" s="692">
        <v>0</v>
      </c>
      <c r="E37" s="692">
        <v>64872.617575217781</v>
      </c>
      <c r="F37" s="692">
        <v>0</v>
      </c>
      <c r="G37" s="692">
        <v>0</v>
      </c>
      <c r="H37" s="692">
        <v>0</v>
      </c>
      <c r="I37" s="692"/>
      <c r="J37" s="692">
        <v>0</v>
      </c>
      <c r="K37" s="692">
        <v>0</v>
      </c>
      <c r="L37" s="704">
        <v>64872.617575217781</v>
      </c>
      <c r="M37"/>
      <c r="N37" s="684"/>
      <c r="O37" s="684"/>
      <c r="P37" s="684"/>
    </row>
    <row r="38" spans="1:16" ht="15" x14ac:dyDescent="0.25">
      <c r="A38" s="698" t="s">
        <v>1289</v>
      </c>
      <c r="B38" s="692">
        <v>20179.388258702889</v>
      </c>
      <c r="C38" s="692">
        <v>0</v>
      </c>
      <c r="D38" s="692">
        <v>0</v>
      </c>
      <c r="E38" s="692">
        <v>20179.388258702889</v>
      </c>
      <c r="F38" s="692">
        <v>0</v>
      </c>
      <c r="G38" s="692">
        <v>0</v>
      </c>
      <c r="H38" s="692">
        <v>0</v>
      </c>
      <c r="I38" s="692"/>
      <c r="J38" s="692">
        <v>0</v>
      </c>
      <c r="K38" s="692">
        <v>0</v>
      </c>
      <c r="L38" s="704">
        <v>20179.388258702889</v>
      </c>
      <c r="M38"/>
      <c r="N38" s="684"/>
      <c r="O38" s="684"/>
      <c r="P38" s="684"/>
    </row>
    <row r="39" spans="1:16" ht="15" x14ac:dyDescent="0.25">
      <c r="A39" s="698" t="s">
        <v>1290</v>
      </c>
      <c r="B39" s="692">
        <v>198316.93224653296</v>
      </c>
      <c r="C39" s="692">
        <v>0</v>
      </c>
      <c r="D39" s="692">
        <v>0</v>
      </c>
      <c r="E39" s="692">
        <v>198316.93224653296</v>
      </c>
      <c r="F39" s="692">
        <v>0</v>
      </c>
      <c r="G39" s="692">
        <v>24521.45</v>
      </c>
      <c r="H39" s="692">
        <v>24521.45</v>
      </c>
      <c r="I39" s="692"/>
      <c r="J39" s="692">
        <v>24521.45</v>
      </c>
      <c r="K39" s="692">
        <v>0</v>
      </c>
      <c r="L39" s="704">
        <v>173795.48224653295</v>
      </c>
      <c r="M39"/>
      <c r="N39" s="684"/>
      <c r="O39" s="684"/>
      <c r="P39" s="684"/>
    </row>
    <row r="40" spans="1:16" ht="15" x14ac:dyDescent="0.25">
      <c r="A40" s="698" t="s">
        <v>1291</v>
      </c>
      <c r="B40" s="692">
        <v>10977.372627563889</v>
      </c>
      <c r="C40" s="692">
        <v>0</v>
      </c>
      <c r="D40" s="692">
        <v>0</v>
      </c>
      <c r="E40" s="692">
        <v>10977.372627563889</v>
      </c>
      <c r="F40" s="692">
        <v>0</v>
      </c>
      <c r="G40" s="692">
        <v>0</v>
      </c>
      <c r="H40" s="692">
        <v>0</v>
      </c>
      <c r="I40" s="692"/>
      <c r="J40" s="692">
        <v>0</v>
      </c>
      <c r="K40" s="692">
        <v>0</v>
      </c>
      <c r="L40" s="704">
        <v>10977.372627563889</v>
      </c>
      <c r="M40"/>
      <c r="N40" s="684"/>
      <c r="O40" s="684"/>
      <c r="P40" s="684"/>
    </row>
    <row r="41" spans="1:16" x14ac:dyDescent="0.2">
      <c r="A41" s="698" t="s">
        <v>1239</v>
      </c>
      <c r="B41" s="692">
        <v>474885.63246493146</v>
      </c>
      <c r="C41" s="692">
        <v>0</v>
      </c>
      <c r="D41" s="692">
        <v>0</v>
      </c>
      <c r="E41" s="692">
        <v>474885.63246493146</v>
      </c>
      <c r="F41" s="692">
        <v>0</v>
      </c>
      <c r="G41" s="692">
        <v>16088.239999999998</v>
      </c>
      <c r="H41" s="692">
        <v>16088.239999999998</v>
      </c>
      <c r="I41" s="692"/>
      <c r="J41" s="692">
        <v>16088.239999999998</v>
      </c>
      <c r="K41" s="692">
        <v>0</v>
      </c>
      <c r="L41" s="704">
        <v>458797.39246493147</v>
      </c>
      <c r="M41" s="684"/>
      <c r="N41" s="684"/>
      <c r="O41" s="684"/>
      <c r="P41" s="684"/>
    </row>
    <row r="42" spans="1:16" x14ac:dyDescent="0.2">
      <c r="A42" s="698" t="s">
        <v>1292</v>
      </c>
      <c r="B42" s="692">
        <v>29187.774302413116</v>
      </c>
      <c r="C42" s="692">
        <v>0</v>
      </c>
      <c r="D42" s="692">
        <v>0</v>
      </c>
      <c r="E42" s="692">
        <v>29187.774302413116</v>
      </c>
      <c r="F42" s="692">
        <v>0</v>
      </c>
      <c r="G42" s="692">
        <v>0</v>
      </c>
      <c r="H42" s="692">
        <v>0</v>
      </c>
      <c r="I42" s="692"/>
      <c r="J42" s="692">
        <v>0</v>
      </c>
      <c r="K42" s="692">
        <v>0</v>
      </c>
      <c r="L42" s="704">
        <v>29187.774302413116</v>
      </c>
      <c r="M42" s="684"/>
      <c r="N42" s="684"/>
      <c r="O42" s="684"/>
      <c r="P42" s="684"/>
    </row>
    <row r="43" spans="1:16" x14ac:dyDescent="0.2">
      <c r="A43" s="698" t="s">
        <v>1293</v>
      </c>
      <c r="B43" s="692">
        <v>87895.25934283153</v>
      </c>
      <c r="C43" s="692">
        <v>0</v>
      </c>
      <c r="D43" s="692">
        <v>0</v>
      </c>
      <c r="E43" s="692">
        <v>87895.25934283153</v>
      </c>
      <c r="F43" s="692">
        <v>0</v>
      </c>
      <c r="G43" s="692">
        <v>3.637978807091713E-12</v>
      </c>
      <c r="H43" s="692">
        <v>3.637978807091713E-12</v>
      </c>
      <c r="I43" s="692"/>
      <c r="J43" s="692">
        <v>3.637978807091713E-12</v>
      </c>
      <c r="K43" s="692">
        <v>0</v>
      </c>
      <c r="L43" s="704">
        <v>87895.25934283153</v>
      </c>
      <c r="M43" s="684"/>
      <c r="N43" s="684"/>
      <c r="O43" s="684"/>
      <c r="P43" s="684"/>
    </row>
    <row r="44" spans="1:16" x14ac:dyDescent="0.2">
      <c r="A44" s="698" t="s">
        <v>1294</v>
      </c>
      <c r="B44" s="692">
        <v>11259.015663823928</v>
      </c>
      <c r="C44" s="692">
        <v>0</v>
      </c>
      <c r="D44" s="692">
        <v>0</v>
      </c>
      <c r="E44" s="692">
        <v>11259.015663823928</v>
      </c>
      <c r="F44" s="692">
        <v>0</v>
      </c>
      <c r="G44" s="692">
        <v>598</v>
      </c>
      <c r="H44" s="692">
        <v>598</v>
      </c>
      <c r="I44" s="692"/>
      <c r="J44" s="692">
        <v>598</v>
      </c>
      <c r="K44" s="692">
        <v>0</v>
      </c>
      <c r="L44" s="704">
        <v>10661.015663823928</v>
      </c>
      <c r="M44" s="684"/>
      <c r="N44" s="684"/>
      <c r="O44" s="684"/>
      <c r="P44" s="684"/>
    </row>
    <row r="45" spans="1:16" x14ac:dyDescent="0.2">
      <c r="A45" s="698" t="s">
        <v>1295</v>
      </c>
      <c r="B45" s="692">
        <v>6304.2776062849725</v>
      </c>
      <c r="C45" s="692">
        <v>0</v>
      </c>
      <c r="D45" s="692">
        <v>0</v>
      </c>
      <c r="E45" s="692">
        <v>6304.2776062849725</v>
      </c>
      <c r="F45" s="692">
        <v>0</v>
      </c>
      <c r="G45" s="692">
        <v>0</v>
      </c>
      <c r="H45" s="692">
        <v>0</v>
      </c>
      <c r="I45" s="692"/>
      <c r="J45" s="692">
        <v>0</v>
      </c>
      <c r="K45" s="692">
        <v>0</v>
      </c>
      <c r="L45" s="704">
        <v>6304.2776062849725</v>
      </c>
      <c r="M45" s="684"/>
      <c r="N45" s="684"/>
      <c r="O45" s="684"/>
      <c r="P45" s="684"/>
    </row>
    <row r="46" spans="1:16" x14ac:dyDescent="0.2">
      <c r="A46" s="698" t="s">
        <v>1296</v>
      </c>
      <c r="B46" s="692">
        <v>61167.670491082747</v>
      </c>
      <c r="C46" s="692">
        <v>0</v>
      </c>
      <c r="D46" s="692">
        <v>0</v>
      </c>
      <c r="E46" s="692">
        <v>61167.670491082747</v>
      </c>
      <c r="F46" s="692">
        <v>0</v>
      </c>
      <c r="G46" s="692">
        <v>14067.589999999998</v>
      </c>
      <c r="H46" s="692">
        <v>14067.589999999998</v>
      </c>
      <c r="I46" s="692"/>
      <c r="J46" s="692">
        <v>14067.589999999998</v>
      </c>
      <c r="K46" s="692">
        <v>0</v>
      </c>
      <c r="L46" s="704">
        <v>47100.08049108275</v>
      </c>
      <c r="M46" s="684"/>
      <c r="N46" s="684"/>
      <c r="O46" s="684"/>
      <c r="P46" s="684"/>
    </row>
    <row r="47" spans="1:16" x14ac:dyDescent="0.2">
      <c r="A47" s="698" t="s">
        <v>1240</v>
      </c>
      <c r="B47" s="692">
        <v>36351.230813955648</v>
      </c>
      <c r="C47" s="692">
        <v>0</v>
      </c>
      <c r="D47" s="692">
        <v>0</v>
      </c>
      <c r="E47" s="692">
        <v>36351.230813955648</v>
      </c>
      <c r="F47" s="692">
        <v>0</v>
      </c>
      <c r="G47" s="692">
        <v>6008.81</v>
      </c>
      <c r="H47" s="692">
        <v>6008.81</v>
      </c>
      <c r="I47" s="692"/>
      <c r="J47" s="692">
        <v>6008.81</v>
      </c>
      <c r="K47" s="692">
        <v>0</v>
      </c>
      <c r="L47" s="704">
        <v>30342.420813955647</v>
      </c>
      <c r="M47" s="684"/>
      <c r="N47" s="684"/>
      <c r="O47" s="684"/>
      <c r="P47" s="684"/>
    </row>
    <row r="48" spans="1:16" x14ac:dyDescent="0.2">
      <c r="A48" s="698" t="s">
        <v>1297</v>
      </c>
      <c r="B48" s="692">
        <v>55597.676515047162</v>
      </c>
      <c r="C48" s="692">
        <v>0</v>
      </c>
      <c r="D48" s="692">
        <v>0</v>
      </c>
      <c r="E48" s="692">
        <v>55597.676515047162</v>
      </c>
      <c r="F48" s="692">
        <v>0</v>
      </c>
      <c r="G48" s="692">
        <v>0</v>
      </c>
      <c r="H48" s="692">
        <v>0</v>
      </c>
      <c r="I48" s="692"/>
      <c r="J48" s="692">
        <v>0</v>
      </c>
      <c r="K48" s="692">
        <v>0</v>
      </c>
      <c r="L48" s="704">
        <v>55597.676515047162</v>
      </c>
      <c r="M48" s="684"/>
      <c r="N48" s="684"/>
      <c r="O48" s="684"/>
      <c r="P48" s="684"/>
    </row>
    <row r="49" spans="1:16" x14ac:dyDescent="0.2">
      <c r="A49" s="698" t="s">
        <v>1298</v>
      </c>
      <c r="B49" s="692">
        <v>30067.070567403534</v>
      </c>
      <c r="C49" s="692">
        <v>0</v>
      </c>
      <c r="D49" s="692">
        <v>0</v>
      </c>
      <c r="E49" s="692">
        <v>30067.070567403534</v>
      </c>
      <c r="F49" s="692">
        <v>0</v>
      </c>
      <c r="G49" s="692">
        <v>1467.9999999999998</v>
      </c>
      <c r="H49" s="692">
        <v>1467.9999999999998</v>
      </c>
      <c r="I49" s="692"/>
      <c r="J49" s="692">
        <v>1467.9999999999998</v>
      </c>
      <c r="K49" s="692">
        <v>0</v>
      </c>
      <c r="L49" s="704">
        <v>28599.070567403534</v>
      </c>
      <c r="M49" s="684"/>
      <c r="N49" s="684"/>
      <c r="O49" s="684"/>
      <c r="P49" s="684"/>
    </row>
    <row r="50" spans="1:16" x14ac:dyDescent="0.2">
      <c r="A50" s="694" t="s">
        <v>1080</v>
      </c>
      <c r="B50" s="692">
        <v>17751625.29992469</v>
      </c>
      <c r="C50" s="692">
        <v>616.47</v>
      </c>
      <c r="D50" s="692">
        <v>-59826.619999999995</v>
      </c>
      <c r="E50" s="692">
        <v>17692415.149924688</v>
      </c>
      <c r="F50" s="692">
        <v>0</v>
      </c>
      <c r="G50" s="692">
        <v>4055685.5399999972</v>
      </c>
      <c r="H50" s="692">
        <v>4055435.6799999974</v>
      </c>
      <c r="I50" s="692"/>
      <c r="J50" s="692">
        <v>4055435.6799999974</v>
      </c>
      <c r="K50" s="692">
        <v>249.86000000000058</v>
      </c>
      <c r="L50" s="704">
        <v>13636979.469924694</v>
      </c>
      <c r="M50" s="684"/>
      <c r="N50" s="684"/>
      <c r="O50" s="684"/>
      <c r="P50" s="684"/>
    </row>
    <row r="51" spans="1:16" x14ac:dyDescent="0.2">
      <c r="A51" s="698" t="s">
        <v>1241</v>
      </c>
      <c r="B51" s="692">
        <v>334549.34538036416</v>
      </c>
      <c r="C51" s="692">
        <v>0</v>
      </c>
      <c r="D51" s="692">
        <v>0</v>
      </c>
      <c r="E51" s="692">
        <v>334549.34538036416</v>
      </c>
      <c r="F51" s="692">
        <v>0</v>
      </c>
      <c r="G51" s="692">
        <v>0</v>
      </c>
      <c r="H51" s="692">
        <v>0</v>
      </c>
      <c r="I51" s="692"/>
      <c r="J51" s="692">
        <v>0</v>
      </c>
      <c r="K51" s="692">
        <v>0</v>
      </c>
      <c r="L51" s="704">
        <v>334549.34538036416</v>
      </c>
      <c r="M51" s="684"/>
      <c r="N51" s="684"/>
      <c r="O51" s="684"/>
      <c r="P51" s="684"/>
    </row>
    <row r="52" spans="1:16" x14ac:dyDescent="0.2">
      <c r="A52" s="698" t="s">
        <v>1299</v>
      </c>
      <c r="B52" s="692">
        <v>643513.2649114005</v>
      </c>
      <c r="C52" s="692">
        <v>0</v>
      </c>
      <c r="D52" s="692">
        <v>0</v>
      </c>
      <c r="E52" s="692">
        <v>643513.2649114005</v>
      </c>
      <c r="F52" s="692">
        <v>0</v>
      </c>
      <c r="G52" s="692">
        <v>127982.39999999999</v>
      </c>
      <c r="H52" s="692">
        <v>127982.39999999999</v>
      </c>
      <c r="I52" s="692"/>
      <c r="J52" s="692">
        <v>127982.39999999999</v>
      </c>
      <c r="K52" s="692">
        <v>0</v>
      </c>
      <c r="L52" s="704">
        <v>515530.86491140048</v>
      </c>
      <c r="M52" s="684"/>
      <c r="N52" s="684"/>
      <c r="O52" s="684"/>
      <c r="P52" s="684"/>
    </row>
    <row r="53" spans="1:16" x14ac:dyDescent="0.2">
      <c r="A53" s="698" t="s">
        <v>1242</v>
      </c>
      <c r="B53" s="692">
        <v>667320.22677693248</v>
      </c>
      <c r="C53" s="692">
        <v>0</v>
      </c>
      <c r="D53" s="692">
        <v>0</v>
      </c>
      <c r="E53" s="692">
        <v>667320.22677693248</v>
      </c>
      <c r="F53" s="692">
        <v>0</v>
      </c>
      <c r="G53" s="692">
        <v>191189</v>
      </c>
      <c r="H53" s="692">
        <v>191189</v>
      </c>
      <c r="I53" s="692"/>
      <c r="J53" s="692">
        <v>191189</v>
      </c>
      <c r="K53" s="692">
        <v>0</v>
      </c>
      <c r="L53" s="704">
        <v>476131.22677693248</v>
      </c>
      <c r="M53" s="684"/>
      <c r="N53" s="684"/>
      <c r="O53" s="684"/>
      <c r="P53" s="684"/>
    </row>
    <row r="54" spans="1:16" x14ac:dyDescent="0.2">
      <c r="A54" s="698" t="s">
        <v>1300</v>
      </c>
      <c r="B54" s="692">
        <v>55150.903484313232</v>
      </c>
      <c r="C54" s="692">
        <v>0</v>
      </c>
      <c r="D54" s="692">
        <v>0</v>
      </c>
      <c r="E54" s="692">
        <v>55150.903484313232</v>
      </c>
      <c r="F54" s="692">
        <v>0</v>
      </c>
      <c r="G54" s="692">
        <v>17491.309999999998</v>
      </c>
      <c r="H54" s="692">
        <v>17491.309999999998</v>
      </c>
      <c r="I54" s="692"/>
      <c r="J54" s="692">
        <v>17491.309999999998</v>
      </c>
      <c r="K54" s="692">
        <v>0</v>
      </c>
      <c r="L54" s="704">
        <v>37659.593484313235</v>
      </c>
      <c r="M54" s="684"/>
      <c r="N54" s="684"/>
      <c r="O54" s="684"/>
      <c r="P54" s="684"/>
    </row>
    <row r="55" spans="1:16" x14ac:dyDescent="0.2">
      <c r="A55" s="698" t="s">
        <v>1301</v>
      </c>
      <c r="B55" s="692">
        <v>32897.750726481361</v>
      </c>
      <c r="C55" s="692">
        <v>0</v>
      </c>
      <c r="D55" s="692">
        <v>0</v>
      </c>
      <c r="E55" s="692">
        <v>32897.750726481361</v>
      </c>
      <c r="F55" s="692">
        <v>0</v>
      </c>
      <c r="G55" s="692">
        <v>0</v>
      </c>
      <c r="H55" s="692">
        <v>0</v>
      </c>
      <c r="I55" s="692"/>
      <c r="J55" s="692">
        <v>0</v>
      </c>
      <c r="K55" s="692">
        <v>0</v>
      </c>
      <c r="L55" s="704">
        <v>32897.750726481361</v>
      </c>
      <c r="M55" s="684"/>
      <c r="N55" s="684"/>
      <c r="O55" s="684"/>
      <c r="P55" s="684"/>
    </row>
    <row r="56" spans="1:16" x14ac:dyDescent="0.2">
      <c r="A56" s="698" t="s">
        <v>1302</v>
      </c>
      <c r="B56" s="692">
        <v>12554.07</v>
      </c>
      <c r="C56" s="692">
        <v>0</v>
      </c>
      <c r="D56" s="692">
        <v>0</v>
      </c>
      <c r="E56" s="692">
        <v>12554.07</v>
      </c>
      <c r="F56" s="692">
        <v>0</v>
      </c>
      <c r="G56" s="692">
        <v>7454.16</v>
      </c>
      <c r="H56" s="692">
        <v>7454.16</v>
      </c>
      <c r="I56" s="692"/>
      <c r="J56" s="692">
        <v>7454.16</v>
      </c>
      <c r="K56" s="692">
        <v>0</v>
      </c>
      <c r="L56" s="704">
        <v>5099.91</v>
      </c>
      <c r="M56" s="684"/>
      <c r="N56" s="684"/>
      <c r="O56" s="684"/>
      <c r="P56" s="684"/>
    </row>
    <row r="57" spans="1:16" x14ac:dyDescent="0.2">
      <c r="A57" s="698" t="s">
        <v>1303</v>
      </c>
      <c r="B57" s="692">
        <v>17715.02</v>
      </c>
      <c r="C57" s="692">
        <v>0</v>
      </c>
      <c r="D57" s="692">
        <v>0</v>
      </c>
      <c r="E57" s="692">
        <v>17715.02</v>
      </c>
      <c r="F57" s="692">
        <v>0</v>
      </c>
      <c r="G57" s="692">
        <v>928</v>
      </c>
      <c r="H57" s="692">
        <v>928</v>
      </c>
      <c r="I57" s="692"/>
      <c r="J57" s="692">
        <v>928</v>
      </c>
      <c r="K57" s="692">
        <v>0</v>
      </c>
      <c r="L57" s="704">
        <v>16787.02</v>
      </c>
      <c r="M57" s="684"/>
      <c r="N57" s="684"/>
      <c r="O57" s="684"/>
      <c r="P57" s="684"/>
    </row>
    <row r="58" spans="1:16" x14ac:dyDescent="0.2">
      <c r="A58" s="698" t="s">
        <v>1304</v>
      </c>
      <c r="B58" s="692">
        <v>67277.480286616745</v>
      </c>
      <c r="C58" s="692">
        <v>0</v>
      </c>
      <c r="D58" s="692">
        <v>0</v>
      </c>
      <c r="E58" s="692">
        <v>67277.480286616745</v>
      </c>
      <c r="F58" s="692">
        <v>0</v>
      </c>
      <c r="G58" s="692">
        <v>2178.48</v>
      </c>
      <c r="H58" s="692">
        <v>2178.48</v>
      </c>
      <c r="I58" s="692"/>
      <c r="J58" s="692">
        <v>2178.48</v>
      </c>
      <c r="K58" s="692">
        <v>0</v>
      </c>
      <c r="L58" s="704">
        <v>65099.000286616742</v>
      </c>
      <c r="M58" s="684"/>
      <c r="N58" s="684"/>
      <c r="O58" s="684"/>
      <c r="P58" s="684"/>
    </row>
    <row r="59" spans="1:16" x14ac:dyDescent="0.2">
      <c r="A59" s="698" t="s">
        <v>1305</v>
      </c>
      <c r="B59" s="692">
        <v>139620.34410930317</v>
      </c>
      <c r="C59" s="692">
        <v>0</v>
      </c>
      <c r="D59" s="692">
        <v>0</v>
      </c>
      <c r="E59" s="692">
        <v>139620.34410930317</v>
      </c>
      <c r="F59" s="692">
        <v>0</v>
      </c>
      <c r="G59" s="692">
        <v>27640</v>
      </c>
      <c r="H59" s="692">
        <v>27640</v>
      </c>
      <c r="I59" s="692"/>
      <c r="J59" s="692">
        <v>27640</v>
      </c>
      <c r="K59" s="692">
        <v>0</v>
      </c>
      <c r="L59" s="704">
        <v>111980.34410930317</v>
      </c>
      <c r="M59" s="684"/>
      <c r="N59" s="684"/>
      <c r="O59" s="684"/>
      <c r="P59" s="684"/>
    </row>
    <row r="60" spans="1:16" x14ac:dyDescent="0.2">
      <c r="A60" s="698" t="s">
        <v>1306</v>
      </c>
      <c r="B60" s="692">
        <v>63168.509561180101</v>
      </c>
      <c r="C60" s="692">
        <v>0</v>
      </c>
      <c r="D60" s="692">
        <v>0</v>
      </c>
      <c r="E60" s="692">
        <v>63168.509561180101</v>
      </c>
      <c r="F60" s="692">
        <v>0</v>
      </c>
      <c r="G60" s="692">
        <v>0</v>
      </c>
      <c r="H60" s="692">
        <v>0</v>
      </c>
      <c r="I60" s="692"/>
      <c r="J60" s="692">
        <v>0</v>
      </c>
      <c r="K60" s="692">
        <v>0</v>
      </c>
      <c r="L60" s="704">
        <v>63168.509561180101</v>
      </c>
      <c r="M60" s="684"/>
      <c r="N60" s="684"/>
      <c r="O60" s="684"/>
      <c r="P60" s="684"/>
    </row>
    <row r="61" spans="1:16" x14ac:dyDescent="0.2">
      <c r="A61" s="698" t="s">
        <v>1307</v>
      </c>
      <c r="B61" s="692">
        <v>555923.11885785067</v>
      </c>
      <c r="C61" s="692">
        <v>0</v>
      </c>
      <c r="D61" s="692">
        <v>0</v>
      </c>
      <c r="E61" s="692">
        <v>555923.11885785067</v>
      </c>
      <c r="F61" s="692">
        <v>0</v>
      </c>
      <c r="G61" s="692">
        <v>0</v>
      </c>
      <c r="H61" s="692">
        <v>0</v>
      </c>
      <c r="I61" s="692"/>
      <c r="J61" s="692">
        <v>0</v>
      </c>
      <c r="K61" s="692">
        <v>0</v>
      </c>
      <c r="L61" s="704">
        <v>555923.11885785067</v>
      </c>
      <c r="M61" s="684"/>
      <c r="N61" s="684"/>
      <c r="O61" s="684"/>
      <c r="P61" s="684"/>
    </row>
    <row r="62" spans="1:16" x14ac:dyDescent="0.2">
      <c r="A62" s="698" t="s">
        <v>1308</v>
      </c>
      <c r="B62" s="692">
        <v>107703.31466979872</v>
      </c>
      <c r="C62" s="692">
        <v>0</v>
      </c>
      <c r="D62" s="692">
        <v>0</v>
      </c>
      <c r="E62" s="692">
        <v>107703.31466979872</v>
      </c>
      <c r="F62" s="692">
        <v>0</v>
      </c>
      <c r="G62" s="692">
        <v>0</v>
      </c>
      <c r="H62" s="692">
        <v>0</v>
      </c>
      <c r="I62" s="692"/>
      <c r="J62" s="692">
        <v>0</v>
      </c>
      <c r="K62" s="692">
        <v>0</v>
      </c>
      <c r="L62" s="704">
        <v>107703.31466979872</v>
      </c>
      <c r="M62" s="684"/>
      <c r="N62" s="684"/>
      <c r="O62" s="684"/>
      <c r="P62" s="684"/>
    </row>
    <row r="63" spans="1:16" x14ac:dyDescent="0.2">
      <c r="A63" s="698" t="s">
        <v>1309</v>
      </c>
      <c r="B63" s="692">
        <v>17997.5</v>
      </c>
      <c r="C63" s="692">
        <v>0</v>
      </c>
      <c r="D63" s="692">
        <v>0</v>
      </c>
      <c r="E63" s="692">
        <v>17997.5</v>
      </c>
      <c r="F63" s="692">
        <v>0</v>
      </c>
      <c r="G63" s="692">
        <v>0</v>
      </c>
      <c r="H63" s="692">
        <v>0</v>
      </c>
      <c r="I63" s="692"/>
      <c r="J63" s="692">
        <v>0</v>
      </c>
      <c r="K63" s="692">
        <v>0</v>
      </c>
      <c r="L63" s="704">
        <v>17997.5</v>
      </c>
      <c r="M63" s="684"/>
      <c r="N63" s="684"/>
      <c r="O63" s="684"/>
      <c r="P63" s="684"/>
    </row>
    <row r="64" spans="1:16" x14ac:dyDescent="0.2">
      <c r="A64" s="698" t="s">
        <v>1243</v>
      </c>
      <c r="B64" s="692">
        <v>8234648.3470495064</v>
      </c>
      <c r="C64" s="692">
        <v>0</v>
      </c>
      <c r="D64" s="692">
        <v>-42624.34</v>
      </c>
      <c r="E64" s="692">
        <v>8192024.0070495065</v>
      </c>
      <c r="F64" s="692">
        <v>0</v>
      </c>
      <c r="G64" s="692">
        <v>2307903.8899999973</v>
      </c>
      <c r="H64" s="692">
        <v>2307903.8899999973</v>
      </c>
      <c r="I64" s="692"/>
      <c r="J64" s="692">
        <v>2307903.8899999973</v>
      </c>
      <c r="K64" s="692">
        <v>0</v>
      </c>
      <c r="L64" s="704">
        <v>5884120.1170495097</v>
      </c>
      <c r="M64" s="684"/>
      <c r="N64" s="684"/>
      <c r="O64" s="684"/>
      <c r="P64" s="684"/>
    </row>
    <row r="65" spans="1:16" x14ac:dyDescent="0.2">
      <c r="A65" s="698" t="s">
        <v>1310</v>
      </c>
      <c r="B65" s="692">
        <v>27932.115765753777</v>
      </c>
      <c r="C65" s="692">
        <v>0</v>
      </c>
      <c r="D65" s="692">
        <v>0</v>
      </c>
      <c r="E65" s="692">
        <v>27932.115765753777</v>
      </c>
      <c r="F65" s="692">
        <v>0</v>
      </c>
      <c r="G65" s="692">
        <v>11593.04</v>
      </c>
      <c r="H65" s="692">
        <v>11593.04</v>
      </c>
      <c r="I65" s="692"/>
      <c r="J65" s="692">
        <v>11593.04</v>
      </c>
      <c r="K65" s="692">
        <v>0</v>
      </c>
      <c r="L65" s="704">
        <v>16339.075765753776</v>
      </c>
      <c r="M65" s="684"/>
      <c r="N65" s="684"/>
      <c r="O65" s="684"/>
      <c r="P65" s="684"/>
    </row>
    <row r="66" spans="1:16" x14ac:dyDescent="0.2">
      <c r="A66" s="694" t="s">
        <v>1244</v>
      </c>
      <c r="B66" s="692">
        <v>131378.74314607098</v>
      </c>
      <c r="C66" s="692">
        <v>0</v>
      </c>
      <c r="D66" s="692">
        <v>0</v>
      </c>
      <c r="E66" s="692">
        <v>131378.74314607098</v>
      </c>
      <c r="F66" s="692">
        <v>0</v>
      </c>
      <c r="G66" s="692">
        <v>1299.8499999999999</v>
      </c>
      <c r="H66" s="692">
        <v>1299.8499999999999</v>
      </c>
      <c r="I66" s="692"/>
      <c r="J66" s="692">
        <v>1299.8499999999999</v>
      </c>
      <c r="K66" s="692">
        <v>0</v>
      </c>
      <c r="L66" s="704">
        <v>130078.89314607097</v>
      </c>
      <c r="M66" s="684"/>
      <c r="N66" s="684"/>
      <c r="O66" s="684"/>
      <c r="P66" s="684"/>
    </row>
    <row r="67" spans="1:16" x14ac:dyDescent="0.2">
      <c r="A67" s="694" t="s">
        <v>1245</v>
      </c>
      <c r="B67" s="692">
        <v>312796.44425301667</v>
      </c>
      <c r="C67" s="692">
        <v>0</v>
      </c>
      <c r="D67" s="692">
        <v>0</v>
      </c>
      <c r="E67" s="692">
        <v>312796.44425301667</v>
      </c>
      <c r="F67" s="692">
        <v>0</v>
      </c>
      <c r="G67" s="692">
        <v>0</v>
      </c>
      <c r="H67" s="692">
        <v>0</v>
      </c>
      <c r="I67" s="692"/>
      <c r="J67" s="692">
        <v>0</v>
      </c>
      <c r="K67" s="692">
        <v>0</v>
      </c>
      <c r="L67" s="704">
        <v>312796.44425301667</v>
      </c>
      <c r="M67" s="684"/>
      <c r="N67" s="684"/>
      <c r="O67" s="684"/>
      <c r="P67" s="684"/>
    </row>
    <row r="68" spans="1:16" x14ac:dyDescent="0.2">
      <c r="A68" s="694" t="s">
        <v>1246</v>
      </c>
      <c r="B68" s="692">
        <v>206461.9482683746</v>
      </c>
      <c r="C68" s="692">
        <v>0</v>
      </c>
      <c r="D68" s="692">
        <v>0</v>
      </c>
      <c r="E68" s="692">
        <v>206461.9482683746</v>
      </c>
      <c r="F68" s="692">
        <v>0</v>
      </c>
      <c r="G68" s="692">
        <v>54815.820000000007</v>
      </c>
      <c r="H68" s="692">
        <v>54815.820000000007</v>
      </c>
      <c r="I68" s="692"/>
      <c r="J68" s="692">
        <v>54815.820000000007</v>
      </c>
      <c r="K68" s="692">
        <v>0</v>
      </c>
      <c r="L68" s="704">
        <v>151646.1282683746</v>
      </c>
      <c r="M68" s="684"/>
      <c r="N68" s="684"/>
      <c r="O68" s="684"/>
      <c r="P68" s="684"/>
    </row>
    <row r="69" spans="1:16" x14ac:dyDescent="0.2">
      <c r="A69" s="694" t="s">
        <v>1247</v>
      </c>
      <c r="B69" s="692">
        <v>902181.43813319097</v>
      </c>
      <c r="C69" s="692">
        <v>0</v>
      </c>
      <c r="D69" s="692">
        <v>0</v>
      </c>
      <c r="E69" s="692">
        <v>902181.43813319097</v>
      </c>
      <c r="F69" s="692">
        <v>0</v>
      </c>
      <c r="G69" s="692">
        <v>154048</v>
      </c>
      <c r="H69" s="692">
        <v>154048</v>
      </c>
      <c r="I69" s="692"/>
      <c r="J69" s="692">
        <v>154048</v>
      </c>
      <c r="K69" s="692">
        <v>0</v>
      </c>
      <c r="L69" s="704">
        <v>748133.43813319097</v>
      </c>
      <c r="M69" s="684"/>
      <c r="N69" s="684"/>
      <c r="O69" s="684"/>
      <c r="P69" s="684"/>
    </row>
    <row r="70" spans="1:16" x14ac:dyDescent="0.2">
      <c r="A70" s="694" t="s">
        <v>1311</v>
      </c>
      <c r="B70" s="692">
        <v>66016.800000000003</v>
      </c>
      <c r="C70" s="692">
        <v>0</v>
      </c>
      <c r="D70" s="692">
        <v>0</v>
      </c>
      <c r="E70" s="692">
        <v>66016.800000000003</v>
      </c>
      <c r="F70" s="692">
        <v>0</v>
      </c>
      <c r="G70" s="692">
        <v>0</v>
      </c>
      <c r="H70" s="692">
        <v>0</v>
      </c>
      <c r="I70" s="692"/>
      <c r="J70" s="692">
        <v>0</v>
      </c>
      <c r="K70" s="692">
        <v>0</v>
      </c>
      <c r="L70" s="704">
        <v>66016.800000000003</v>
      </c>
      <c r="M70" s="684"/>
      <c r="N70" s="684"/>
      <c r="O70" s="684"/>
      <c r="P70" s="684"/>
    </row>
    <row r="71" spans="1:16" x14ac:dyDescent="0.2">
      <c r="A71" s="694" t="s">
        <v>1248</v>
      </c>
      <c r="B71" s="692">
        <v>97238.096492100551</v>
      </c>
      <c r="C71" s="692">
        <v>616.47</v>
      </c>
      <c r="D71" s="692">
        <v>-7744.78</v>
      </c>
      <c r="E71" s="692">
        <v>90109.786492100553</v>
      </c>
      <c r="F71" s="692">
        <v>0</v>
      </c>
      <c r="G71" s="692">
        <v>51769.33</v>
      </c>
      <c r="H71" s="692">
        <v>51519.47</v>
      </c>
      <c r="I71" s="692"/>
      <c r="J71" s="692">
        <v>51519.47</v>
      </c>
      <c r="K71" s="692">
        <v>249.86000000000058</v>
      </c>
      <c r="L71" s="704">
        <v>38590.316492100552</v>
      </c>
      <c r="M71" s="684"/>
      <c r="N71" s="684"/>
      <c r="O71" s="684"/>
      <c r="P71" s="684"/>
    </row>
    <row r="72" spans="1:16" x14ac:dyDescent="0.2">
      <c r="A72" s="694" t="s">
        <v>1249</v>
      </c>
      <c r="B72" s="692">
        <v>415192.12884662917</v>
      </c>
      <c r="C72" s="692">
        <v>0</v>
      </c>
      <c r="D72" s="692">
        <v>0</v>
      </c>
      <c r="E72" s="692">
        <v>415192.12884662917</v>
      </c>
      <c r="F72" s="692">
        <v>0</v>
      </c>
      <c r="G72" s="692">
        <v>0</v>
      </c>
      <c r="H72" s="692">
        <v>0</v>
      </c>
      <c r="I72" s="692"/>
      <c r="J72" s="692">
        <v>0</v>
      </c>
      <c r="K72" s="692">
        <v>0</v>
      </c>
      <c r="L72" s="704">
        <v>415192.12884662917</v>
      </c>
      <c r="M72" s="684"/>
      <c r="N72" s="684"/>
      <c r="O72" s="684"/>
      <c r="P72" s="684"/>
    </row>
    <row r="73" spans="1:16" x14ac:dyDescent="0.2">
      <c r="A73" s="694" t="s">
        <v>1312</v>
      </c>
      <c r="B73" s="692">
        <v>11858.345339198711</v>
      </c>
      <c r="C73" s="692">
        <v>0</v>
      </c>
      <c r="D73" s="692">
        <v>0</v>
      </c>
      <c r="E73" s="692">
        <v>11858.345339198711</v>
      </c>
      <c r="F73" s="692">
        <v>0</v>
      </c>
      <c r="G73" s="692">
        <v>0</v>
      </c>
      <c r="H73" s="692">
        <v>0</v>
      </c>
      <c r="I73" s="692"/>
      <c r="J73" s="692">
        <v>0</v>
      </c>
      <c r="K73" s="692">
        <v>0</v>
      </c>
      <c r="L73" s="704">
        <v>11858.345339198711</v>
      </c>
      <c r="M73" s="684"/>
      <c r="N73" s="684"/>
      <c r="O73" s="684"/>
      <c r="P73" s="684"/>
    </row>
    <row r="74" spans="1:16" x14ac:dyDescent="0.2">
      <c r="A74" s="694" t="s">
        <v>1313</v>
      </c>
      <c r="B74" s="692">
        <v>254307.79</v>
      </c>
      <c r="C74" s="692">
        <v>0</v>
      </c>
      <c r="D74" s="692">
        <v>0</v>
      </c>
      <c r="E74" s="692">
        <v>254307.79</v>
      </c>
      <c r="F74" s="692">
        <v>0</v>
      </c>
      <c r="G74" s="692">
        <v>0</v>
      </c>
      <c r="H74" s="692">
        <v>0</v>
      </c>
      <c r="I74" s="692"/>
      <c r="J74" s="692">
        <v>0</v>
      </c>
      <c r="K74" s="692">
        <v>0</v>
      </c>
      <c r="L74" s="704">
        <v>254307.79</v>
      </c>
      <c r="M74" s="684"/>
      <c r="N74" s="684"/>
      <c r="O74" s="684"/>
      <c r="P74" s="684"/>
    </row>
    <row r="75" spans="1:16" x14ac:dyDescent="0.2">
      <c r="A75" s="694" t="s">
        <v>1314</v>
      </c>
      <c r="B75" s="692">
        <v>21052.816960437893</v>
      </c>
      <c r="C75" s="692">
        <v>0</v>
      </c>
      <c r="D75" s="692">
        <v>0</v>
      </c>
      <c r="E75" s="692">
        <v>21052.816960437893</v>
      </c>
      <c r="F75" s="692">
        <v>0</v>
      </c>
      <c r="G75" s="692">
        <v>54.29</v>
      </c>
      <c r="H75" s="692">
        <v>54.29</v>
      </c>
      <c r="I75" s="692"/>
      <c r="J75" s="692">
        <v>54.29</v>
      </c>
      <c r="K75" s="692">
        <v>0</v>
      </c>
      <c r="L75" s="704">
        <v>20998.526960437892</v>
      </c>
      <c r="M75" s="684"/>
      <c r="N75" s="684"/>
      <c r="O75" s="684"/>
      <c r="P75" s="684"/>
    </row>
    <row r="76" spans="1:16" x14ac:dyDescent="0.2">
      <c r="A76" s="694" t="s">
        <v>1315</v>
      </c>
      <c r="B76" s="692">
        <v>54950.568110306835</v>
      </c>
      <c r="C76" s="692">
        <v>0</v>
      </c>
      <c r="D76" s="692">
        <v>0</v>
      </c>
      <c r="E76" s="692">
        <v>54950.568110306835</v>
      </c>
      <c r="F76" s="692">
        <v>0</v>
      </c>
      <c r="G76" s="692">
        <v>0</v>
      </c>
      <c r="H76" s="692">
        <v>0</v>
      </c>
      <c r="I76" s="692"/>
      <c r="J76" s="692">
        <v>0</v>
      </c>
      <c r="K76" s="692">
        <v>0</v>
      </c>
      <c r="L76" s="704">
        <v>54950.568110306835</v>
      </c>
      <c r="M76" s="684"/>
      <c r="N76" s="684"/>
      <c r="O76" s="684"/>
      <c r="P76" s="684"/>
    </row>
    <row r="77" spans="1:16" x14ac:dyDescent="0.2">
      <c r="A77" s="694" t="s">
        <v>1316</v>
      </c>
      <c r="B77" s="692">
        <v>176529.83165584569</v>
      </c>
      <c r="C77" s="692">
        <v>0</v>
      </c>
      <c r="D77" s="692">
        <v>0</v>
      </c>
      <c r="E77" s="692">
        <v>176529.83165584569</v>
      </c>
      <c r="F77" s="692">
        <v>0</v>
      </c>
      <c r="G77" s="692">
        <v>1454</v>
      </c>
      <c r="H77" s="692">
        <v>1454</v>
      </c>
      <c r="I77" s="692"/>
      <c r="J77" s="692">
        <v>1454</v>
      </c>
      <c r="K77" s="692">
        <v>0</v>
      </c>
      <c r="L77" s="704">
        <v>175075.83165584569</v>
      </c>
      <c r="M77" s="684"/>
      <c r="N77" s="684"/>
      <c r="O77" s="684"/>
      <c r="P77" s="684"/>
    </row>
    <row r="78" spans="1:16" x14ac:dyDescent="0.2">
      <c r="A78" s="694" t="s">
        <v>1317</v>
      </c>
      <c r="B78" s="692">
        <v>48601.026444622927</v>
      </c>
      <c r="C78" s="692">
        <v>0</v>
      </c>
      <c r="D78" s="692">
        <v>0</v>
      </c>
      <c r="E78" s="692">
        <v>48601.026444622927</v>
      </c>
      <c r="F78" s="692">
        <v>0</v>
      </c>
      <c r="G78" s="692">
        <v>0</v>
      </c>
      <c r="H78" s="692">
        <v>0</v>
      </c>
      <c r="I78" s="692"/>
      <c r="J78" s="692">
        <v>0</v>
      </c>
      <c r="K78" s="692">
        <v>0</v>
      </c>
      <c r="L78" s="704">
        <v>48601.026444622927</v>
      </c>
      <c r="M78" s="684"/>
      <c r="N78" s="684"/>
      <c r="O78" s="684"/>
      <c r="P78" s="684"/>
    </row>
    <row r="79" spans="1:16" x14ac:dyDescent="0.2">
      <c r="A79" s="694" t="s">
        <v>1250</v>
      </c>
      <c r="B79" s="692">
        <v>1981214.49</v>
      </c>
      <c r="C79" s="692">
        <v>0</v>
      </c>
      <c r="D79" s="692">
        <v>0</v>
      </c>
      <c r="E79" s="692">
        <v>1981214.49</v>
      </c>
      <c r="F79" s="692">
        <v>0</v>
      </c>
      <c r="G79" s="692">
        <v>249864</v>
      </c>
      <c r="H79" s="692">
        <v>249864</v>
      </c>
      <c r="I79" s="692"/>
      <c r="J79" s="692">
        <v>249864</v>
      </c>
      <c r="K79" s="692">
        <v>0</v>
      </c>
      <c r="L79" s="704">
        <v>1731350.49</v>
      </c>
      <c r="M79" s="684"/>
      <c r="N79" s="684"/>
      <c r="O79" s="684"/>
      <c r="P79" s="684"/>
    </row>
    <row r="80" spans="1:16" x14ac:dyDescent="0.2">
      <c r="A80" s="694" t="s">
        <v>1251</v>
      </c>
      <c r="B80" s="692">
        <v>47285.122768319838</v>
      </c>
      <c r="C80" s="692">
        <v>0</v>
      </c>
      <c r="D80" s="692">
        <v>0</v>
      </c>
      <c r="E80" s="692">
        <v>47285.122768319838</v>
      </c>
      <c r="F80" s="692">
        <v>0</v>
      </c>
      <c r="G80" s="692">
        <v>0</v>
      </c>
      <c r="H80" s="692">
        <v>0</v>
      </c>
      <c r="I80" s="692"/>
      <c r="J80" s="692">
        <v>0</v>
      </c>
      <c r="K80" s="692">
        <v>0</v>
      </c>
      <c r="L80" s="704">
        <v>47285.122768319838</v>
      </c>
      <c r="M80" s="684"/>
      <c r="N80" s="684"/>
      <c r="O80" s="684"/>
      <c r="P80" s="684"/>
    </row>
    <row r="81" spans="1:16" x14ac:dyDescent="0.2">
      <c r="A81" s="694" t="s">
        <v>1318</v>
      </c>
      <c r="B81" s="692">
        <v>38787.107788276102</v>
      </c>
      <c r="C81" s="692">
        <v>0</v>
      </c>
      <c r="D81" s="692">
        <v>0</v>
      </c>
      <c r="E81" s="692">
        <v>38787.107788276102</v>
      </c>
      <c r="F81" s="692">
        <v>0</v>
      </c>
      <c r="G81" s="692">
        <v>0</v>
      </c>
      <c r="H81" s="692">
        <v>0</v>
      </c>
      <c r="I81" s="692"/>
      <c r="J81" s="692">
        <v>0</v>
      </c>
      <c r="K81" s="692">
        <v>0</v>
      </c>
      <c r="L81" s="704">
        <v>38787.107788276102</v>
      </c>
      <c r="M81" s="684"/>
      <c r="N81" s="684"/>
      <c r="O81" s="684"/>
      <c r="P81" s="684"/>
    </row>
    <row r="82" spans="1:16" x14ac:dyDescent="0.2">
      <c r="A82" s="694" t="s">
        <v>1252</v>
      </c>
      <c r="B82" s="692">
        <v>77640.435219006205</v>
      </c>
      <c r="C82" s="692">
        <v>0</v>
      </c>
      <c r="D82" s="692">
        <v>0</v>
      </c>
      <c r="E82" s="692">
        <v>77640.435219006205</v>
      </c>
      <c r="F82" s="692">
        <v>0</v>
      </c>
      <c r="G82" s="692">
        <v>2471.5700000000002</v>
      </c>
      <c r="H82" s="692">
        <v>2471.5700000000002</v>
      </c>
      <c r="I82" s="692"/>
      <c r="J82" s="692">
        <v>2471.5700000000002</v>
      </c>
      <c r="K82" s="692">
        <v>0</v>
      </c>
      <c r="L82" s="704">
        <v>75168.865219006198</v>
      </c>
      <c r="M82" s="684"/>
      <c r="N82" s="684"/>
      <c r="O82" s="684"/>
      <c r="P82" s="684"/>
    </row>
    <row r="83" spans="1:16" x14ac:dyDescent="0.2">
      <c r="A83" s="694" t="s">
        <v>1253</v>
      </c>
      <c r="B83" s="692">
        <v>222146.17136158055</v>
      </c>
      <c r="C83" s="692">
        <v>0</v>
      </c>
      <c r="D83" s="692">
        <v>-13828.67</v>
      </c>
      <c r="E83" s="692">
        <v>208317.50136158054</v>
      </c>
      <c r="F83" s="692">
        <v>0</v>
      </c>
      <c r="G83" s="692">
        <v>27660.190000000002</v>
      </c>
      <c r="H83" s="692">
        <v>27660.190000000002</v>
      </c>
      <c r="I83" s="692"/>
      <c r="J83" s="692">
        <v>27660.190000000002</v>
      </c>
      <c r="K83" s="692">
        <v>0</v>
      </c>
      <c r="L83" s="704">
        <v>180657.31136158053</v>
      </c>
      <c r="M83" s="684"/>
      <c r="N83" s="684"/>
      <c r="O83" s="684"/>
      <c r="P83" s="684"/>
    </row>
    <row r="84" spans="1:16" x14ac:dyDescent="0.2">
      <c r="A84" s="694" t="s">
        <v>1319</v>
      </c>
      <c r="B84" s="692">
        <v>174426.75</v>
      </c>
      <c r="C84" s="692">
        <v>0</v>
      </c>
      <c r="D84" s="692">
        <v>13828.67</v>
      </c>
      <c r="E84" s="692">
        <v>188255.42</v>
      </c>
      <c r="F84" s="692">
        <v>0</v>
      </c>
      <c r="G84" s="692">
        <v>188255.42000000004</v>
      </c>
      <c r="H84" s="692">
        <v>188255.42000000004</v>
      </c>
      <c r="I84" s="692"/>
      <c r="J84" s="692">
        <v>188255.42000000004</v>
      </c>
      <c r="K84" s="692">
        <v>0</v>
      </c>
      <c r="L84" s="704">
        <v>0</v>
      </c>
      <c r="M84" s="684"/>
      <c r="N84" s="684"/>
      <c r="O84" s="684"/>
      <c r="P84" s="684"/>
    </row>
    <row r="85" spans="1:16" x14ac:dyDescent="0.2">
      <c r="A85" s="694" t="s">
        <v>1254</v>
      </c>
      <c r="B85" s="692">
        <v>332327.19353685441</v>
      </c>
      <c r="C85" s="692">
        <v>0</v>
      </c>
      <c r="D85" s="692">
        <v>0</v>
      </c>
      <c r="E85" s="692">
        <v>332327.19353685441</v>
      </c>
      <c r="F85" s="692">
        <v>0</v>
      </c>
      <c r="G85" s="692">
        <v>42974.14</v>
      </c>
      <c r="H85" s="692">
        <v>42974.14</v>
      </c>
      <c r="I85" s="692"/>
      <c r="J85" s="692">
        <v>42974.14</v>
      </c>
      <c r="K85" s="692">
        <v>0</v>
      </c>
      <c r="L85" s="704">
        <v>289353.05353685439</v>
      </c>
      <c r="M85" s="684"/>
      <c r="N85" s="684"/>
      <c r="O85" s="684"/>
      <c r="P85" s="684"/>
    </row>
    <row r="86" spans="1:16" x14ac:dyDescent="0.2">
      <c r="A86" s="694" t="s">
        <v>1255</v>
      </c>
      <c r="B86" s="692">
        <v>19096.558633175151</v>
      </c>
      <c r="C86" s="692">
        <v>0</v>
      </c>
      <c r="D86" s="692">
        <v>0</v>
      </c>
      <c r="E86" s="692">
        <v>19096.558633175151</v>
      </c>
      <c r="F86" s="692">
        <v>0</v>
      </c>
      <c r="G86" s="692">
        <v>3074</v>
      </c>
      <c r="H86" s="692">
        <v>3074</v>
      </c>
      <c r="I86" s="692"/>
      <c r="J86" s="692">
        <v>3074</v>
      </c>
      <c r="K86" s="692">
        <v>0</v>
      </c>
      <c r="L86" s="704">
        <v>16022.558633175151</v>
      </c>
      <c r="M86" s="684"/>
      <c r="N86" s="684"/>
      <c r="O86" s="684"/>
      <c r="P86" s="684"/>
    </row>
    <row r="87" spans="1:16" x14ac:dyDescent="0.2">
      <c r="A87" s="694" t="s">
        <v>1256</v>
      </c>
      <c r="B87" s="692">
        <v>203003.02138818035</v>
      </c>
      <c r="C87" s="692">
        <v>0</v>
      </c>
      <c r="D87" s="692">
        <v>0</v>
      </c>
      <c r="E87" s="692">
        <v>203003.02138818035</v>
      </c>
      <c r="F87" s="692">
        <v>0</v>
      </c>
      <c r="G87" s="692">
        <v>11484</v>
      </c>
      <c r="H87" s="692">
        <v>11484</v>
      </c>
      <c r="I87" s="692"/>
      <c r="J87" s="692">
        <v>11484</v>
      </c>
      <c r="K87" s="692">
        <v>0</v>
      </c>
      <c r="L87" s="704">
        <v>191519.02138818035</v>
      </c>
      <c r="M87" s="684"/>
      <c r="N87" s="684"/>
      <c r="O87" s="684"/>
      <c r="P87" s="684"/>
    </row>
    <row r="88" spans="1:16" x14ac:dyDescent="0.2">
      <c r="A88" s="694" t="s">
        <v>1320</v>
      </c>
      <c r="B88" s="692">
        <v>407060.51</v>
      </c>
      <c r="C88" s="692">
        <v>0</v>
      </c>
      <c r="D88" s="692">
        <v>-9457.5</v>
      </c>
      <c r="E88" s="692">
        <v>397603.01</v>
      </c>
      <c r="F88" s="692">
        <v>0</v>
      </c>
      <c r="G88" s="692">
        <v>0</v>
      </c>
      <c r="H88" s="692">
        <v>0</v>
      </c>
      <c r="I88" s="692"/>
      <c r="J88" s="692">
        <v>0</v>
      </c>
      <c r="K88" s="692">
        <v>0</v>
      </c>
      <c r="L88" s="704">
        <v>397603.01</v>
      </c>
      <c r="M88" s="684"/>
      <c r="N88" s="684"/>
      <c r="O88" s="684"/>
      <c r="P88" s="684"/>
    </row>
    <row r="89" spans="1:16" x14ac:dyDescent="0.2">
      <c r="A89" s="698" t="s">
        <v>1321</v>
      </c>
      <c r="B89" s="692">
        <v>572100.65</v>
      </c>
      <c r="C89" s="692">
        <v>0</v>
      </c>
      <c r="D89" s="692">
        <v>0</v>
      </c>
      <c r="E89" s="692">
        <v>572100.65</v>
      </c>
      <c r="F89" s="692"/>
      <c r="G89" s="692">
        <v>572100.65</v>
      </c>
      <c r="H89" s="692">
        <v>572100.65</v>
      </c>
      <c r="I89" s="692"/>
      <c r="J89" s="692">
        <v>572100.65</v>
      </c>
      <c r="K89" s="692">
        <v>0</v>
      </c>
      <c r="L89" s="704">
        <v>0</v>
      </c>
      <c r="M89" s="684"/>
      <c r="N89" s="684"/>
      <c r="O89" s="684"/>
      <c r="P89" s="684"/>
    </row>
    <row r="90" spans="1:16" x14ac:dyDescent="0.2">
      <c r="A90" s="701" t="s">
        <v>1092</v>
      </c>
      <c r="B90" s="692">
        <v>1298445</v>
      </c>
      <c r="C90" s="692">
        <v>0</v>
      </c>
      <c r="D90" s="692">
        <v>0</v>
      </c>
      <c r="E90" s="692">
        <v>1298445</v>
      </c>
      <c r="F90" s="692">
        <v>0</v>
      </c>
      <c r="G90" s="692">
        <v>176522</v>
      </c>
      <c r="H90" s="692">
        <v>176522</v>
      </c>
      <c r="I90" s="692"/>
      <c r="J90" s="692">
        <v>176522</v>
      </c>
      <c r="K90" s="692">
        <v>0</v>
      </c>
      <c r="L90" s="704">
        <v>1121923</v>
      </c>
      <c r="M90" s="684"/>
      <c r="N90" s="684"/>
      <c r="O90" s="684"/>
      <c r="P90" s="684"/>
    </row>
    <row r="91" spans="1:16" x14ac:dyDescent="0.2">
      <c r="A91" s="698" t="s">
        <v>1322</v>
      </c>
      <c r="B91" s="692">
        <v>500364</v>
      </c>
      <c r="C91" s="692">
        <v>0</v>
      </c>
      <c r="D91" s="692">
        <v>0</v>
      </c>
      <c r="E91" s="692">
        <v>500364</v>
      </c>
      <c r="F91" s="692">
        <v>0</v>
      </c>
      <c r="G91" s="692">
        <v>0</v>
      </c>
      <c r="H91" s="692">
        <v>0</v>
      </c>
      <c r="I91" s="692"/>
      <c r="J91" s="692">
        <v>0</v>
      </c>
      <c r="K91" s="692">
        <v>0</v>
      </c>
      <c r="L91" s="704">
        <v>500364</v>
      </c>
      <c r="M91" s="684"/>
      <c r="N91" s="684"/>
      <c r="O91" s="684"/>
      <c r="P91" s="684"/>
    </row>
    <row r="92" spans="1:16" x14ac:dyDescent="0.2">
      <c r="A92" s="698" t="s">
        <v>1323</v>
      </c>
      <c r="B92" s="692">
        <v>69174</v>
      </c>
      <c r="C92" s="692">
        <v>0</v>
      </c>
      <c r="D92" s="692">
        <v>0</v>
      </c>
      <c r="E92" s="692">
        <v>69174</v>
      </c>
      <c r="F92" s="692">
        <v>0</v>
      </c>
      <c r="G92" s="692">
        <v>2262</v>
      </c>
      <c r="H92" s="692">
        <v>2262</v>
      </c>
      <c r="I92" s="692"/>
      <c r="J92" s="692">
        <v>2262</v>
      </c>
      <c r="K92" s="692">
        <v>0</v>
      </c>
      <c r="L92" s="704">
        <v>66912</v>
      </c>
      <c r="M92" s="684"/>
      <c r="N92" s="684"/>
      <c r="O92" s="684"/>
      <c r="P92" s="684"/>
    </row>
    <row r="93" spans="1:16" x14ac:dyDescent="0.2">
      <c r="A93" s="698" t="s">
        <v>1324</v>
      </c>
      <c r="B93" s="692">
        <v>728907</v>
      </c>
      <c r="C93" s="692">
        <v>0</v>
      </c>
      <c r="D93" s="692">
        <v>0</v>
      </c>
      <c r="E93" s="692">
        <v>728907</v>
      </c>
      <c r="F93" s="692">
        <v>0</v>
      </c>
      <c r="G93" s="692">
        <v>174260</v>
      </c>
      <c r="H93" s="692">
        <v>174260</v>
      </c>
      <c r="I93" s="692"/>
      <c r="J93" s="692">
        <v>174260</v>
      </c>
      <c r="K93" s="692">
        <v>0</v>
      </c>
      <c r="L93" s="704">
        <v>554647</v>
      </c>
      <c r="M93" s="684"/>
      <c r="N93" s="684"/>
      <c r="O93" s="684"/>
      <c r="P93" s="684"/>
    </row>
    <row r="94" spans="1:16" x14ac:dyDescent="0.2">
      <c r="A94" s="701" t="s">
        <v>1098</v>
      </c>
      <c r="B94" s="692">
        <v>0</v>
      </c>
      <c r="C94" s="692">
        <v>49113.69</v>
      </c>
      <c r="D94" s="692">
        <v>9457.5</v>
      </c>
      <c r="E94" s="692">
        <v>58571.19</v>
      </c>
      <c r="F94" s="692">
        <v>47062.53</v>
      </c>
      <c r="G94" s="692">
        <v>11508.66</v>
      </c>
      <c r="H94" s="692">
        <v>11508.66</v>
      </c>
      <c r="I94" s="692"/>
      <c r="J94" s="692">
        <v>11508.66</v>
      </c>
      <c r="K94" s="692">
        <v>47062.53</v>
      </c>
      <c r="L94" s="704">
        <v>47062.53</v>
      </c>
      <c r="M94" s="684"/>
      <c r="N94" s="684"/>
      <c r="O94" s="684"/>
      <c r="P94" s="684"/>
    </row>
    <row r="95" spans="1:16" x14ac:dyDescent="0.2">
      <c r="A95" s="698" t="s">
        <v>1325</v>
      </c>
      <c r="B95" s="692">
        <v>0</v>
      </c>
      <c r="C95" s="692">
        <v>47062.53</v>
      </c>
      <c r="D95" s="692">
        <v>0</v>
      </c>
      <c r="E95" s="692">
        <v>47062.53</v>
      </c>
      <c r="F95" s="692">
        <v>47062.53</v>
      </c>
      <c r="G95" s="692">
        <v>0</v>
      </c>
      <c r="H95" s="692">
        <v>0</v>
      </c>
      <c r="I95" s="692"/>
      <c r="J95" s="692">
        <v>0</v>
      </c>
      <c r="K95" s="692">
        <v>47062.53</v>
      </c>
      <c r="L95" s="704">
        <v>47062.53</v>
      </c>
      <c r="M95" s="684"/>
      <c r="N95" s="684"/>
      <c r="O95" s="684"/>
      <c r="P95" s="684"/>
    </row>
    <row r="96" spans="1:16" x14ac:dyDescent="0.2">
      <c r="A96" s="698" t="s">
        <v>1326</v>
      </c>
      <c r="B96" s="692">
        <v>0</v>
      </c>
      <c r="C96" s="692">
        <v>2051.16</v>
      </c>
      <c r="D96" s="692">
        <v>9457.5</v>
      </c>
      <c r="E96" s="692">
        <v>11508.66</v>
      </c>
      <c r="F96" s="692"/>
      <c r="G96" s="692">
        <v>11508.66</v>
      </c>
      <c r="H96" s="692">
        <v>11508.66</v>
      </c>
      <c r="I96" s="692"/>
      <c r="J96" s="692">
        <v>11508.66</v>
      </c>
      <c r="K96" s="692">
        <v>0</v>
      </c>
      <c r="L96" s="704">
        <v>0</v>
      </c>
      <c r="M96" s="684"/>
      <c r="N96" s="684"/>
      <c r="O96" s="684"/>
      <c r="P96" s="684"/>
    </row>
    <row r="97" spans="1:16" x14ac:dyDescent="0.2">
      <c r="A97" s="694" t="s">
        <v>1045</v>
      </c>
      <c r="B97" s="692">
        <v>23401388.655175962</v>
      </c>
      <c r="C97" s="692">
        <v>199792.25</v>
      </c>
      <c r="D97" s="692">
        <v>-50583.260000000068</v>
      </c>
      <c r="E97" s="692">
        <v>23550597.64517596</v>
      </c>
      <c r="F97" s="692">
        <v>199175.78</v>
      </c>
      <c r="G97" s="692">
        <v>6040676.0599999987</v>
      </c>
      <c r="H97" s="692">
        <v>5084140.049999998</v>
      </c>
      <c r="I97" s="692"/>
      <c r="J97" s="692">
        <v>5084140.049999998</v>
      </c>
      <c r="K97" s="692">
        <v>1155711.79</v>
      </c>
      <c r="L97" s="704">
        <v>18466457.59517597</v>
      </c>
      <c r="M97" s="684"/>
      <c r="N97" s="684"/>
      <c r="O97" s="684"/>
      <c r="P97" s="684"/>
    </row>
    <row r="98" spans="1:16" x14ac:dyDescent="0.2">
      <c r="L98" s="684"/>
      <c r="M98" s="684"/>
      <c r="N98" s="684"/>
      <c r="O98" s="684"/>
      <c r="P98" s="684"/>
    </row>
    <row r="99" spans="1:16" x14ac:dyDescent="0.2">
      <c r="L99" s="684"/>
      <c r="M99" s="684"/>
      <c r="N99" s="684"/>
      <c r="O99" s="684"/>
      <c r="P99" s="684"/>
    </row>
    <row r="100" spans="1:16" x14ac:dyDescent="0.2">
      <c r="L100" s="684"/>
      <c r="M100" s="684"/>
      <c r="N100" s="684"/>
      <c r="O100" s="684"/>
      <c r="P100" s="684"/>
    </row>
    <row r="101" spans="1:16" x14ac:dyDescent="0.2">
      <c r="L101" s="684"/>
      <c r="M101" s="684"/>
      <c r="N101" s="684"/>
      <c r="O101" s="684"/>
      <c r="P101" s="684"/>
    </row>
    <row r="102" spans="1:16" x14ac:dyDescent="0.2">
      <c r="L102" s="684"/>
      <c r="M102" s="684"/>
      <c r="N102" s="684"/>
      <c r="O102" s="684"/>
      <c r="P102" s="684"/>
    </row>
    <row r="103" spans="1:16" x14ac:dyDescent="0.2">
      <c r="L103" s="684"/>
      <c r="M103" s="684"/>
      <c r="N103" s="684"/>
      <c r="O103" s="684"/>
      <c r="P103" s="684"/>
    </row>
    <row r="104" spans="1:16" x14ac:dyDescent="0.2">
      <c r="L104" s="684"/>
      <c r="M104" s="684"/>
      <c r="N104" s="684"/>
      <c r="O104" s="684"/>
      <c r="P104" s="684"/>
    </row>
    <row r="105" spans="1:16" x14ac:dyDescent="0.2">
      <c r="L105" s="684"/>
      <c r="M105" s="684"/>
      <c r="N105" s="684"/>
      <c r="O105" s="684"/>
      <c r="P105" s="684"/>
    </row>
    <row r="106" spans="1:16" x14ac:dyDescent="0.2">
      <c r="L106" s="684"/>
      <c r="M106" s="684"/>
      <c r="N106" s="684"/>
      <c r="O106" s="684"/>
      <c r="P106" s="684"/>
    </row>
    <row r="107" spans="1:16" x14ac:dyDescent="0.2">
      <c r="L107" s="684"/>
      <c r="M107" s="684"/>
      <c r="N107" s="684"/>
      <c r="O107" s="684"/>
      <c r="P107" s="684"/>
    </row>
    <row r="108" spans="1:16" x14ac:dyDescent="0.2">
      <c r="L108" s="684"/>
      <c r="M108" s="684"/>
      <c r="N108" s="684"/>
      <c r="O108" s="684"/>
      <c r="P108" s="684"/>
    </row>
    <row r="109" spans="1:16" x14ac:dyDescent="0.2">
      <c r="L109" s="684"/>
      <c r="M109" s="684"/>
      <c r="N109" s="684"/>
      <c r="O109" s="684"/>
      <c r="P109" s="684"/>
    </row>
    <row r="110" spans="1:16" x14ac:dyDescent="0.2">
      <c r="L110" s="684"/>
      <c r="M110" s="684"/>
      <c r="N110" s="684"/>
      <c r="O110" s="684"/>
      <c r="P110" s="684"/>
    </row>
    <row r="111" spans="1:16" x14ac:dyDescent="0.2">
      <c r="L111" s="684"/>
      <c r="M111" s="684"/>
      <c r="N111" s="684"/>
      <c r="O111" s="684"/>
      <c r="P111" s="684"/>
    </row>
    <row r="112" spans="1:16" x14ac:dyDescent="0.2">
      <c r="L112" s="684"/>
      <c r="M112" s="684"/>
      <c r="N112" s="684"/>
      <c r="O112" s="684"/>
      <c r="P112" s="684"/>
    </row>
    <row r="113" spans="12:16" x14ac:dyDescent="0.2">
      <c r="L113" s="684"/>
      <c r="M113" s="684"/>
      <c r="N113" s="684"/>
      <c r="O113" s="684"/>
      <c r="P113" s="684"/>
    </row>
    <row r="114" spans="12:16" x14ac:dyDescent="0.2">
      <c r="L114" s="684"/>
      <c r="M114" s="684"/>
      <c r="N114" s="684"/>
      <c r="O114" s="684"/>
      <c r="P114" s="684"/>
    </row>
    <row r="115" spans="12:16" x14ac:dyDescent="0.2">
      <c r="L115" s="684"/>
      <c r="M115" s="684"/>
      <c r="N115" s="684"/>
      <c r="O115" s="684"/>
      <c r="P115" s="684"/>
    </row>
    <row r="116" spans="12:16" x14ac:dyDescent="0.2">
      <c r="L116" s="684"/>
      <c r="M116" s="684"/>
      <c r="N116" s="684"/>
      <c r="O116" s="684"/>
      <c r="P116" s="684"/>
    </row>
    <row r="117" spans="12:16" x14ac:dyDescent="0.2">
      <c r="L117" s="684"/>
      <c r="M117" s="684"/>
      <c r="N117" s="684"/>
      <c r="O117" s="684"/>
      <c r="P117" s="684"/>
    </row>
    <row r="118" spans="12:16" x14ac:dyDescent="0.2">
      <c r="L118" s="684"/>
      <c r="M118" s="684"/>
      <c r="N118" s="684"/>
      <c r="O118" s="684"/>
      <c r="P118" s="684"/>
    </row>
    <row r="119" spans="12:16" x14ac:dyDescent="0.2">
      <c r="L119" s="684"/>
      <c r="M119" s="684"/>
      <c r="N119" s="684"/>
      <c r="O119" s="684"/>
      <c r="P119" s="684"/>
    </row>
    <row r="120" spans="12:16" x14ac:dyDescent="0.2">
      <c r="L120" s="684"/>
      <c r="M120" s="684"/>
      <c r="N120" s="684"/>
      <c r="O120" s="684"/>
      <c r="P120" s="684"/>
    </row>
    <row r="121" spans="12:16" x14ac:dyDescent="0.2">
      <c r="L121" s="684"/>
      <c r="M121" s="684"/>
      <c r="N121" s="684"/>
      <c r="O121" s="684"/>
      <c r="P121" s="684"/>
    </row>
    <row r="122" spans="12:16" x14ac:dyDescent="0.2">
      <c r="L122" s="684"/>
      <c r="M122" s="684"/>
      <c r="N122" s="684"/>
      <c r="O122" s="684"/>
      <c r="P122" s="684"/>
    </row>
    <row r="123" spans="12:16" x14ac:dyDescent="0.2">
      <c r="L123" s="684"/>
      <c r="M123" s="684"/>
      <c r="N123" s="684"/>
      <c r="O123" s="684"/>
      <c r="P123" s="684"/>
    </row>
    <row r="124" spans="12:16" x14ac:dyDescent="0.2">
      <c r="L124" s="684"/>
      <c r="M124" s="684"/>
      <c r="N124" s="684"/>
      <c r="O124" s="684"/>
      <c r="P124" s="684"/>
    </row>
    <row r="125" spans="12:16" x14ac:dyDescent="0.2">
      <c r="L125" s="684"/>
      <c r="M125" s="684"/>
      <c r="N125" s="684"/>
      <c r="O125" s="684"/>
      <c r="P125" s="684"/>
    </row>
    <row r="126" spans="12:16" x14ac:dyDescent="0.2">
      <c r="L126" s="684"/>
      <c r="M126" s="684"/>
      <c r="N126" s="684"/>
      <c r="O126" s="684"/>
      <c r="P126" s="684"/>
    </row>
    <row r="127" spans="12:16" x14ac:dyDescent="0.2">
      <c r="L127" s="684"/>
      <c r="M127" s="684"/>
      <c r="N127" s="684"/>
      <c r="O127" s="684"/>
      <c r="P127" s="684"/>
    </row>
    <row r="128" spans="12:16" x14ac:dyDescent="0.2">
      <c r="L128" s="684"/>
      <c r="M128" s="684"/>
      <c r="N128" s="684"/>
      <c r="O128" s="684"/>
      <c r="P128" s="684"/>
    </row>
    <row r="129" spans="12:16" x14ac:dyDescent="0.2">
      <c r="L129" s="684"/>
      <c r="M129" s="684"/>
      <c r="N129" s="684"/>
      <c r="O129" s="684"/>
      <c r="P129" s="684"/>
    </row>
    <row r="130" spans="12:16" x14ac:dyDescent="0.2">
      <c r="L130" s="684"/>
      <c r="M130" s="684"/>
      <c r="N130" s="684"/>
      <c r="O130" s="684"/>
      <c r="P130" s="684"/>
    </row>
    <row r="131" spans="12:16" x14ac:dyDescent="0.2">
      <c r="L131" s="684"/>
      <c r="M131" s="684"/>
      <c r="N131" s="684"/>
      <c r="O131" s="684"/>
      <c r="P131" s="684"/>
    </row>
    <row r="132" spans="12:16" x14ac:dyDescent="0.2">
      <c r="L132" s="684"/>
      <c r="M132" s="684"/>
      <c r="N132" s="684"/>
      <c r="O132" s="684"/>
      <c r="P132" s="684"/>
    </row>
    <row r="133" spans="12:16" x14ac:dyDescent="0.2">
      <c r="L133" s="684"/>
      <c r="M133" s="684"/>
      <c r="N133" s="684"/>
      <c r="O133" s="684"/>
      <c r="P133" s="684"/>
    </row>
    <row r="134" spans="12:16" x14ac:dyDescent="0.2">
      <c r="L134" s="684"/>
      <c r="M134" s="684"/>
      <c r="N134" s="684"/>
      <c r="O134" s="684"/>
      <c r="P134" s="684"/>
    </row>
    <row r="135" spans="12:16" x14ac:dyDescent="0.2">
      <c r="L135" s="684"/>
      <c r="M135" s="684"/>
      <c r="N135" s="684"/>
      <c r="O135" s="684"/>
      <c r="P135" s="684"/>
    </row>
    <row r="136" spans="12:16" x14ac:dyDescent="0.2">
      <c r="L136" s="684"/>
      <c r="M136" s="684"/>
      <c r="N136" s="684"/>
      <c r="O136" s="684"/>
      <c r="P136" s="684"/>
    </row>
    <row r="137" spans="12:16" x14ac:dyDescent="0.2">
      <c r="L137" s="684"/>
      <c r="M137" s="684"/>
      <c r="N137" s="684"/>
      <c r="O137" s="684"/>
      <c r="P137" s="684"/>
    </row>
    <row r="138" spans="12:16" x14ac:dyDescent="0.2">
      <c r="L138" s="684"/>
      <c r="M138" s="684"/>
      <c r="N138" s="684"/>
      <c r="O138" s="684"/>
      <c r="P138" s="684"/>
    </row>
    <row r="139" spans="12:16" x14ac:dyDescent="0.2">
      <c r="L139" s="684"/>
      <c r="M139" s="684"/>
      <c r="N139" s="684"/>
      <c r="O139" s="684"/>
      <c r="P139" s="684"/>
    </row>
    <row r="140" spans="12:16" x14ac:dyDescent="0.2">
      <c r="L140" s="684"/>
      <c r="M140" s="684"/>
      <c r="N140" s="684"/>
      <c r="O140" s="684"/>
      <c r="P140" s="684"/>
    </row>
    <row r="141" spans="12:16" x14ac:dyDescent="0.2">
      <c r="L141" s="684"/>
      <c r="M141" s="684"/>
      <c r="N141" s="684"/>
      <c r="O141" s="684"/>
      <c r="P141" s="684"/>
    </row>
    <row r="142" spans="12:16" x14ac:dyDescent="0.2">
      <c r="L142" s="684"/>
      <c r="M142" s="684"/>
      <c r="N142" s="684"/>
      <c r="O142" s="684"/>
      <c r="P142" s="684"/>
    </row>
    <row r="143" spans="12:16" x14ac:dyDescent="0.2">
      <c r="L143" s="684"/>
      <c r="M143" s="684"/>
      <c r="N143" s="684"/>
      <c r="O143" s="684"/>
      <c r="P143" s="684"/>
    </row>
    <row r="144" spans="12:16" x14ac:dyDescent="0.2">
      <c r="L144" s="684"/>
      <c r="M144" s="684"/>
      <c r="N144" s="684"/>
      <c r="O144" s="684"/>
      <c r="P144" s="684"/>
    </row>
    <row r="145" spans="12:16" x14ac:dyDescent="0.2">
      <c r="L145" s="684"/>
      <c r="M145" s="684"/>
      <c r="N145" s="684"/>
      <c r="O145" s="684"/>
      <c r="P145" s="684"/>
    </row>
    <row r="146" spans="12:16" x14ac:dyDescent="0.2">
      <c r="L146" s="684"/>
      <c r="M146" s="684"/>
      <c r="N146" s="684"/>
      <c r="O146" s="684"/>
      <c r="P146" s="684"/>
    </row>
    <row r="147" spans="12:16" x14ac:dyDescent="0.2">
      <c r="L147" s="684"/>
      <c r="M147" s="684"/>
      <c r="N147" s="684"/>
      <c r="O147" s="684"/>
      <c r="P147" s="684"/>
    </row>
    <row r="148" spans="12:16" x14ac:dyDescent="0.2">
      <c r="L148" s="684"/>
      <c r="M148" s="684"/>
      <c r="N148" s="684"/>
      <c r="O148" s="684"/>
      <c r="P148" s="684"/>
    </row>
    <row r="149" spans="12:16" x14ac:dyDescent="0.2">
      <c r="L149" s="684"/>
      <c r="M149" s="684"/>
      <c r="N149" s="684"/>
      <c r="O149" s="684"/>
      <c r="P149" s="684"/>
    </row>
    <row r="150" spans="12:16" x14ac:dyDescent="0.2">
      <c r="L150" s="684"/>
      <c r="M150" s="684"/>
      <c r="N150" s="684"/>
      <c r="O150" s="684"/>
      <c r="P150" s="684"/>
    </row>
    <row r="151" spans="12:16" x14ac:dyDescent="0.2">
      <c r="L151" s="684"/>
      <c r="M151" s="684"/>
      <c r="N151" s="684"/>
      <c r="O151" s="684"/>
      <c r="P151" s="684"/>
    </row>
    <row r="152" spans="12:16" x14ac:dyDescent="0.2">
      <c r="L152" s="684"/>
      <c r="M152" s="684"/>
      <c r="N152" s="684"/>
      <c r="O152" s="684"/>
      <c r="P152" s="684"/>
    </row>
    <row r="153" spans="12:16" x14ac:dyDescent="0.2">
      <c r="L153" s="684"/>
      <c r="M153" s="684"/>
      <c r="N153" s="684"/>
      <c r="O153" s="684"/>
      <c r="P153" s="684"/>
    </row>
    <row r="154" spans="12:16" x14ac:dyDescent="0.2">
      <c r="L154" s="684"/>
      <c r="M154" s="684"/>
      <c r="N154" s="684"/>
      <c r="O154" s="684"/>
      <c r="P154" s="684"/>
    </row>
    <row r="155" spans="12:16" x14ac:dyDescent="0.2">
      <c r="L155" s="684"/>
      <c r="M155" s="684"/>
      <c r="N155" s="684"/>
      <c r="O155" s="684"/>
      <c r="P155" s="684"/>
    </row>
    <row r="156" spans="12:16" x14ac:dyDescent="0.2">
      <c r="L156" s="684"/>
      <c r="M156" s="684"/>
      <c r="N156" s="684"/>
      <c r="O156" s="684"/>
      <c r="P156" s="684"/>
    </row>
    <row r="157" spans="12:16" x14ac:dyDescent="0.2">
      <c r="L157" s="684"/>
      <c r="M157" s="684"/>
      <c r="N157" s="684"/>
      <c r="O157" s="684"/>
      <c r="P157" s="684"/>
    </row>
    <row r="158" spans="12:16" x14ac:dyDescent="0.2">
      <c r="L158" s="684"/>
      <c r="M158" s="684"/>
      <c r="N158" s="684"/>
      <c r="O158" s="684"/>
      <c r="P158" s="684"/>
    </row>
    <row r="159" spans="12:16" x14ac:dyDescent="0.2">
      <c r="L159" s="684"/>
      <c r="M159" s="684"/>
      <c r="N159" s="684"/>
      <c r="O159" s="684"/>
      <c r="P159" s="684"/>
    </row>
    <row r="160" spans="12:16" x14ac:dyDescent="0.2">
      <c r="L160" s="684"/>
      <c r="M160" s="684"/>
      <c r="N160" s="684"/>
      <c r="O160" s="684"/>
      <c r="P160" s="684"/>
    </row>
    <row r="161" spans="12:16" x14ac:dyDescent="0.2">
      <c r="L161" s="684"/>
      <c r="M161" s="684"/>
      <c r="N161" s="684"/>
      <c r="O161" s="684"/>
      <c r="P161" s="684"/>
    </row>
    <row r="162" spans="12:16" x14ac:dyDescent="0.2">
      <c r="L162" s="684"/>
      <c r="M162" s="684"/>
      <c r="N162" s="684"/>
      <c r="O162" s="684"/>
      <c r="P162" s="684"/>
    </row>
    <row r="163" spans="12:16" x14ac:dyDescent="0.2">
      <c r="L163" s="684"/>
      <c r="M163" s="684"/>
      <c r="N163" s="684"/>
      <c r="O163" s="684"/>
      <c r="P163" s="684"/>
    </row>
    <row r="164" spans="12:16" x14ac:dyDescent="0.2">
      <c r="L164" s="684"/>
      <c r="M164" s="684"/>
      <c r="N164" s="684"/>
      <c r="O164" s="684"/>
      <c r="P164" s="684"/>
    </row>
    <row r="165" spans="12:16" x14ac:dyDescent="0.2">
      <c r="L165" s="684"/>
      <c r="M165" s="684"/>
      <c r="N165" s="684"/>
      <c r="O165" s="684"/>
      <c r="P165" s="684"/>
    </row>
    <row r="166" spans="12:16" x14ac:dyDescent="0.2">
      <c r="L166" s="684"/>
      <c r="M166" s="684"/>
      <c r="N166" s="684"/>
      <c r="O166" s="684"/>
      <c r="P166" s="684"/>
    </row>
    <row r="167" spans="12:16" x14ac:dyDescent="0.2">
      <c r="L167" s="684"/>
      <c r="M167" s="684"/>
      <c r="N167" s="684"/>
      <c r="O167" s="684"/>
      <c r="P167" s="684"/>
    </row>
    <row r="168" spans="12:16" x14ac:dyDescent="0.2">
      <c r="L168" s="684"/>
      <c r="M168" s="684"/>
      <c r="N168" s="684"/>
      <c r="O168" s="684"/>
      <c r="P168" s="684"/>
    </row>
    <row r="169" spans="12:16" x14ac:dyDescent="0.2">
      <c r="L169" s="684"/>
      <c r="M169" s="684"/>
      <c r="N169" s="684"/>
      <c r="O169" s="684"/>
      <c r="P169" s="684"/>
    </row>
    <row r="170" spans="12:16" x14ac:dyDescent="0.2">
      <c r="L170" s="684"/>
      <c r="M170" s="684"/>
      <c r="N170" s="684"/>
      <c r="O170" s="684"/>
      <c r="P170" s="684"/>
    </row>
    <row r="171" spans="12:16" x14ac:dyDescent="0.2">
      <c r="L171" s="684"/>
      <c r="M171" s="684"/>
      <c r="N171" s="684"/>
      <c r="O171" s="684"/>
      <c r="P171" s="684"/>
    </row>
    <row r="172" spans="12:16" x14ac:dyDescent="0.2">
      <c r="L172" s="684"/>
      <c r="M172" s="684"/>
      <c r="N172" s="684"/>
      <c r="O172" s="684"/>
      <c r="P172" s="684"/>
    </row>
    <row r="173" spans="12:16" x14ac:dyDescent="0.2">
      <c r="L173" s="684"/>
      <c r="M173" s="684"/>
      <c r="N173" s="684"/>
      <c r="O173" s="684"/>
      <c r="P173" s="684"/>
    </row>
    <row r="174" spans="12:16" x14ac:dyDescent="0.2">
      <c r="L174" s="684"/>
      <c r="M174" s="684"/>
      <c r="N174" s="684"/>
      <c r="O174" s="684"/>
      <c r="P174" s="684"/>
    </row>
    <row r="175" spans="12:16" x14ac:dyDescent="0.2">
      <c r="L175" s="684"/>
      <c r="M175" s="684"/>
      <c r="N175" s="684"/>
      <c r="O175" s="684"/>
      <c r="P175" s="684"/>
    </row>
    <row r="176" spans="12:16" x14ac:dyDescent="0.2">
      <c r="L176" s="684"/>
      <c r="M176" s="684"/>
      <c r="N176" s="684"/>
      <c r="O176" s="684"/>
      <c r="P176" s="684"/>
    </row>
    <row r="177" spans="12:16" x14ac:dyDescent="0.2">
      <c r="L177" s="684"/>
      <c r="M177" s="684"/>
      <c r="N177" s="684"/>
      <c r="O177" s="684"/>
      <c r="P177" s="684"/>
    </row>
    <row r="178" spans="12:16" x14ac:dyDescent="0.2">
      <c r="L178" s="684"/>
      <c r="M178" s="684"/>
      <c r="N178" s="684"/>
      <c r="O178" s="684"/>
      <c r="P178" s="684"/>
    </row>
    <row r="179" spans="12:16" x14ac:dyDescent="0.2">
      <c r="L179" s="684"/>
      <c r="M179" s="684"/>
      <c r="N179" s="684"/>
      <c r="O179" s="684"/>
      <c r="P179" s="684"/>
    </row>
    <row r="180" spans="12:16" x14ac:dyDescent="0.2">
      <c r="L180" s="684"/>
      <c r="M180" s="684"/>
      <c r="N180" s="684"/>
      <c r="O180" s="684"/>
      <c r="P180" s="684"/>
    </row>
    <row r="181" spans="12:16" x14ac:dyDescent="0.2">
      <c r="L181" s="684"/>
      <c r="M181" s="684"/>
      <c r="N181" s="684"/>
      <c r="O181" s="684"/>
      <c r="P181" s="684"/>
    </row>
    <row r="182" spans="12:16" x14ac:dyDescent="0.2">
      <c r="L182" s="684"/>
      <c r="M182" s="684"/>
      <c r="N182" s="684"/>
      <c r="O182" s="684"/>
      <c r="P182" s="684"/>
    </row>
    <row r="183" spans="12:16" x14ac:dyDescent="0.2">
      <c r="L183" s="684"/>
      <c r="M183" s="684"/>
      <c r="N183" s="684"/>
      <c r="O183" s="684"/>
      <c r="P183" s="684"/>
    </row>
    <row r="184" spans="12:16" x14ac:dyDescent="0.2">
      <c r="L184" s="684"/>
      <c r="M184" s="684"/>
      <c r="N184" s="684"/>
      <c r="O184" s="684"/>
      <c r="P184" s="684"/>
    </row>
    <row r="185" spans="12:16" x14ac:dyDescent="0.2">
      <c r="L185" s="684"/>
      <c r="M185" s="684"/>
      <c r="N185" s="684"/>
      <c r="O185" s="684"/>
      <c r="P185" s="684"/>
    </row>
    <row r="186" spans="12:16" x14ac:dyDescent="0.2">
      <c r="L186" s="684"/>
      <c r="M186" s="684"/>
      <c r="N186" s="684"/>
      <c r="O186" s="684"/>
      <c r="P186" s="684"/>
    </row>
    <row r="187" spans="12:16" x14ac:dyDescent="0.2">
      <c r="L187" s="684"/>
      <c r="M187" s="684"/>
      <c r="N187" s="684"/>
      <c r="O187" s="684"/>
      <c r="P187" s="684"/>
    </row>
    <row r="188" spans="12:16" x14ac:dyDescent="0.2">
      <c r="L188" s="684"/>
      <c r="M188" s="684"/>
      <c r="N188" s="684"/>
      <c r="O188" s="684"/>
      <c r="P188" s="684"/>
    </row>
    <row r="189" spans="12:16" x14ac:dyDescent="0.2">
      <c r="L189" s="684"/>
      <c r="M189" s="684"/>
      <c r="N189" s="684"/>
      <c r="O189" s="684"/>
      <c r="P189" s="684"/>
    </row>
    <row r="190" spans="12:16" x14ac:dyDescent="0.2">
      <c r="L190" s="684"/>
      <c r="M190" s="684"/>
      <c r="N190" s="684"/>
      <c r="O190" s="684"/>
      <c r="P190" s="684"/>
    </row>
    <row r="191" spans="12:16" x14ac:dyDescent="0.2">
      <c r="L191" s="684"/>
      <c r="M191" s="684"/>
      <c r="N191" s="684"/>
      <c r="O191" s="684"/>
      <c r="P191" s="684"/>
    </row>
    <row r="192" spans="12:16" x14ac:dyDescent="0.2">
      <c r="L192" s="684"/>
      <c r="M192" s="684"/>
      <c r="N192" s="684"/>
      <c r="O192" s="684"/>
      <c r="P192" s="684"/>
    </row>
    <row r="193" spans="12:16" x14ac:dyDescent="0.2">
      <c r="L193" s="684"/>
      <c r="M193" s="684"/>
      <c r="N193" s="684"/>
      <c r="O193" s="684"/>
      <c r="P193" s="684"/>
    </row>
    <row r="194" spans="12:16" x14ac:dyDescent="0.2">
      <c r="L194" s="684"/>
      <c r="M194" s="684"/>
      <c r="N194" s="684"/>
      <c r="O194" s="684"/>
      <c r="P194" s="684"/>
    </row>
    <row r="195" spans="12:16" x14ac:dyDescent="0.2">
      <c r="L195" s="684"/>
      <c r="M195" s="684"/>
      <c r="N195" s="684"/>
      <c r="O195" s="684"/>
      <c r="P195" s="684"/>
    </row>
    <row r="196" spans="12:16" x14ac:dyDescent="0.2">
      <c r="L196" s="684"/>
      <c r="M196" s="684"/>
      <c r="N196" s="684"/>
      <c r="O196" s="684"/>
      <c r="P196" s="684"/>
    </row>
    <row r="197" spans="12:16" x14ac:dyDescent="0.2">
      <c r="L197" s="684"/>
      <c r="M197" s="684"/>
      <c r="N197" s="684"/>
      <c r="O197" s="684"/>
      <c r="P197" s="684"/>
    </row>
    <row r="198" spans="12:16" x14ac:dyDescent="0.2">
      <c r="L198" s="684"/>
      <c r="M198" s="684"/>
      <c r="N198" s="684"/>
      <c r="O198" s="684"/>
      <c r="P198" s="684"/>
    </row>
    <row r="199" spans="12:16" x14ac:dyDescent="0.2">
      <c r="L199" s="684"/>
      <c r="M199" s="684"/>
      <c r="N199" s="684"/>
      <c r="O199" s="684"/>
      <c r="P199" s="684"/>
    </row>
    <row r="200" spans="12:16" x14ac:dyDescent="0.2">
      <c r="L200" s="684"/>
      <c r="M200" s="684"/>
      <c r="N200" s="684"/>
      <c r="O200" s="684"/>
      <c r="P200" s="684"/>
    </row>
    <row r="201" spans="12:16" x14ac:dyDescent="0.2">
      <c r="L201" s="684"/>
      <c r="M201" s="684"/>
      <c r="N201" s="684"/>
      <c r="O201" s="684"/>
      <c r="P201" s="684"/>
    </row>
    <row r="202" spans="12:16" x14ac:dyDescent="0.2">
      <c r="L202" s="684"/>
      <c r="M202" s="684"/>
      <c r="N202" s="684"/>
      <c r="O202" s="684"/>
      <c r="P202" s="684"/>
    </row>
    <row r="203" spans="12:16" x14ac:dyDescent="0.2">
      <c r="L203" s="684"/>
      <c r="M203" s="684"/>
      <c r="N203" s="684"/>
      <c r="O203" s="684"/>
      <c r="P203" s="684"/>
    </row>
    <row r="204" spans="12:16" x14ac:dyDescent="0.2">
      <c r="L204" s="684"/>
      <c r="M204" s="684"/>
      <c r="N204" s="684"/>
      <c r="O204" s="684"/>
      <c r="P204" s="684"/>
    </row>
    <row r="205" spans="12:16" x14ac:dyDescent="0.2">
      <c r="L205" s="684"/>
      <c r="M205" s="684"/>
      <c r="N205" s="684"/>
      <c r="O205" s="684"/>
      <c r="P205" s="684"/>
    </row>
    <row r="206" spans="12:16" x14ac:dyDescent="0.2">
      <c r="L206" s="684"/>
      <c r="M206" s="684"/>
      <c r="N206" s="684"/>
      <c r="O206" s="684"/>
      <c r="P206" s="684"/>
    </row>
    <row r="207" spans="12:16" x14ac:dyDescent="0.2">
      <c r="L207" s="684"/>
      <c r="M207" s="684"/>
      <c r="N207" s="684"/>
      <c r="O207" s="684"/>
      <c r="P207" s="684"/>
    </row>
    <row r="208" spans="12:16" x14ac:dyDescent="0.2">
      <c r="L208" s="684"/>
      <c r="M208" s="684"/>
      <c r="N208" s="684"/>
      <c r="O208" s="684"/>
      <c r="P208" s="684"/>
    </row>
    <row r="209" spans="12:16" x14ac:dyDescent="0.2">
      <c r="L209" s="684"/>
      <c r="M209" s="684"/>
      <c r="N209" s="684"/>
      <c r="O209" s="684"/>
      <c r="P209" s="684"/>
    </row>
    <row r="210" spans="12:16" x14ac:dyDescent="0.2">
      <c r="L210" s="684"/>
      <c r="M210" s="684"/>
      <c r="N210" s="684"/>
      <c r="O210" s="684"/>
      <c r="P210" s="684"/>
    </row>
    <row r="211" spans="12:16" x14ac:dyDescent="0.2">
      <c r="L211" s="684"/>
      <c r="M211" s="684"/>
      <c r="N211" s="684"/>
      <c r="O211" s="684"/>
      <c r="P211" s="684"/>
    </row>
    <row r="212" spans="12:16" x14ac:dyDescent="0.2">
      <c r="L212" s="684"/>
      <c r="M212" s="684"/>
      <c r="N212" s="684"/>
      <c r="O212" s="684"/>
      <c r="P212" s="684"/>
    </row>
    <row r="213" spans="12:16" x14ac:dyDescent="0.2">
      <c r="L213" s="684"/>
      <c r="M213" s="684"/>
      <c r="N213" s="684"/>
      <c r="O213" s="684"/>
      <c r="P213" s="684"/>
    </row>
    <row r="214" spans="12:16" x14ac:dyDescent="0.2">
      <c r="L214" s="684"/>
      <c r="M214" s="684"/>
      <c r="N214" s="684"/>
      <c r="O214" s="684"/>
      <c r="P214" s="684"/>
    </row>
    <row r="215" spans="12:16" x14ac:dyDescent="0.2">
      <c r="L215" s="684"/>
      <c r="M215" s="684"/>
      <c r="N215" s="684"/>
      <c r="O215" s="684"/>
      <c r="P215" s="684"/>
    </row>
    <row r="216" spans="12:16" x14ac:dyDescent="0.2">
      <c r="L216" s="684"/>
      <c r="M216" s="684"/>
      <c r="N216" s="684"/>
      <c r="O216" s="684"/>
      <c r="P216" s="684"/>
    </row>
    <row r="217" spans="12:16" x14ac:dyDescent="0.2">
      <c r="L217" s="684"/>
      <c r="M217" s="684"/>
      <c r="N217" s="684"/>
      <c r="O217" s="684"/>
      <c r="P217" s="684"/>
    </row>
    <row r="218" spans="12:16" x14ac:dyDescent="0.2">
      <c r="L218" s="684"/>
      <c r="M218" s="684"/>
      <c r="N218" s="684"/>
      <c r="O218" s="684"/>
      <c r="P218" s="684"/>
    </row>
    <row r="219" spans="12:16" x14ac:dyDescent="0.2">
      <c r="L219" s="684"/>
      <c r="M219" s="684"/>
      <c r="N219" s="684"/>
      <c r="O219" s="684"/>
      <c r="P219" s="684"/>
    </row>
    <row r="220" spans="12:16" x14ac:dyDescent="0.2">
      <c r="L220" s="684"/>
      <c r="M220" s="684"/>
      <c r="N220" s="684"/>
      <c r="O220" s="684"/>
      <c r="P220" s="684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 xml:space="preserve">&amp;C&amp;"Arial,Normal"&amp;10M. EN  A.  GONZALO FERREIRA MARTÍNEZ
DIRECTOR DE ADMINISTRACIÓN  Y FINANZAS&amp;R52
</oddFooter>
  </headerFooter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6"/>
  <sheetViews>
    <sheetView showGridLines="0" zoomScale="80" zoomScaleNormal="80" workbookViewId="0">
      <pane xSplit="1" ySplit="8" topLeftCell="J9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46.7109375" style="687" customWidth="1"/>
    <col min="2" max="2" width="15.7109375" style="689" customWidth="1"/>
    <col min="3" max="3" width="15.85546875" style="689" customWidth="1"/>
    <col min="4" max="4" width="18.140625" style="689" customWidth="1"/>
    <col min="5" max="5" width="16.140625" style="689" customWidth="1"/>
    <col min="6" max="6" width="17.85546875" style="689" customWidth="1"/>
    <col min="7" max="7" width="13.140625" style="689" customWidth="1"/>
    <col min="8" max="8" width="13.5703125" style="689" customWidth="1"/>
    <col min="9" max="9" width="13.7109375" style="689" customWidth="1"/>
    <col min="10" max="10" width="10.5703125" style="689" customWidth="1"/>
    <col min="11" max="11" width="15.140625" style="689" customWidth="1"/>
    <col min="12" max="12" width="18.425781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682" t="s">
        <v>1327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ht="12.75" customHeight="1" x14ac:dyDescent="0.2">
      <c r="A3" s="685" t="str">
        <f>'INGRESOS PROPIOS'!A3:L3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x14ac:dyDescent="0.2">
      <c r="A6" s="687" t="s">
        <v>1055</v>
      </c>
      <c r="B6" s="688" t="s">
        <v>1328</v>
      </c>
    </row>
    <row r="8" spans="1:18" s="693" customFormat="1" ht="51.75" x14ac:dyDescent="0.25">
      <c r="A8" s="703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 s="460"/>
    </row>
    <row r="9" spans="1:18" ht="15" x14ac:dyDescent="0.25">
      <c r="A9" s="694" t="s">
        <v>1072</v>
      </c>
      <c r="B9" s="692"/>
      <c r="C9" s="692">
        <v>1143.24</v>
      </c>
      <c r="D9" s="692">
        <v>0</v>
      </c>
      <c r="E9" s="692">
        <v>1143.24</v>
      </c>
      <c r="F9" s="692">
        <v>1143.24</v>
      </c>
      <c r="G9" s="692">
        <v>0</v>
      </c>
      <c r="H9" s="692">
        <v>0</v>
      </c>
      <c r="I9" s="692"/>
      <c r="J9" s="692">
        <v>0</v>
      </c>
      <c r="K9" s="692">
        <v>1143.24</v>
      </c>
      <c r="L9" s="704">
        <v>1143.24</v>
      </c>
      <c r="M9"/>
      <c r="N9" s="684"/>
      <c r="O9" s="684"/>
      <c r="P9" s="684"/>
    </row>
    <row r="10" spans="1:18" ht="15" x14ac:dyDescent="0.25">
      <c r="A10" s="698" t="s">
        <v>1278</v>
      </c>
      <c r="B10" s="692"/>
      <c r="C10" s="692">
        <v>233.24</v>
      </c>
      <c r="D10" s="692">
        <v>0</v>
      </c>
      <c r="E10" s="692">
        <v>233.24</v>
      </c>
      <c r="F10" s="692">
        <v>233.24</v>
      </c>
      <c r="G10" s="692">
        <v>0</v>
      </c>
      <c r="H10" s="692">
        <v>0</v>
      </c>
      <c r="I10" s="692"/>
      <c r="J10" s="692">
        <v>0</v>
      </c>
      <c r="K10" s="692">
        <v>233.24</v>
      </c>
      <c r="L10" s="704">
        <v>233.24</v>
      </c>
      <c r="M10"/>
      <c r="N10" s="684"/>
      <c r="O10" s="684"/>
      <c r="P10" s="684"/>
    </row>
    <row r="11" spans="1:18" ht="15" x14ac:dyDescent="0.25">
      <c r="A11" s="698" t="s">
        <v>1279</v>
      </c>
      <c r="B11" s="692"/>
      <c r="C11" s="692">
        <v>910</v>
      </c>
      <c r="D11" s="692">
        <v>0</v>
      </c>
      <c r="E11" s="692">
        <v>910</v>
      </c>
      <c r="F11" s="692">
        <v>910</v>
      </c>
      <c r="G11" s="692">
        <v>0</v>
      </c>
      <c r="H11" s="692">
        <v>0</v>
      </c>
      <c r="I11" s="692"/>
      <c r="J11" s="692">
        <v>0</v>
      </c>
      <c r="K11" s="692">
        <v>910</v>
      </c>
      <c r="L11" s="704">
        <v>910</v>
      </c>
      <c r="M11"/>
      <c r="N11" s="684"/>
      <c r="O11" s="684"/>
      <c r="P11" s="684"/>
    </row>
    <row r="12" spans="1:18" ht="15" x14ac:dyDescent="0.25">
      <c r="A12" s="694" t="s">
        <v>1080</v>
      </c>
      <c r="B12" s="692"/>
      <c r="C12" s="692">
        <v>9112.39</v>
      </c>
      <c r="D12" s="692">
        <v>0</v>
      </c>
      <c r="E12" s="692">
        <v>9112.39</v>
      </c>
      <c r="F12" s="692">
        <v>8516.2899999999991</v>
      </c>
      <c r="G12" s="692">
        <v>219.69</v>
      </c>
      <c r="H12" s="692">
        <v>51.599999999999994</v>
      </c>
      <c r="I12" s="692"/>
      <c r="J12" s="692">
        <v>51.599999999999994</v>
      </c>
      <c r="K12" s="692">
        <v>8684.3799999999992</v>
      </c>
      <c r="L12" s="704">
        <v>9060.7900000000009</v>
      </c>
      <c r="M12"/>
      <c r="N12" s="684"/>
      <c r="O12" s="684"/>
      <c r="P12" s="684"/>
    </row>
    <row r="13" spans="1:18" ht="15" x14ac:dyDescent="0.25">
      <c r="A13" s="694" t="s">
        <v>1244</v>
      </c>
      <c r="B13" s="692"/>
      <c r="C13" s="692">
        <v>7544.24</v>
      </c>
      <c r="D13" s="692">
        <v>0</v>
      </c>
      <c r="E13" s="692">
        <v>7544.24</v>
      </c>
      <c r="F13" s="692">
        <v>7544.24</v>
      </c>
      <c r="G13" s="692">
        <v>0</v>
      </c>
      <c r="H13" s="692">
        <v>0</v>
      </c>
      <c r="I13" s="692"/>
      <c r="J13" s="692">
        <v>0</v>
      </c>
      <c r="K13" s="692">
        <v>7544.24</v>
      </c>
      <c r="L13" s="704">
        <v>7544.24</v>
      </c>
      <c r="M13"/>
      <c r="N13" s="684"/>
      <c r="O13" s="684"/>
      <c r="P13" s="684"/>
    </row>
    <row r="14" spans="1:18" ht="15" x14ac:dyDescent="0.25">
      <c r="A14" s="694" t="s">
        <v>1248</v>
      </c>
      <c r="B14" s="692"/>
      <c r="C14" s="692">
        <v>1568.15</v>
      </c>
      <c r="D14" s="692">
        <v>0</v>
      </c>
      <c r="E14" s="692">
        <v>1568.15</v>
      </c>
      <c r="F14" s="692">
        <v>972.05</v>
      </c>
      <c r="G14" s="692">
        <v>219.69</v>
      </c>
      <c r="H14" s="692">
        <v>51.599999999999994</v>
      </c>
      <c r="I14" s="692"/>
      <c r="J14" s="692">
        <v>51.599999999999994</v>
      </c>
      <c r="K14" s="692">
        <v>1140.1400000000001</v>
      </c>
      <c r="L14" s="704">
        <v>1516.5500000000002</v>
      </c>
      <c r="M14"/>
      <c r="N14" s="684"/>
      <c r="O14" s="684"/>
      <c r="P14" s="684"/>
    </row>
    <row r="15" spans="1:18" ht="15" x14ac:dyDescent="0.25">
      <c r="A15" s="701" t="s">
        <v>1092</v>
      </c>
      <c r="B15" s="692"/>
      <c r="C15" s="692">
        <v>240740.55</v>
      </c>
      <c r="D15" s="692">
        <v>0</v>
      </c>
      <c r="E15" s="692">
        <v>240740.55</v>
      </c>
      <c r="F15" s="692">
        <v>240740.55</v>
      </c>
      <c r="G15" s="692">
        <v>0</v>
      </c>
      <c r="H15" s="692">
        <v>52000</v>
      </c>
      <c r="I15" s="692"/>
      <c r="J15" s="692">
        <v>52000</v>
      </c>
      <c r="K15" s="692">
        <v>188740.55</v>
      </c>
      <c r="L15" s="704">
        <v>188740.55</v>
      </c>
      <c r="M15"/>
      <c r="N15" s="684"/>
      <c r="O15" s="684"/>
      <c r="P15" s="684"/>
    </row>
    <row r="16" spans="1:18" ht="15" x14ac:dyDescent="0.25">
      <c r="A16" s="698" t="s">
        <v>1329</v>
      </c>
      <c r="B16" s="692"/>
      <c r="C16" s="692">
        <v>240740.55</v>
      </c>
      <c r="D16" s="692">
        <v>0</v>
      </c>
      <c r="E16" s="692">
        <v>240740.55</v>
      </c>
      <c r="F16" s="692">
        <v>240740.55</v>
      </c>
      <c r="G16" s="692">
        <v>0</v>
      </c>
      <c r="H16" s="692">
        <v>52000</v>
      </c>
      <c r="I16" s="692"/>
      <c r="J16" s="692">
        <v>52000</v>
      </c>
      <c r="K16" s="692">
        <v>188740.55</v>
      </c>
      <c r="L16" s="704">
        <v>188740.55</v>
      </c>
      <c r="M16"/>
      <c r="N16" s="684"/>
      <c r="O16" s="684"/>
      <c r="P16" s="684"/>
    </row>
    <row r="17" spans="1:16" ht="15" x14ac:dyDescent="0.25">
      <c r="A17" s="701" t="s">
        <v>1098</v>
      </c>
      <c r="B17" s="692"/>
      <c r="C17" s="692">
        <v>715702.96</v>
      </c>
      <c r="D17" s="692">
        <v>0</v>
      </c>
      <c r="E17" s="692">
        <v>715702.96</v>
      </c>
      <c r="F17" s="692">
        <v>715702.96</v>
      </c>
      <c r="G17" s="692">
        <v>0</v>
      </c>
      <c r="H17" s="692">
        <v>0</v>
      </c>
      <c r="I17" s="692"/>
      <c r="J17" s="692">
        <v>0</v>
      </c>
      <c r="K17" s="692">
        <v>715702.96</v>
      </c>
      <c r="L17" s="704">
        <v>715702.96</v>
      </c>
      <c r="M17"/>
      <c r="N17" s="684"/>
      <c r="O17" s="684"/>
      <c r="P17" s="684"/>
    </row>
    <row r="18" spans="1:16" ht="15" x14ac:dyDescent="0.25">
      <c r="A18" s="698" t="s">
        <v>1325</v>
      </c>
      <c r="B18" s="692"/>
      <c r="C18" s="692">
        <v>715702.96</v>
      </c>
      <c r="D18" s="692">
        <v>0</v>
      </c>
      <c r="E18" s="692">
        <v>715702.96</v>
      </c>
      <c r="F18" s="692">
        <v>715702.96</v>
      </c>
      <c r="G18" s="692">
        <v>0</v>
      </c>
      <c r="H18" s="692">
        <v>0</v>
      </c>
      <c r="I18" s="692"/>
      <c r="J18" s="692">
        <v>0</v>
      </c>
      <c r="K18" s="692">
        <v>715702.96</v>
      </c>
      <c r="L18" s="704">
        <v>715702.96</v>
      </c>
      <c r="M18"/>
      <c r="N18" s="684"/>
      <c r="O18" s="684"/>
      <c r="P18" s="684"/>
    </row>
    <row r="19" spans="1:16" ht="15" x14ac:dyDescent="0.25">
      <c r="A19" s="694" t="s">
        <v>1045</v>
      </c>
      <c r="B19" s="692"/>
      <c r="C19" s="692">
        <v>966699.1399999999</v>
      </c>
      <c r="D19" s="692">
        <v>0</v>
      </c>
      <c r="E19" s="692">
        <v>966699.1399999999</v>
      </c>
      <c r="F19" s="692">
        <v>966103.03999999992</v>
      </c>
      <c r="G19" s="692">
        <v>219.69</v>
      </c>
      <c r="H19" s="692">
        <v>52051.6</v>
      </c>
      <c r="I19" s="692"/>
      <c r="J19" s="692">
        <v>52051.6</v>
      </c>
      <c r="K19" s="692">
        <v>914271.12999999989</v>
      </c>
      <c r="L19" s="704">
        <v>914647.53999999992</v>
      </c>
      <c r="M19"/>
      <c r="N19" s="684"/>
      <c r="O19" s="684"/>
      <c r="P19" s="684"/>
    </row>
    <row r="20" spans="1:16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 s="684"/>
      <c r="O20" s="684"/>
      <c r="P20" s="684"/>
    </row>
    <row r="21" spans="1:16" s="684" customFormat="1" x14ac:dyDescent="0.2">
      <c r="A21" s="687"/>
      <c r="B21" s="689"/>
      <c r="C21" s="689"/>
      <c r="D21" s="689"/>
      <c r="E21" s="689"/>
      <c r="F21" s="689"/>
      <c r="G21" s="689"/>
      <c r="H21" s="689"/>
      <c r="I21" s="689"/>
      <c r="J21" s="689"/>
      <c r="K21" s="689"/>
    </row>
    <row r="22" spans="1:16" s="684" customFormat="1" x14ac:dyDescent="0.2">
      <c r="A22" s="687"/>
      <c r="B22" s="689"/>
      <c r="C22" s="689"/>
      <c r="D22" s="689"/>
      <c r="E22" s="689"/>
      <c r="F22" s="689"/>
      <c r="G22" s="689"/>
      <c r="H22" s="689"/>
      <c r="I22" s="689"/>
      <c r="J22" s="689"/>
      <c r="K22" s="689"/>
    </row>
    <row r="23" spans="1:16" s="684" customFormat="1" x14ac:dyDescent="0.2">
      <c r="A23" s="687"/>
      <c r="B23" s="689"/>
      <c r="C23" s="689"/>
      <c r="D23" s="689"/>
      <c r="E23" s="689"/>
      <c r="F23" s="689"/>
      <c r="G23" s="689"/>
      <c r="H23" s="689"/>
      <c r="I23" s="689"/>
      <c r="J23" s="689"/>
      <c r="K23" s="689"/>
    </row>
    <row r="24" spans="1:16" s="684" customFormat="1" x14ac:dyDescent="0.2">
      <c r="A24" s="687"/>
      <c r="B24" s="689"/>
      <c r="C24" s="689"/>
      <c r="D24" s="689"/>
      <c r="E24" s="689"/>
      <c r="F24" s="689"/>
      <c r="G24" s="689"/>
      <c r="H24" s="689"/>
      <c r="I24" s="689"/>
      <c r="J24" s="689"/>
      <c r="K24" s="689"/>
    </row>
    <row r="25" spans="1:16" s="684" customFormat="1" x14ac:dyDescent="0.2">
      <c r="A25" s="687"/>
      <c r="B25" s="689"/>
      <c r="C25" s="689"/>
      <c r="D25" s="689"/>
      <c r="E25" s="689"/>
      <c r="F25" s="689"/>
      <c r="G25" s="689"/>
      <c r="H25" s="689"/>
      <c r="I25" s="689"/>
      <c r="J25" s="689"/>
      <c r="K25" s="689"/>
    </row>
    <row r="26" spans="1:16" s="684" customFormat="1" x14ac:dyDescent="0.2">
      <c r="A26" s="687"/>
      <c r="B26" s="689"/>
      <c r="C26" s="689"/>
      <c r="D26" s="689"/>
      <c r="E26" s="689"/>
      <c r="F26" s="689"/>
      <c r="G26" s="689"/>
      <c r="H26" s="689"/>
      <c r="I26" s="689"/>
      <c r="J26" s="689"/>
      <c r="K26" s="689"/>
    </row>
    <row r="27" spans="1:16" s="684" customFormat="1" x14ac:dyDescent="0.2">
      <c r="A27" s="687"/>
      <c r="B27" s="689"/>
      <c r="C27" s="689"/>
      <c r="D27" s="689"/>
      <c r="E27" s="689"/>
      <c r="F27" s="689"/>
      <c r="G27" s="689"/>
      <c r="H27" s="689"/>
      <c r="I27" s="689"/>
      <c r="J27" s="689"/>
      <c r="K27" s="689"/>
    </row>
    <row r="28" spans="1:16" s="684" customFormat="1" x14ac:dyDescent="0.2">
      <c r="A28" s="687"/>
      <c r="B28" s="689"/>
      <c r="C28" s="689"/>
      <c r="D28" s="689"/>
      <c r="E28" s="689"/>
      <c r="F28" s="689"/>
      <c r="G28" s="689"/>
      <c r="H28" s="689"/>
      <c r="I28" s="689"/>
      <c r="J28" s="689"/>
      <c r="K28" s="689"/>
    </row>
    <row r="29" spans="1:16" s="684" customFormat="1" x14ac:dyDescent="0.2">
      <c r="A29" s="687"/>
      <c r="B29" s="689"/>
      <c r="C29" s="689"/>
      <c r="D29" s="689"/>
      <c r="E29" s="689"/>
      <c r="F29" s="689"/>
      <c r="G29" s="689"/>
      <c r="H29" s="689"/>
      <c r="I29" s="689"/>
      <c r="J29" s="689"/>
      <c r="K29" s="689"/>
    </row>
    <row r="30" spans="1:16" s="684" customFormat="1" x14ac:dyDescent="0.2">
      <c r="A30" s="687"/>
      <c r="B30" s="689"/>
      <c r="C30" s="689"/>
      <c r="D30" s="689"/>
      <c r="E30" s="689"/>
      <c r="F30" s="689"/>
      <c r="G30" s="689"/>
      <c r="H30" s="689"/>
      <c r="I30" s="689"/>
      <c r="J30" s="689"/>
      <c r="K30" s="689"/>
    </row>
    <row r="31" spans="1:16" s="684" customFormat="1" x14ac:dyDescent="0.2">
      <c r="A31" s="687"/>
      <c r="B31" s="689"/>
      <c r="C31" s="689"/>
      <c r="D31" s="689"/>
      <c r="E31" s="689"/>
      <c r="F31" s="689"/>
      <c r="G31" s="689"/>
      <c r="H31" s="689"/>
      <c r="I31" s="689"/>
      <c r="J31" s="689"/>
      <c r="K31" s="689"/>
    </row>
    <row r="32" spans="1:16" s="684" customFormat="1" x14ac:dyDescent="0.2">
      <c r="A32" s="687"/>
      <c r="B32" s="689"/>
      <c r="C32" s="689"/>
      <c r="D32" s="689"/>
      <c r="E32" s="689"/>
      <c r="F32" s="689"/>
      <c r="G32" s="689"/>
      <c r="H32" s="689"/>
      <c r="I32" s="689"/>
      <c r="J32" s="689"/>
      <c r="K32" s="689"/>
    </row>
    <row r="33" spans="1:11" s="684" customFormat="1" x14ac:dyDescent="0.2">
      <c r="A33" s="687"/>
      <c r="B33" s="689"/>
      <c r="C33" s="689"/>
      <c r="D33" s="689"/>
      <c r="E33" s="689"/>
      <c r="F33" s="689"/>
      <c r="G33" s="689"/>
      <c r="H33" s="689"/>
      <c r="I33" s="689"/>
      <c r="J33" s="689"/>
      <c r="K33" s="689"/>
    </row>
    <row r="34" spans="1:11" s="684" customFormat="1" x14ac:dyDescent="0.2">
      <c r="A34" s="687"/>
      <c r="B34" s="689"/>
      <c r="C34" s="689"/>
      <c r="D34" s="689"/>
      <c r="E34" s="689"/>
      <c r="F34" s="689"/>
      <c r="G34" s="689"/>
      <c r="H34" s="689"/>
      <c r="I34" s="689"/>
      <c r="J34" s="689"/>
      <c r="K34" s="689"/>
    </row>
    <row r="35" spans="1:11" s="684" customFormat="1" x14ac:dyDescent="0.2">
      <c r="A35" s="687"/>
      <c r="B35" s="689"/>
      <c r="C35" s="689"/>
      <c r="D35" s="689"/>
      <c r="E35" s="689"/>
      <c r="F35" s="689"/>
      <c r="G35" s="689"/>
      <c r="H35" s="689"/>
      <c r="I35" s="689"/>
      <c r="J35" s="689"/>
      <c r="K35" s="689"/>
    </row>
    <row r="36" spans="1:11" s="684" customFormat="1" x14ac:dyDescent="0.2">
      <c r="A36" s="687"/>
      <c r="B36" s="689"/>
      <c r="C36" s="689"/>
      <c r="D36" s="689"/>
      <c r="E36" s="689"/>
      <c r="F36" s="689"/>
      <c r="G36" s="689"/>
      <c r="H36" s="689"/>
      <c r="I36" s="689"/>
      <c r="J36" s="689"/>
      <c r="K36" s="689"/>
    </row>
    <row r="37" spans="1:11" s="684" customFormat="1" x14ac:dyDescent="0.2">
      <c r="A37" s="687"/>
      <c r="B37" s="689"/>
      <c r="C37" s="689"/>
      <c r="D37" s="689"/>
      <c r="E37" s="689"/>
      <c r="F37" s="689"/>
      <c r="G37" s="689"/>
      <c r="H37" s="689"/>
      <c r="I37" s="689"/>
      <c r="J37" s="689"/>
      <c r="K37" s="689"/>
    </row>
    <row r="38" spans="1:11" s="684" customFormat="1" x14ac:dyDescent="0.2">
      <c r="A38" s="687"/>
      <c r="B38" s="689"/>
      <c r="C38" s="689"/>
      <c r="D38" s="689"/>
      <c r="E38" s="689"/>
      <c r="F38" s="689"/>
      <c r="G38" s="689"/>
      <c r="H38" s="689"/>
      <c r="I38" s="689"/>
      <c r="J38" s="689"/>
      <c r="K38" s="689"/>
    </row>
    <row r="39" spans="1:11" s="684" customFormat="1" x14ac:dyDescent="0.2">
      <c r="A39" s="687"/>
      <c r="B39" s="689"/>
      <c r="C39" s="689"/>
      <c r="D39" s="689"/>
      <c r="E39" s="689"/>
      <c r="F39" s="689"/>
      <c r="G39" s="689"/>
      <c r="H39" s="689"/>
      <c r="I39" s="689"/>
      <c r="J39" s="689"/>
      <c r="K39" s="689"/>
    </row>
    <row r="40" spans="1:11" s="684" customFormat="1" x14ac:dyDescent="0.2">
      <c r="A40" s="687"/>
      <c r="B40" s="689"/>
      <c r="C40" s="689"/>
      <c r="D40" s="689"/>
      <c r="E40" s="689"/>
      <c r="F40" s="689"/>
      <c r="G40" s="689"/>
      <c r="H40" s="689"/>
      <c r="I40" s="689"/>
      <c r="J40" s="689"/>
      <c r="K40" s="689"/>
    </row>
    <row r="41" spans="1:11" s="684" customFormat="1" x14ac:dyDescent="0.2">
      <c r="A41" s="687"/>
      <c r="B41" s="689"/>
      <c r="C41" s="689"/>
      <c r="D41" s="689"/>
      <c r="E41" s="689"/>
      <c r="F41" s="689"/>
      <c r="G41" s="689"/>
      <c r="H41" s="689"/>
      <c r="I41" s="689"/>
      <c r="J41" s="689"/>
      <c r="K41" s="689"/>
    </row>
    <row r="42" spans="1:11" s="684" customFormat="1" x14ac:dyDescent="0.2">
      <c r="A42" s="687"/>
      <c r="B42" s="689"/>
      <c r="C42" s="689"/>
      <c r="D42" s="689"/>
      <c r="E42" s="689"/>
      <c r="F42" s="689"/>
      <c r="G42" s="689"/>
      <c r="H42" s="689"/>
      <c r="I42" s="689"/>
      <c r="J42" s="689"/>
      <c r="K42" s="689"/>
    </row>
    <row r="43" spans="1:11" s="684" customFormat="1" x14ac:dyDescent="0.2">
      <c r="A43" s="687"/>
      <c r="B43" s="689"/>
      <c r="C43" s="689"/>
      <c r="D43" s="689"/>
      <c r="E43" s="689"/>
      <c r="F43" s="689"/>
      <c r="G43" s="689"/>
      <c r="H43" s="689"/>
      <c r="I43" s="689"/>
      <c r="J43" s="689"/>
      <c r="K43" s="689"/>
    </row>
    <row r="44" spans="1:11" s="684" customFormat="1" x14ac:dyDescent="0.2">
      <c r="A44" s="687"/>
      <c r="B44" s="689"/>
      <c r="C44" s="689"/>
      <c r="D44" s="689"/>
      <c r="E44" s="689"/>
      <c r="F44" s="689"/>
      <c r="G44" s="689"/>
      <c r="H44" s="689"/>
      <c r="I44" s="689"/>
      <c r="J44" s="689"/>
      <c r="K44" s="689"/>
    </row>
    <row r="45" spans="1:11" s="684" customFormat="1" x14ac:dyDescent="0.2">
      <c r="A45" s="687"/>
      <c r="B45" s="689"/>
      <c r="C45" s="689"/>
      <c r="D45" s="689"/>
      <c r="E45" s="689"/>
      <c r="F45" s="689"/>
      <c r="G45" s="689"/>
      <c r="H45" s="689"/>
      <c r="I45" s="689"/>
      <c r="J45" s="689"/>
      <c r="K45" s="689"/>
    </row>
    <row r="46" spans="1:11" s="684" customFormat="1" x14ac:dyDescent="0.2">
      <c r="A46" s="687"/>
      <c r="B46" s="689"/>
      <c r="C46" s="689"/>
      <c r="D46" s="689"/>
      <c r="E46" s="689"/>
      <c r="F46" s="689"/>
      <c r="G46" s="689"/>
      <c r="H46" s="689"/>
      <c r="I46" s="689"/>
      <c r="J46" s="689"/>
      <c r="K46" s="689"/>
    </row>
    <row r="47" spans="1:11" s="684" customFormat="1" x14ac:dyDescent="0.2">
      <c r="A47" s="687"/>
      <c r="B47" s="689"/>
      <c r="C47" s="689"/>
      <c r="D47" s="689"/>
      <c r="E47" s="689"/>
      <c r="F47" s="689"/>
      <c r="G47" s="689"/>
      <c r="H47" s="689"/>
      <c r="I47" s="689"/>
      <c r="J47" s="689"/>
      <c r="K47" s="689"/>
    </row>
    <row r="48" spans="1:11" s="684" customFormat="1" x14ac:dyDescent="0.2">
      <c r="A48" s="687"/>
      <c r="B48" s="689"/>
      <c r="C48" s="689"/>
      <c r="D48" s="689"/>
      <c r="E48" s="689"/>
      <c r="F48" s="689"/>
      <c r="G48" s="689"/>
      <c r="H48" s="689"/>
      <c r="I48" s="689"/>
      <c r="J48" s="689"/>
      <c r="K48" s="689"/>
    </row>
    <row r="49" spans="1:11" s="684" customFormat="1" x14ac:dyDescent="0.2">
      <c r="A49" s="687"/>
      <c r="B49" s="689"/>
      <c r="C49" s="689"/>
      <c r="D49" s="689"/>
      <c r="E49" s="689"/>
      <c r="F49" s="689"/>
      <c r="G49" s="689"/>
      <c r="H49" s="689"/>
      <c r="I49" s="689"/>
      <c r="J49" s="689"/>
      <c r="K49" s="689"/>
    </row>
    <row r="50" spans="1:11" s="684" customFormat="1" x14ac:dyDescent="0.2">
      <c r="A50" s="687"/>
      <c r="B50" s="689"/>
      <c r="C50" s="689"/>
      <c r="D50" s="689"/>
      <c r="E50" s="689"/>
      <c r="F50" s="689"/>
      <c r="G50" s="689"/>
      <c r="H50" s="689"/>
      <c r="I50" s="689"/>
      <c r="J50" s="689"/>
      <c r="K50" s="689"/>
    </row>
    <row r="51" spans="1:11" s="684" customFormat="1" x14ac:dyDescent="0.2">
      <c r="A51" s="687"/>
      <c r="B51" s="689"/>
      <c r="C51" s="689"/>
      <c r="D51" s="689"/>
      <c r="E51" s="689"/>
      <c r="F51" s="689"/>
      <c r="G51" s="689"/>
      <c r="H51" s="689"/>
      <c r="I51" s="689"/>
      <c r="J51" s="689"/>
      <c r="K51" s="689"/>
    </row>
    <row r="52" spans="1:11" s="684" customFormat="1" x14ac:dyDescent="0.2">
      <c r="A52" s="687"/>
      <c r="B52" s="689"/>
      <c r="C52" s="689"/>
      <c r="D52" s="689"/>
      <c r="E52" s="689"/>
      <c r="F52" s="689"/>
      <c r="G52" s="689"/>
      <c r="H52" s="689"/>
      <c r="I52" s="689"/>
      <c r="J52" s="689"/>
      <c r="K52" s="689"/>
    </row>
    <row r="53" spans="1:11" s="684" customFormat="1" x14ac:dyDescent="0.2">
      <c r="A53" s="687"/>
      <c r="B53" s="689"/>
      <c r="C53" s="689"/>
      <c r="D53" s="689"/>
      <c r="E53" s="689"/>
      <c r="F53" s="689"/>
      <c r="G53" s="689"/>
      <c r="H53" s="689"/>
      <c r="I53" s="689"/>
      <c r="J53" s="689"/>
      <c r="K53" s="689"/>
    </row>
    <row r="54" spans="1:11" s="684" customFormat="1" x14ac:dyDescent="0.2">
      <c r="A54" s="687"/>
      <c r="B54" s="689"/>
      <c r="C54" s="689"/>
      <c r="D54" s="689"/>
      <c r="E54" s="689"/>
      <c r="F54" s="689"/>
      <c r="G54" s="689"/>
      <c r="H54" s="689"/>
      <c r="I54" s="689"/>
      <c r="J54" s="689"/>
      <c r="K54" s="689"/>
    </row>
    <row r="55" spans="1:11" s="684" customFormat="1" x14ac:dyDescent="0.2">
      <c r="A55" s="687"/>
      <c r="B55" s="689"/>
      <c r="C55" s="689"/>
      <c r="D55" s="689"/>
      <c r="E55" s="689"/>
      <c r="F55" s="689"/>
      <c r="G55" s="689"/>
      <c r="H55" s="689"/>
      <c r="I55" s="689"/>
      <c r="J55" s="689"/>
      <c r="K55" s="689"/>
    </row>
    <row r="56" spans="1:11" s="684" customFormat="1" x14ac:dyDescent="0.2">
      <c r="A56" s="687"/>
      <c r="B56" s="689"/>
      <c r="C56" s="689"/>
      <c r="D56" s="689"/>
      <c r="E56" s="689"/>
      <c r="F56" s="689"/>
      <c r="G56" s="689"/>
      <c r="H56" s="689"/>
      <c r="I56" s="689"/>
      <c r="J56" s="689"/>
      <c r="K56" s="689"/>
    </row>
    <row r="57" spans="1:11" s="684" customFormat="1" x14ac:dyDescent="0.2">
      <c r="A57" s="687"/>
      <c r="B57" s="689"/>
      <c r="C57" s="689"/>
      <c r="D57" s="689"/>
      <c r="E57" s="689"/>
      <c r="F57" s="689"/>
      <c r="G57" s="689"/>
      <c r="H57" s="689"/>
      <c r="I57" s="689"/>
      <c r="J57" s="689"/>
      <c r="K57" s="689"/>
    </row>
    <row r="58" spans="1:11" s="684" customFormat="1" x14ac:dyDescent="0.2">
      <c r="A58" s="687"/>
      <c r="B58" s="689"/>
      <c r="C58" s="689"/>
      <c r="D58" s="689"/>
      <c r="E58" s="689"/>
      <c r="F58" s="689"/>
      <c r="G58" s="689"/>
      <c r="H58" s="689"/>
      <c r="I58" s="689"/>
      <c r="J58" s="689"/>
      <c r="K58" s="689"/>
    </row>
    <row r="59" spans="1:11" s="684" customFormat="1" x14ac:dyDescent="0.2">
      <c r="A59" s="687"/>
      <c r="B59" s="689"/>
      <c r="C59" s="689"/>
      <c r="D59" s="689"/>
      <c r="E59" s="689"/>
      <c r="F59" s="689"/>
      <c r="G59" s="689"/>
      <c r="H59" s="689"/>
      <c r="I59" s="689"/>
      <c r="J59" s="689"/>
      <c r="K59" s="689"/>
    </row>
    <row r="60" spans="1:11" s="684" customFormat="1" x14ac:dyDescent="0.2">
      <c r="A60" s="687"/>
      <c r="B60" s="689"/>
      <c r="C60" s="689"/>
      <c r="D60" s="689"/>
      <c r="E60" s="689"/>
      <c r="F60" s="689"/>
      <c r="G60" s="689"/>
      <c r="H60" s="689"/>
      <c r="I60" s="689"/>
      <c r="J60" s="689"/>
      <c r="K60" s="689"/>
    </row>
    <row r="61" spans="1:11" s="684" customFormat="1" x14ac:dyDescent="0.2">
      <c r="A61" s="687"/>
      <c r="B61" s="689"/>
      <c r="C61" s="689"/>
      <c r="D61" s="689"/>
      <c r="E61" s="689"/>
      <c r="F61" s="689"/>
      <c r="G61" s="689"/>
      <c r="H61" s="689"/>
      <c r="I61" s="689"/>
      <c r="J61" s="689"/>
      <c r="K61" s="689"/>
    </row>
    <row r="62" spans="1:11" s="684" customFormat="1" x14ac:dyDescent="0.2">
      <c r="A62" s="687"/>
      <c r="B62" s="689"/>
      <c r="C62" s="689"/>
      <c r="D62" s="689"/>
      <c r="E62" s="689"/>
      <c r="F62" s="689"/>
      <c r="G62" s="689"/>
      <c r="H62" s="689"/>
      <c r="I62" s="689"/>
      <c r="J62" s="689"/>
      <c r="K62" s="689"/>
    </row>
    <row r="63" spans="1:11" s="684" customFormat="1" x14ac:dyDescent="0.2">
      <c r="A63" s="687"/>
      <c r="B63" s="689"/>
      <c r="C63" s="689"/>
      <c r="D63" s="689"/>
      <c r="E63" s="689"/>
      <c r="F63" s="689"/>
      <c r="G63" s="689"/>
      <c r="H63" s="689"/>
      <c r="I63" s="689"/>
      <c r="J63" s="689"/>
      <c r="K63" s="689"/>
    </row>
    <row r="64" spans="1:11" s="684" customFormat="1" x14ac:dyDescent="0.2">
      <c r="A64" s="687"/>
      <c r="B64" s="689"/>
      <c r="C64" s="689"/>
      <c r="D64" s="689"/>
      <c r="E64" s="689"/>
      <c r="F64" s="689"/>
      <c r="G64" s="689"/>
      <c r="H64" s="689"/>
      <c r="I64" s="689"/>
      <c r="J64" s="689"/>
      <c r="K64" s="689"/>
    </row>
    <row r="65" spans="1:11" s="684" customFormat="1" x14ac:dyDescent="0.2">
      <c r="A65" s="687"/>
      <c r="B65" s="689"/>
      <c r="C65" s="689"/>
      <c r="D65" s="689"/>
      <c r="E65" s="689"/>
      <c r="F65" s="689"/>
      <c r="G65" s="689"/>
      <c r="H65" s="689"/>
      <c r="I65" s="689"/>
      <c r="J65" s="689"/>
      <c r="K65" s="689"/>
    </row>
    <row r="66" spans="1:11" s="684" customFormat="1" x14ac:dyDescent="0.2">
      <c r="A66" s="687"/>
      <c r="B66" s="689"/>
      <c r="C66" s="689"/>
      <c r="D66" s="689"/>
      <c r="E66" s="689"/>
      <c r="F66" s="689"/>
      <c r="G66" s="689"/>
      <c r="H66" s="689"/>
      <c r="I66" s="689"/>
      <c r="J66" s="689"/>
      <c r="K66" s="689"/>
    </row>
    <row r="67" spans="1:11" s="684" customFormat="1" x14ac:dyDescent="0.2">
      <c r="A67" s="687"/>
      <c r="B67" s="689"/>
      <c r="C67" s="689"/>
      <c r="D67" s="689"/>
      <c r="E67" s="689"/>
      <c r="F67" s="689"/>
      <c r="G67" s="689"/>
      <c r="H67" s="689"/>
      <c r="I67" s="689"/>
      <c r="J67" s="689"/>
      <c r="K67" s="689"/>
    </row>
    <row r="68" spans="1:11" s="684" customFormat="1" x14ac:dyDescent="0.2">
      <c r="A68" s="687"/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1" s="684" customFormat="1" x14ac:dyDescent="0.2">
      <c r="A69" s="687"/>
      <c r="B69" s="689"/>
      <c r="C69" s="689"/>
      <c r="D69" s="689"/>
      <c r="E69" s="689"/>
      <c r="F69" s="689"/>
      <c r="G69" s="689"/>
      <c r="H69" s="689"/>
      <c r="I69" s="689"/>
      <c r="J69" s="689"/>
      <c r="K69" s="689"/>
    </row>
    <row r="70" spans="1:11" s="684" customFormat="1" x14ac:dyDescent="0.2">
      <c r="A70" s="687"/>
      <c r="B70" s="689"/>
      <c r="C70" s="689"/>
      <c r="D70" s="689"/>
      <c r="E70" s="689"/>
      <c r="F70" s="689"/>
      <c r="G70" s="689"/>
      <c r="H70" s="689"/>
      <c r="I70" s="689"/>
      <c r="J70" s="689"/>
      <c r="K70" s="689"/>
    </row>
    <row r="71" spans="1:11" s="684" customFormat="1" x14ac:dyDescent="0.2">
      <c r="A71" s="687"/>
      <c r="B71" s="689"/>
      <c r="C71" s="689"/>
      <c r="D71" s="689"/>
      <c r="E71" s="689"/>
      <c r="F71" s="689"/>
      <c r="G71" s="689"/>
      <c r="H71" s="689"/>
      <c r="I71" s="689"/>
      <c r="J71" s="689"/>
      <c r="K71" s="689"/>
    </row>
    <row r="72" spans="1:11" s="684" customFormat="1" x14ac:dyDescent="0.2">
      <c r="A72" s="687"/>
      <c r="B72" s="689"/>
      <c r="C72" s="689"/>
      <c r="D72" s="689"/>
      <c r="E72" s="689"/>
      <c r="F72" s="689"/>
      <c r="G72" s="689"/>
      <c r="H72" s="689"/>
      <c r="I72" s="689"/>
      <c r="J72" s="689"/>
      <c r="K72" s="689"/>
    </row>
    <row r="73" spans="1:11" s="684" customFormat="1" x14ac:dyDescent="0.2">
      <c r="A73" s="687"/>
      <c r="B73" s="689"/>
      <c r="C73" s="689"/>
      <c r="D73" s="689"/>
      <c r="E73" s="689"/>
      <c r="F73" s="689"/>
      <c r="G73" s="689"/>
      <c r="H73" s="689"/>
      <c r="I73" s="689"/>
      <c r="J73" s="689"/>
      <c r="K73" s="689"/>
    </row>
    <row r="74" spans="1:11" s="684" customFormat="1" x14ac:dyDescent="0.2">
      <c r="A74" s="687"/>
      <c r="B74" s="689"/>
      <c r="C74" s="689"/>
      <c r="D74" s="689"/>
      <c r="E74" s="689"/>
      <c r="F74" s="689"/>
      <c r="G74" s="689"/>
      <c r="H74" s="689"/>
      <c r="I74" s="689"/>
      <c r="J74" s="689"/>
      <c r="K74" s="689"/>
    </row>
    <row r="75" spans="1:11" s="684" customFormat="1" x14ac:dyDescent="0.2">
      <c r="A75" s="687"/>
      <c r="B75" s="689"/>
      <c r="C75" s="689"/>
      <c r="D75" s="689"/>
      <c r="E75" s="689"/>
      <c r="F75" s="689"/>
      <c r="G75" s="689"/>
      <c r="H75" s="689"/>
      <c r="I75" s="689"/>
      <c r="J75" s="689"/>
      <c r="K75" s="689"/>
    </row>
    <row r="76" spans="1:11" s="684" customFormat="1" x14ac:dyDescent="0.2">
      <c r="A76" s="687"/>
      <c r="B76" s="689"/>
      <c r="C76" s="689"/>
      <c r="D76" s="689"/>
      <c r="E76" s="689"/>
      <c r="F76" s="689"/>
      <c r="G76" s="689"/>
      <c r="H76" s="689"/>
      <c r="I76" s="689"/>
      <c r="J76" s="689"/>
      <c r="K76" s="689"/>
    </row>
    <row r="77" spans="1:11" s="684" customFormat="1" x14ac:dyDescent="0.2">
      <c r="A77" s="687"/>
      <c r="B77" s="689"/>
      <c r="C77" s="689"/>
      <c r="D77" s="689"/>
      <c r="E77" s="689"/>
      <c r="F77" s="689"/>
      <c r="G77" s="689"/>
      <c r="H77" s="689"/>
      <c r="I77" s="689"/>
      <c r="J77" s="689"/>
      <c r="K77" s="689"/>
    </row>
    <row r="78" spans="1:11" s="684" customFormat="1" x14ac:dyDescent="0.2">
      <c r="A78" s="687"/>
      <c r="B78" s="689"/>
      <c r="C78" s="689"/>
      <c r="D78" s="689"/>
      <c r="E78" s="689"/>
      <c r="F78" s="689"/>
      <c r="G78" s="689"/>
      <c r="H78" s="689"/>
      <c r="I78" s="689"/>
      <c r="J78" s="689"/>
      <c r="K78" s="689"/>
    </row>
    <row r="79" spans="1:11" s="684" customFormat="1" x14ac:dyDescent="0.2">
      <c r="A79" s="687"/>
      <c r="B79" s="689"/>
      <c r="C79" s="689"/>
      <c r="D79" s="689"/>
      <c r="E79" s="689"/>
      <c r="F79" s="689"/>
      <c r="G79" s="689"/>
      <c r="H79" s="689"/>
      <c r="I79" s="689"/>
      <c r="J79" s="689"/>
      <c r="K79" s="689"/>
    </row>
    <row r="80" spans="1:11" s="684" customFormat="1" x14ac:dyDescent="0.2">
      <c r="A80" s="687"/>
      <c r="B80" s="689"/>
      <c r="C80" s="689"/>
      <c r="D80" s="689"/>
      <c r="E80" s="689"/>
      <c r="F80" s="689"/>
      <c r="G80" s="689"/>
      <c r="H80" s="689"/>
      <c r="I80" s="689"/>
      <c r="J80" s="689"/>
      <c r="K80" s="689"/>
    </row>
    <row r="81" spans="1:11" s="684" customFormat="1" x14ac:dyDescent="0.2">
      <c r="A81" s="687"/>
      <c r="B81" s="689"/>
      <c r="C81" s="689"/>
      <c r="D81" s="689"/>
      <c r="E81" s="689"/>
      <c r="F81" s="689"/>
      <c r="G81" s="689"/>
      <c r="H81" s="689"/>
      <c r="I81" s="689"/>
      <c r="J81" s="689"/>
      <c r="K81" s="689"/>
    </row>
    <row r="82" spans="1:11" s="684" customFormat="1" x14ac:dyDescent="0.2">
      <c r="A82" s="687"/>
      <c r="B82" s="689"/>
      <c r="C82" s="689"/>
      <c r="D82" s="689"/>
      <c r="E82" s="689"/>
      <c r="F82" s="689"/>
      <c r="G82" s="689"/>
      <c r="H82" s="689"/>
      <c r="I82" s="689"/>
      <c r="J82" s="689"/>
      <c r="K82" s="689"/>
    </row>
    <row r="83" spans="1:11" s="684" customFormat="1" x14ac:dyDescent="0.2">
      <c r="A83" s="687"/>
      <c r="B83" s="689"/>
      <c r="C83" s="689"/>
      <c r="D83" s="689"/>
      <c r="E83" s="689"/>
      <c r="F83" s="689"/>
      <c r="G83" s="689"/>
      <c r="H83" s="689"/>
      <c r="I83" s="689"/>
      <c r="J83" s="689"/>
      <c r="K83" s="689"/>
    </row>
    <row r="84" spans="1:11" s="684" customFormat="1" x14ac:dyDescent="0.2">
      <c r="A84" s="687"/>
      <c r="B84" s="689"/>
      <c r="C84" s="689"/>
      <c r="D84" s="689"/>
      <c r="E84" s="689"/>
      <c r="F84" s="689"/>
      <c r="G84" s="689"/>
      <c r="H84" s="689"/>
      <c r="I84" s="689"/>
      <c r="J84" s="689"/>
      <c r="K84" s="689"/>
    </row>
    <row r="85" spans="1:11" s="684" customFormat="1" x14ac:dyDescent="0.2">
      <c r="A85" s="687"/>
      <c r="B85" s="689"/>
      <c r="C85" s="689"/>
      <c r="D85" s="689"/>
      <c r="E85" s="689"/>
      <c r="F85" s="689"/>
      <c r="G85" s="689"/>
      <c r="H85" s="689"/>
      <c r="I85" s="689"/>
      <c r="J85" s="689"/>
      <c r="K85" s="689"/>
    </row>
    <row r="86" spans="1:11" s="684" customFormat="1" x14ac:dyDescent="0.2">
      <c r="A86" s="687"/>
      <c r="B86" s="689"/>
      <c r="C86" s="689"/>
      <c r="D86" s="689"/>
      <c r="E86" s="689"/>
      <c r="F86" s="689"/>
      <c r="G86" s="689"/>
      <c r="H86" s="689"/>
      <c r="I86" s="689"/>
      <c r="J86" s="689"/>
      <c r="K86" s="689"/>
    </row>
    <row r="87" spans="1:11" s="684" customFormat="1" x14ac:dyDescent="0.2">
      <c r="A87" s="687"/>
      <c r="B87" s="689"/>
      <c r="C87" s="689"/>
      <c r="D87" s="689"/>
      <c r="E87" s="689"/>
      <c r="F87" s="689"/>
      <c r="G87" s="689"/>
      <c r="H87" s="689"/>
      <c r="I87" s="689"/>
      <c r="J87" s="689"/>
      <c r="K87" s="689"/>
    </row>
    <row r="88" spans="1:11" s="684" customFormat="1" x14ac:dyDescent="0.2">
      <c r="A88" s="687"/>
      <c r="B88" s="689"/>
      <c r="C88" s="689"/>
      <c r="D88" s="689"/>
      <c r="E88" s="689"/>
      <c r="F88" s="689"/>
      <c r="G88" s="689"/>
      <c r="H88" s="689"/>
      <c r="I88" s="689"/>
      <c r="J88" s="689"/>
      <c r="K88" s="689"/>
    </row>
    <row r="89" spans="1:11" s="684" customFormat="1" x14ac:dyDescent="0.2">
      <c r="A89" s="687"/>
      <c r="B89" s="689"/>
      <c r="C89" s="689"/>
      <c r="D89" s="689"/>
      <c r="E89" s="689"/>
      <c r="F89" s="689"/>
      <c r="G89" s="689"/>
      <c r="H89" s="689"/>
      <c r="I89" s="689"/>
      <c r="J89" s="689"/>
      <c r="K89" s="689"/>
    </row>
    <row r="90" spans="1:11" s="684" customFormat="1" x14ac:dyDescent="0.2">
      <c r="A90" s="687"/>
      <c r="B90" s="689"/>
      <c r="C90" s="689"/>
      <c r="D90" s="689"/>
      <c r="E90" s="689"/>
      <c r="F90" s="689"/>
      <c r="G90" s="689"/>
      <c r="H90" s="689"/>
      <c r="I90" s="689"/>
      <c r="J90" s="689"/>
      <c r="K90" s="689"/>
    </row>
    <row r="91" spans="1:11" s="684" customFormat="1" x14ac:dyDescent="0.2">
      <c r="A91" s="687"/>
      <c r="B91" s="689"/>
      <c r="C91" s="689"/>
      <c r="D91" s="689"/>
      <c r="E91" s="689"/>
      <c r="F91" s="689"/>
      <c r="G91" s="689"/>
      <c r="H91" s="689"/>
      <c r="I91" s="689"/>
      <c r="J91" s="689"/>
      <c r="K91" s="689"/>
    </row>
    <row r="92" spans="1:11" s="684" customFormat="1" x14ac:dyDescent="0.2">
      <c r="A92" s="687"/>
      <c r="B92" s="689"/>
      <c r="C92" s="689"/>
      <c r="D92" s="689"/>
      <c r="E92" s="689"/>
      <c r="F92" s="689"/>
      <c r="G92" s="689"/>
      <c r="H92" s="689"/>
      <c r="I92" s="689"/>
      <c r="J92" s="689"/>
      <c r="K92" s="689"/>
    </row>
    <row r="93" spans="1:11" s="684" customFormat="1" x14ac:dyDescent="0.2">
      <c r="A93" s="687"/>
      <c r="B93" s="689"/>
      <c r="C93" s="689"/>
      <c r="D93" s="689"/>
      <c r="E93" s="689"/>
      <c r="F93" s="689"/>
      <c r="G93" s="689"/>
      <c r="H93" s="689"/>
      <c r="I93" s="689"/>
      <c r="J93" s="689"/>
      <c r="K93" s="689"/>
    </row>
    <row r="94" spans="1:11" s="684" customFormat="1" x14ac:dyDescent="0.2">
      <c r="A94" s="687"/>
      <c r="B94" s="689"/>
      <c r="C94" s="689"/>
      <c r="D94" s="689"/>
      <c r="E94" s="689"/>
      <c r="F94" s="689"/>
      <c r="G94" s="689"/>
      <c r="H94" s="689"/>
      <c r="I94" s="689"/>
      <c r="J94" s="689"/>
      <c r="K94" s="689"/>
    </row>
    <row r="95" spans="1:11" s="684" customFormat="1" x14ac:dyDescent="0.2">
      <c r="A95" s="687"/>
      <c r="B95" s="689"/>
      <c r="C95" s="689"/>
      <c r="D95" s="689"/>
      <c r="E95" s="689"/>
      <c r="F95" s="689"/>
      <c r="G95" s="689"/>
      <c r="H95" s="689"/>
      <c r="I95" s="689"/>
      <c r="J95" s="689"/>
      <c r="K95" s="689"/>
    </row>
    <row r="96" spans="1:11" s="684" customFormat="1" x14ac:dyDescent="0.2">
      <c r="A96" s="687"/>
      <c r="B96" s="689"/>
      <c r="C96" s="689"/>
      <c r="D96" s="689"/>
      <c r="E96" s="689"/>
      <c r="F96" s="689"/>
      <c r="G96" s="689"/>
      <c r="H96" s="689"/>
      <c r="I96" s="689"/>
      <c r="J96" s="689"/>
      <c r="K96" s="689"/>
    </row>
    <row r="97" spans="1:11" s="684" customFormat="1" x14ac:dyDescent="0.2">
      <c r="A97" s="687"/>
      <c r="B97" s="689"/>
      <c r="C97" s="689"/>
      <c r="D97" s="689"/>
      <c r="E97" s="689"/>
      <c r="F97" s="689"/>
      <c r="G97" s="689"/>
      <c r="H97" s="689"/>
      <c r="I97" s="689"/>
      <c r="J97" s="689"/>
      <c r="K97" s="689"/>
    </row>
    <row r="98" spans="1:11" s="684" customFormat="1" x14ac:dyDescent="0.2">
      <c r="A98" s="687"/>
      <c r="B98" s="689"/>
      <c r="C98" s="689"/>
      <c r="D98" s="689"/>
      <c r="E98" s="689"/>
      <c r="F98" s="689"/>
      <c r="G98" s="689"/>
      <c r="H98" s="689"/>
      <c r="I98" s="689"/>
      <c r="J98" s="689"/>
      <c r="K98" s="689"/>
    </row>
    <row r="99" spans="1:11" s="684" customFormat="1" x14ac:dyDescent="0.2">
      <c r="A99" s="687"/>
      <c r="B99" s="689"/>
      <c r="C99" s="689"/>
      <c r="D99" s="689"/>
      <c r="E99" s="689"/>
      <c r="F99" s="689"/>
      <c r="G99" s="689"/>
      <c r="H99" s="689"/>
      <c r="I99" s="689"/>
      <c r="J99" s="689"/>
      <c r="K99" s="689"/>
    </row>
    <row r="100" spans="1:11" s="684" customFormat="1" x14ac:dyDescent="0.2">
      <c r="A100" s="687"/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</row>
    <row r="101" spans="1:11" s="684" customFormat="1" x14ac:dyDescent="0.2">
      <c r="A101" s="687"/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</row>
    <row r="102" spans="1:11" s="684" customFormat="1" x14ac:dyDescent="0.2">
      <c r="A102" s="687"/>
      <c r="B102" s="689"/>
      <c r="C102" s="689"/>
      <c r="D102" s="689"/>
      <c r="E102" s="689"/>
      <c r="F102" s="689"/>
      <c r="G102" s="689"/>
      <c r="H102" s="689"/>
      <c r="I102" s="689"/>
      <c r="J102" s="689"/>
      <c r="K102" s="689"/>
    </row>
    <row r="103" spans="1:11" s="684" customFormat="1" x14ac:dyDescent="0.2">
      <c r="A103" s="687"/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</row>
    <row r="104" spans="1:11" s="684" customFormat="1" x14ac:dyDescent="0.2">
      <c r="A104" s="687"/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</row>
    <row r="105" spans="1:11" s="684" customFormat="1" x14ac:dyDescent="0.2">
      <c r="A105" s="687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</row>
    <row r="106" spans="1:11" s="684" customFormat="1" x14ac:dyDescent="0.2">
      <c r="A106" s="687"/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</row>
    <row r="107" spans="1:11" s="684" customFormat="1" x14ac:dyDescent="0.2">
      <c r="A107" s="687"/>
      <c r="B107" s="689"/>
      <c r="C107" s="689"/>
      <c r="D107" s="689"/>
      <c r="E107" s="689"/>
      <c r="F107" s="689"/>
      <c r="G107" s="689"/>
      <c r="H107" s="689"/>
      <c r="I107" s="689"/>
      <c r="J107" s="689"/>
      <c r="K107" s="689"/>
    </row>
    <row r="108" spans="1:11" s="684" customFormat="1" x14ac:dyDescent="0.2">
      <c r="A108" s="687"/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</row>
    <row r="109" spans="1:11" s="684" customFormat="1" x14ac:dyDescent="0.2">
      <c r="A109" s="687"/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</row>
    <row r="110" spans="1:11" s="684" customFormat="1" x14ac:dyDescent="0.2">
      <c r="A110" s="687"/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</row>
    <row r="111" spans="1:11" s="684" customFormat="1" x14ac:dyDescent="0.2">
      <c r="A111" s="687"/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</row>
    <row r="112" spans="1:11" s="684" customFormat="1" x14ac:dyDescent="0.2">
      <c r="A112" s="687"/>
      <c r="B112" s="689"/>
      <c r="C112" s="689"/>
      <c r="D112" s="689"/>
      <c r="E112" s="689"/>
      <c r="F112" s="689"/>
      <c r="G112" s="689"/>
      <c r="H112" s="689"/>
      <c r="I112" s="689"/>
      <c r="J112" s="689"/>
      <c r="K112" s="689"/>
    </row>
    <row r="113" spans="1:11" s="684" customFormat="1" x14ac:dyDescent="0.2">
      <c r="A113" s="687"/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</row>
    <row r="114" spans="1:11" s="684" customFormat="1" x14ac:dyDescent="0.2">
      <c r="A114" s="687"/>
      <c r="B114" s="689"/>
      <c r="C114" s="689"/>
      <c r="D114" s="689"/>
      <c r="E114" s="689"/>
      <c r="F114" s="689"/>
      <c r="G114" s="689"/>
      <c r="H114" s="689"/>
      <c r="I114" s="689"/>
      <c r="J114" s="689"/>
      <c r="K114" s="689"/>
    </row>
    <row r="115" spans="1:11" s="684" customFormat="1" x14ac:dyDescent="0.2">
      <c r="A115" s="687"/>
      <c r="B115" s="689"/>
      <c r="C115" s="689"/>
      <c r="D115" s="689"/>
      <c r="E115" s="689"/>
      <c r="F115" s="689"/>
      <c r="G115" s="689"/>
      <c r="H115" s="689"/>
      <c r="I115" s="689"/>
      <c r="J115" s="689"/>
      <c r="K115" s="689"/>
    </row>
    <row r="116" spans="1:11" s="684" customFormat="1" x14ac:dyDescent="0.2">
      <c r="A116" s="687"/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</row>
    <row r="117" spans="1:11" s="684" customFormat="1" x14ac:dyDescent="0.2">
      <c r="A117" s="687"/>
      <c r="B117" s="689"/>
      <c r="C117" s="689"/>
      <c r="D117" s="689"/>
      <c r="E117" s="689"/>
      <c r="F117" s="689"/>
      <c r="G117" s="689"/>
      <c r="H117" s="689"/>
      <c r="I117" s="689"/>
      <c r="J117" s="689"/>
      <c r="K117" s="689"/>
    </row>
    <row r="118" spans="1:11" s="684" customFormat="1" x14ac:dyDescent="0.2">
      <c r="A118" s="687"/>
      <c r="B118" s="689"/>
      <c r="C118" s="689"/>
      <c r="D118" s="689"/>
      <c r="E118" s="689"/>
      <c r="F118" s="689"/>
      <c r="G118" s="689"/>
      <c r="H118" s="689"/>
      <c r="I118" s="689"/>
      <c r="J118" s="689"/>
      <c r="K118" s="689"/>
    </row>
    <row r="119" spans="1:11" s="684" customFormat="1" x14ac:dyDescent="0.2">
      <c r="A119" s="687"/>
      <c r="B119" s="689"/>
      <c r="C119" s="689"/>
      <c r="D119" s="689"/>
      <c r="E119" s="689"/>
      <c r="F119" s="689"/>
      <c r="G119" s="689"/>
      <c r="H119" s="689"/>
      <c r="I119" s="689"/>
      <c r="J119" s="689"/>
      <c r="K119" s="689"/>
    </row>
    <row r="120" spans="1:11" s="684" customFormat="1" x14ac:dyDescent="0.2">
      <c r="A120" s="687"/>
      <c r="B120" s="689"/>
      <c r="C120" s="689"/>
      <c r="D120" s="689"/>
      <c r="E120" s="689"/>
      <c r="F120" s="689"/>
      <c r="G120" s="689"/>
      <c r="H120" s="689"/>
      <c r="I120" s="689"/>
      <c r="J120" s="689"/>
      <c r="K120" s="689"/>
    </row>
    <row r="121" spans="1:11" s="684" customFormat="1" x14ac:dyDescent="0.2">
      <c r="A121" s="687"/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</row>
    <row r="122" spans="1:11" s="684" customFormat="1" x14ac:dyDescent="0.2">
      <c r="A122" s="687"/>
      <c r="B122" s="689"/>
      <c r="C122" s="689"/>
      <c r="D122" s="689"/>
      <c r="E122" s="689"/>
      <c r="F122" s="689"/>
      <c r="G122" s="689"/>
      <c r="H122" s="689"/>
      <c r="I122" s="689"/>
      <c r="J122" s="689"/>
      <c r="K122" s="689"/>
    </row>
    <row r="123" spans="1:11" s="684" customFormat="1" x14ac:dyDescent="0.2">
      <c r="A123" s="687"/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</row>
    <row r="124" spans="1:11" s="684" customFormat="1" x14ac:dyDescent="0.2">
      <c r="A124" s="687"/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</row>
    <row r="125" spans="1:11" s="684" customFormat="1" x14ac:dyDescent="0.2">
      <c r="A125" s="687"/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</row>
    <row r="126" spans="1:11" s="684" customFormat="1" x14ac:dyDescent="0.2">
      <c r="A126" s="687"/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</row>
    <row r="127" spans="1:11" s="684" customFormat="1" x14ac:dyDescent="0.2">
      <c r="A127" s="687"/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</row>
    <row r="128" spans="1:11" s="684" customFormat="1" x14ac:dyDescent="0.2">
      <c r="A128" s="687"/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</row>
    <row r="129" spans="1:11" s="684" customFormat="1" x14ac:dyDescent="0.2">
      <c r="A129" s="687"/>
      <c r="B129" s="689"/>
      <c r="C129" s="689"/>
      <c r="D129" s="689"/>
      <c r="E129" s="689"/>
      <c r="F129" s="689"/>
      <c r="G129" s="689"/>
      <c r="H129" s="689"/>
      <c r="I129" s="689"/>
      <c r="J129" s="689"/>
      <c r="K129" s="689"/>
    </row>
    <row r="130" spans="1:11" s="684" customFormat="1" x14ac:dyDescent="0.2">
      <c r="A130" s="687"/>
      <c r="B130" s="689"/>
      <c r="C130" s="689"/>
      <c r="D130" s="689"/>
      <c r="E130" s="689"/>
      <c r="F130" s="689"/>
      <c r="G130" s="689"/>
      <c r="H130" s="689"/>
      <c r="I130" s="689"/>
      <c r="J130" s="689"/>
      <c r="K130" s="689"/>
    </row>
    <row r="131" spans="1:11" s="684" customFormat="1" x14ac:dyDescent="0.2">
      <c r="A131" s="687"/>
      <c r="B131" s="689"/>
      <c r="C131" s="689"/>
      <c r="D131" s="689"/>
      <c r="E131" s="689"/>
      <c r="F131" s="689"/>
      <c r="G131" s="689"/>
      <c r="H131" s="689"/>
      <c r="I131" s="689"/>
      <c r="J131" s="689"/>
      <c r="K131" s="689"/>
    </row>
    <row r="132" spans="1:11" s="684" customFormat="1" x14ac:dyDescent="0.2">
      <c r="A132" s="687"/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</row>
    <row r="133" spans="1:11" s="684" customFormat="1" x14ac:dyDescent="0.2">
      <c r="A133" s="687"/>
      <c r="B133" s="689"/>
      <c r="C133" s="689"/>
      <c r="D133" s="689"/>
      <c r="E133" s="689"/>
      <c r="F133" s="689"/>
      <c r="G133" s="689"/>
      <c r="H133" s="689"/>
      <c r="I133" s="689"/>
      <c r="J133" s="689"/>
      <c r="K133" s="689"/>
    </row>
    <row r="134" spans="1:11" s="684" customFormat="1" x14ac:dyDescent="0.2">
      <c r="A134" s="687"/>
      <c r="B134" s="689"/>
      <c r="C134" s="689"/>
      <c r="D134" s="689"/>
      <c r="E134" s="689"/>
      <c r="F134" s="689"/>
      <c r="G134" s="689"/>
      <c r="H134" s="689"/>
      <c r="I134" s="689"/>
      <c r="J134" s="689"/>
      <c r="K134" s="689"/>
    </row>
    <row r="135" spans="1:11" s="684" customFormat="1" x14ac:dyDescent="0.2">
      <c r="A135" s="687"/>
      <c r="B135" s="689"/>
      <c r="C135" s="689"/>
      <c r="D135" s="689"/>
      <c r="E135" s="689"/>
      <c r="F135" s="689"/>
      <c r="G135" s="689"/>
      <c r="H135" s="689"/>
      <c r="I135" s="689"/>
      <c r="J135" s="689"/>
      <c r="K135" s="689"/>
    </row>
    <row r="136" spans="1:11" s="684" customFormat="1" x14ac:dyDescent="0.2">
      <c r="A136" s="687"/>
      <c r="B136" s="689"/>
      <c r="C136" s="689"/>
      <c r="D136" s="689"/>
      <c r="E136" s="689"/>
      <c r="F136" s="689"/>
      <c r="G136" s="689"/>
      <c r="H136" s="689"/>
      <c r="I136" s="689"/>
      <c r="J136" s="689"/>
      <c r="K136" s="689"/>
    </row>
    <row r="137" spans="1:11" s="684" customFormat="1" x14ac:dyDescent="0.2">
      <c r="A137" s="687"/>
      <c r="B137" s="689"/>
      <c r="C137" s="689"/>
      <c r="D137" s="689"/>
      <c r="E137" s="689"/>
      <c r="F137" s="689"/>
      <c r="G137" s="689"/>
      <c r="H137" s="689"/>
      <c r="I137" s="689"/>
      <c r="J137" s="689"/>
      <c r="K137" s="689"/>
    </row>
    <row r="138" spans="1:11" s="684" customFormat="1" x14ac:dyDescent="0.2">
      <c r="A138" s="687"/>
      <c r="B138" s="689"/>
      <c r="C138" s="689"/>
      <c r="D138" s="689"/>
      <c r="E138" s="689"/>
      <c r="F138" s="689"/>
      <c r="G138" s="689"/>
      <c r="H138" s="689"/>
      <c r="I138" s="689"/>
      <c r="J138" s="689"/>
      <c r="K138" s="689"/>
    </row>
    <row r="139" spans="1:11" s="684" customFormat="1" x14ac:dyDescent="0.2">
      <c r="A139" s="687"/>
      <c r="B139" s="689"/>
      <c r="C139" s="689"/>
      <c r="D139" s="689"/>
      <c r="E139" s="689"/>
      <c r="F139" s="689"/>
      <c r="G139" s="689"/>
      <c r="H139" s="689"/>
      <c r="I139" s="689"/>
      <c r="J139" s="689"/>
      <c r="K139" s="689"/>
    </row>
    <row r="140" spans="1:11" s="684" customFormat="1" x14ac:dyDescent="0.2">
      <c r="A140" s="687"/>
      <c r="B140" s="689"/>
      <c r="C140" s="689"/>
      <c r="D140" s="689"/>
      <c r="E140" s="689"/>
      <c r="F140" s="689"/>
      <c r="G140" s="689"/>
      <c r="H140" s="689"/>
      <c r="I140" s="689"/>
      <c r="J140" s="689"/>
      <c r="K140" s="689"/>
    </row>
    <row r="141" spans="1:11" s="684" customFormat="1" x14ac:dyDescent="0.2">
      <c r="A141" s="687"/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</row>
    <row r="142" spans="1:11" s="684" customFormat="1" x14ac:dyDescent="0.2">
      <c r="A142" s="687"/>
      <c r="B142" s="689"/>
      <c r="C142" s="689"/>
      <c r="D142" s="689"/>
      <c r="E142" s="689"/>
      <c r="F142" s="689"/>
      <c r="G142" s="689"/>
      <c r="H142" s="689"/>
      <c r="I142" s="689"/>
      <c r="J142" s="689"/>
      <c r="K142" s="689"/>
    </row>
    <row r="143" spans="1:11" s="684" customFormat="1" x14ac:dyDescent="0.2">
      <c r="A143" s="687"/>
      <c r="B143" s="689"/>
      <c r="C143" s="689"/>
      <c r="D143" s="689"/>
      <c r="E143" s="689"/>
      <c r="F143" s="689"/>
      <c r="G143" s="689"/>
      <c r="H143" s="689"/>
      <c r="I143" s="689"/>
      <c r="J143" s="689"/>
      <c r="K143" s="689"/>
    </row>
    <row r="144" spans="1:11" s="684" customFormat="1" x14ac:dyDescent="0.2">
      <c r="A144" s="687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</row>
    <row r="145" spans="1:11" s="684" customFormat="1" x14ac:dyDescent="0.2">
      <c r="A145" s="687"/>
      <c r="B145" s="689"/>
      <c r="C145" s="689"/>
      <c r="D145" s="689"/>
      <c r="E145" s="689"/>
      <c r="F145" s="689"/>
      <c r="G145" s="689"/>
      <c r="H145" s="689"/>
      <c r="I145" s="689"/>
      <c r="J145" s="689"/>
      <c r="K145" s="689"/>
    </row>
    <row r="146" spans="1:11" s="684" customFormat="1" x14ac:dyDescent="0.2">
      <c r="A146" s="687"/>
      <c r="B146" s="689"/>
      <c r="C146" s="689"/>
      <c r="D146" s="689"/>
      <c r="E146" s="689"/>
      <c r="F146" s="689"/>
      <c r="G146" s="689"/>
      <c r="H146" s="689"/>
      <c r="I146" s="689"/>
      <c r="J146" s="689"/>
      <c r="K146" s="689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FINANZAS&amp;R53</oddFooter>
  </headerFooter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9"/>
  <sheetViews>
    <sheetView showGridLines="0" zoomScale="80" zoomScaleNormal="80" workbookViewId="0">
      <pane xSplit="1" ySplit="8" topLeftCell="I9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64" style="687" customWidth="1"/>
    <col min="2" max="3" width="15.85546875" style="689" customWidth="1"/>
    <col min="4" max="4" width="18.140625" style="689" customWidth="1"/>
    <col min="5" max="5" width="14.5703125" style="689" customWidth="1"/>
    <col min="6" max="6" width="16.7109375" style="689" customWidth="1"/>
    <col min="7" max="7" width="13.140625" style="689" customWidth="1"/>
    <col min="8" max="8" width="15.42578125" style="689" customWidth="1"/>
    <col min="9" max="9" width="13.7109375" style="689" customWidth="1"/>
    <col min="10" max="10" width="10.5703125" style="689" customWidth="1"/>
    <col min="11" max="11" width="13.7109375" style="689" customWidth="1"/>
    <col min="12" max="12" width="18.425781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s="684" customFormat="1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s="684" customFormat="1" ht="12.75" customHeight="1" x14ac:dyDescent="0.2">
      <c r="A2" s="682" t="s">
        <v>1330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s="684" customFormat="1" ht="12.75" customHeight="1" x14ac:dyDescent="0.2">
      <c r="A3" s="685" t="str">
        <f>'PROMEP-PRODEP'!A3:L3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s="684" customFormat="1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s="684" customFormat="1" ht="38.25" x14ac:dyDescent="0.2">
      <c r="A6" s="687" t="s">
        <v>1055</v>
      </c>
      <c r="B6" s="688" t="s">
        <v>1331</v>
      </c>
      <c r="C6" s="689"/>
      <c r="D6" s="689"/>
      <c r="E6" s="689"/>
      <c r="F6" s="689"/>
      <c r="G6" s="689"/>
      <c r="H6" s="689"/>
      <c r="I6" s="689"/>
      <c r="J6" s="689"/>
      <c r="K6" s="689"/>
      <c r="L6" s="689"/>
      <c r="M6" s="689"/>
      <c r="N6" s="689"/>
      <c r="O6" s="689"/>
      <c r="P6" s="689"/>
    </row>
    <row r="8" spans="1:18" s="693" customFormat="1" ht="51.75" x14ac:dyDescent="0.25">
      <c r="A8" s="690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/>
    </row>
    <row r="9" spans="1:18" s="684" customFormat="1" ht="15" x14ac:dyDescent="0.25">
      <c r="A9" s="694" t="s">
        <v>1063</v>
      </c>
      <c r="B9" s="692"/>
      <c r="C9" s="692">
        <v>0</v>
      </c>
      <c r="D9" s="692">
        <v>0</v>
      </c>
      <c r="E9" s="692">
        <v>0</v>
      </c>
      <c r="F9" s="692">
        <v>0</v>
      </c>
      <c r="G9" s="692">
        <v>0</v>
      </c>
      <c r="H9" s="692">
        <v>0</v>
      </c>
      <c r="I9" s="692"/>
      <c r="J9" s="692">
        <v>0</v>
      </c>
      <c r="K9" s="692">
        <v>0</v>
      </c>
      <c r="L9" s="695">
        <v>0</v>
      </c>
      <c r="M9"/>
    </row>
    <row r="10" spans="1:18" s="684" customFormat="1" ht="15" x14ac:dyDescent="0.25">
      <c r="A10" s="698" t="s">
        <v>1259</v>
      </c>
      <c r="B10" s="692"/>
      <c r="C10" s="692">
        <v>0</v>
      </c>
      <c r="D10" s="692">
        <v>0</v>
      </c>
      <c r="E10" s="692">
        <v>0</v>
      </c>
      <c r="F10" s="692">
        <v>0</v>
      </c>
      <c r="G10" s="692">
        <v>0</v>
      </c>
      <c r="H10" s="692">
        <v>0</v>
      </c>
      <c r="I10" s="692"/>
      <c r="J10" s="692">
        <v>0</v>
      </c>
      <c r="K10" s="692">
        <v>0</v>
      </c>
      <c r="L10" s="695">
        <v>0</v>
      </c>
      <c r="M10"/>
    </row>
    <row r="11" spans="1:18" s="684" customFormat="1" ht="15" x14ac:dyDescent="0.25">
      <c r="A11" s="705" t="s">
        <v>1226</v>
      </c>
      <c r="B11" s="692"/>
      <c r="C11" s="692">
        <v>0</v>
      </c>
      <c r="D11" s="692">
        <v>0</v>
      </c>
      <c r="E11" s="692">
        <v>0</v>
      </c>
      <c r="F11" s="692">
        <v>0</v>
      </c>
      <c r="G11" s="692">
        <v>0</v>
      </c>
      <c r="H11" s="692">
        <v>0</v>
      </c>
      <c r="I11" s="692"/>
      <c r="J11" s="692">
        <v>0</v>
      </c>
      <c r="K11" s="692">
        <v>0</v>
      </c>
      <c r="L11" s="695">
        <v>0</v>
      </c>
      <c r="M11"/>
    </row>
    <row r="12" spans="1:18" s="684" customFormat="1" ht="15" x14ac:dyDescent="0.25">
      <c r="A12" s="698" t="s">
        <v>1332</v>
      </c>
      <c r="B12" s="692"/>
      <c r="C12" s="692">
        <v>0</v>
      </c>
      <c r="D12" s="692">
        <v>0</v>
      </c>
      <c r="E12" s="692">
        <v>0</v>
      </c>
      <c r="F12" s="692">
        <v>0</v>
      </c>
      <c r="G12" s="692">
        <v>0</v>
      </c>
      <c r="H12" s="692">
        <v>0</v>
      </c>
      <c r="I12" s="692"/>
      <c r="J12" s="692">
        <v>0</v>
      </c>
      <c r="K12" s="692">
        <v>0</v>
      </c>
      <c r="L12" s="695">
        <v>0</v>
      </c>
      <c r="M12"/>
    </row>
    <row r="13" spans="1:18" s="684" customFormat="1" ht="15" x14ac:dyDescent="0.25">
      <c r="A13" s="694" t="s">
        <v>1080</v>
      </c>
      <c r="B13" s="692"/>
      <c r="C13" s="692">
        <v>15620.189999999999</v>
      </c>
      <c r="D13" s="692">
        <v>0</v>
      </c>
      <c r="E13" s="692">
        <v>15620.189999999999</v>
      </c>
      <c r="F13" s="692">
        <v>15271.72</v>
      </c>
      <c r="G13" s="692">
        <v>120.02</v>
      </c>
      <c r="H13" s="692">
        <v>0</v>
      </c>
      <c r="I13" s="692"/>
      <c r="J13" s="692">
        <v>0</v>
      </c>
      <c r="K13" s="692">
        <v>15391.74</v>
      </c>
      <c r="L13" s="695">
        <v>15620.189999999999</v>
      </c>
      <c r="M13"/>
    </row>
    <row r="14" spans="1:18" s="684" customFormat="1" ht="15" x14ac:dyDescent="0.25">
      <c r="A14" s="694" t="s">
        <v>1244</v>
      </c>
      <c r="B14" s="692"/>
      <c r="C14" s="692">
        <v>0</v>
      </c>
      <c r="D14" s="692">
        <v>0</v>
      </c>
      <c r="E14" s="692">
        <v>0</v>
      </c>
      <c r="F14" s="692">
        <v>0</v>
      </c>
      <c r="G14" s="692">
        <v>0</v>
      </c>
      <c r="H14" s="692">
        <v>0</v>
      </c>
      <c r="I14" s="692"/>
      <c r="J14" s="692">
        <v>0</v>
      </c>
      <c r="K14" s="692">
        <v>0</v>
      </c>
      <c r="L14" s="695">
        <v>0</v>
      </c>
      <c r="M14"/>
    </row>
    <row r="15" spans="1:18" s="684" customFormat="1" ht="15" x14ac:dyDescent="0.25">
      <c r="A15" s="694" t="s">
        <v>1248</v>
      </c>
      <c r="B15" s="692"/>
      <c r="C15" s="692">
        <v>15620.189999999999</v>
      </c>
      <c r="D15" s="692">
        <v>0</v>
      </c>
      <c r="E15" s="692">
        <v>15620.189999999999</v>
      </c>
      <c r="F15" s="692">
        <v>15271.72</v>
      </c>
      <c r="G15" s="692">
        <v>120.02</v>
      </c>
      <c r="H15" s="692">
        <v>0</v>
      </c>
      <c r="I15" s="692"/>
      <c r="J15" s="692">
        <v>0</v>
      </c>
      <c r="K15" s="692">
        <v>15391.74</v>
      </c>
      <c r="L15" s="695">
        <v>15620.189999999999</v>
      </c>
      <c r="M15"/>
    </row>
    <row r="16" spans="1:18" s="684" customFormat="1" ht="15" x14ac:dyDescent="0.25">
      <c r="A16" s="694" t="s">
        <v>1045</v>
      </c>
      <c r="B16" s="692"/>
      <c r="C16" s="692">
        <v>15620.189999999999</v>
      </c>
      <c r="D16" s="692">
        <v>0</v>
      </c>
      <c r="E16" s="692">
        <v>15620.189999999999</v>
      </c>
      <c r="F16" s="692">
        <v>15271.72</v>
      </c>
      <c r="G16" s="692">
        <v>120.02</v>
      </c>
      <c r="H16" s="692">
        <v>0</v>
      </c>
      <c r="I16" s="692"/>
      <c r="J16" s="692">
        <v>0</v>
      </c>
      <c r="K16" s="692">
        <v>15391.74</v>
      </c>
      <c r="L16" s="695">
        <v>15620.189999999999</v>
      </c>
      <c r="M16"/>
    </row>
    <row r="17" spans="1:18" ht="43.5" customHeight="1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 s="684"/>
      <c r="O17" s="684"/>
      <c r="P17" s="684"/>
    </row>
    <row r="18" spans="1:18" s="684" customFormat="1" ht="12.75" customHeight="1" x14ac:dyDescent="0.2">
      <c r="A18" s="682"/>
      <c r="B18" s="682"/>
      <c r="C18" s="682"/>
      <c r="D18" s="682"/>
      <c r="E18" s="682"/>
      <c r="F18" s="682"/>
      <c r="G18" s="682"/>
      <c r="H18" s="682"/>
      <c r="I18" s="682"/>
      <c r="J18" s="682"/>
      <c r="K18" s="682"/>
      <c r="L18" s="682"/>
      <c r="M18" s="683"/>
      <c r="N18" s="683"/>
      <c r="O18" s="683"/>
      <c r="P18" s="683"/>
      <c r="Q18" s="683"/>
      <c r="R18" s="683"/>
    </row>
    <row r="19" spans="1:18" s="684" customFormat="1" ht="12.75" customHeight="1" x14ac:dyDescent="0.2">
      <c r="A19" s="682"/>
      <c r="B19" s="682"/>
      <c r="C19" s="682"/>
      <c r="D19" s="682"/>
      <c r="E19" s="682"/>
      <c r="F19" s="682"/>
      <c r="G19" s="682"/>
      <c r="H19" s="682"/>
      <c r="I19" s="682"/>
      <c r="J19" s="682"/>
      <c r="K19" s="682"/>
      <c r="L19" s="682"/>
      <c r="M19" s="683"/>
      <c r="N19" s="683"/>
      <c r="O19" s="683"/>
      <c r="P19" s="683"/>
      <c r="Q19" s="683"/>
      <c r="R19" s="683"/>
    </row>
    <row r="20" spans="1:18" s="684" customFormat="1" ht="12.75" customHeight="1" x14ac:dyDescent="0.2">
      <c r="A20" s="685"/>
      <c r="B20" s="685"/>
      <c r="C20" s="685"/>
      <c r="D20" s="685"/>
      <c r="E20" s="685"/>
      <c r="F20" s="685"/>
      <c r="G20" s="685"/>
      <c r="H20" s="685"/>
      <c r="I20" s="685"/>
      <c r="J20" s="685"/>
      <c r="K20" s="685"/>
      <c r="L20" s="685"/>
      <c r="M20" s="686"/>
      <c r="N20" s="686"/>
      <c r="O20" s="686"/>
      <c r="P20" s="686"/>
      <c r="Q20" s="686"/>
      <c r="R20" s="686"/>
    </row>
    <row r="21" spans="1:18" s="684" customFormat="1" ht="12.75" customHeight="1" x14ac:dyDescent="0.2">
      <c r="A21" s="682"/>
      <c r="B21" s="682"/>
      <c r="C21" s="682"/>
      <c r="D21" s="682"/>
      <c r="E21" s="682"/>
      <c r="F21" s="682"/>
      <c r="G21" s="682"/>
      <c r="H21" s="682"/>
      <c r="I21" s="682"/>
      <c r="J21" s="682"/>
      <c r="K21" s="682"/>
      <c r="L21" s="682"/>
      <c r="M21" s="683"/>
      <c r="N21" s="683"/>
      <c r="O21" s="683"/>
      <c r="P21" s="683"/>
      <c r="Q21" s="683"/>
      <c r="R21" s="683"/>
    </row>
    <row r="22" spans="1:18" ht="15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 s="684"/>
      <c r="O22" s="684"/>
      <c r="P22" s="684"/>
    </row>
    <row r="23" spans="1:18" ht="15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 s="684"/>
      <c r="O23" s="684"/>
      <c r="P23" s="684"/>
    </row>
    <row r="24" spans="1:18" ht="15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 s="684"/>
      <c r="O24" s="684"/>
      <c r="P24" s="684"/>
    </row>
    <row r="25" spans="1:18" s="684" customFormat="1" x14ac:dyDescent="0.2">
      <c r="A25" s="687"/>
      <c r="B25" s="689"/>
      <c r="C25" s="689"/>
      <c r="D25" s="689"/>
      <c r="E25" s="689"/>
      <c r="F25" s="689"/>
      <c r="G25" s="689"/>
      <c r="H25" s="689"/>
      <c r="I25" s="689"/>
      <c r="J25" s="689"/>
      <c r="K25" s="689"/>
    </row>
    <row r="26" spans="1:18" s="684" customFormat="1" x14ac:dyDescent="0.2">
      <c r="A26" s="687"/>
      <c r="B26" s="689"/>
      <c r="C26" s="689"/>
      <c r="D26" s="689"/>
      <c r="E26" s="689"/>
      <c r="F26" s="689"/>
      <c r="G26" s="689"/>
      <c r="H26" s="689"/>
      <c r="I26" s="689"/>
      <c r="J26" s="689"/>
      <c r="K26" s="689"/>
    </row>
    <row r="27" spans="1:18" s="684" customFormat="1" x14ac:dyDescent="0.2">
      <c r="A27" s="687"/>
      <c r="B27" s="689"/>
      <c r="C27" s="689"/>
      <c r="D27" s="689"/>
      <c r="E27" s="689"/>
      <c r="F27" s="689"/>
      <c r="G27" s="689"/>
      <c r="H27" s="689"/>
      <c r="I27" s="689"/>
      <c r="J27" s="689"/>
      <c r="K27" s="689"/>
    </row>
    <row r="28" spans="1:18" s="684" customFormat="1" x14ac:dyDescent="0.2">
      <c r="A28" s="687"/>
      <c r="B28" s="689"/>
      <c r="C28" s="689"/>
      <c r="D28" s="689"/>
      <c r="E28" s="689"/>
      <c r="F28" s="689"/>
      <c r="G28" s="689"/>
      <c r="H28" s="689"/>
      <c r="I28" s="689"/>
      <c r="J28" s="689"/>
      <c r="K28" s="689"/>
    </row>
    <row r="29" spans="1:18" s="684" customFormat="1" x14ac:dyDescent="0.2">
      <c r="A29" s="687"/>
      <c r="B29" s="689"/>
      <c r="C29" s="689"/>
      <c r="D29" s="689"/>
      <c r="E29" s="689"/>
      <c r="F29" s="689"/>
      <c r="G29" s="689"/>
      <c r="H29" s="689"/>
      <c r="I29" s="689"/>
      <c r="J29" s="689"/>
      <c r="K29" s="689"/>
    </row>
    <row r="30" spans="1:18" s="684" customFormat="1" x14ac:dyDescent="0.2">
      <c r="A30" s="687"/>
      <c r="B30" s="689"/>
      <c r="C30" s="689"/>
      <c r="D30" s="689"/>
      <c r="E30" s="689"/>
      <c r="F30" s="689"/>
      <c r="G30" s="689"/>
      <c r="H30" s="689"/>
      <c r="I30" s="689"/>
      <c r="J30" s="689"/>
      <c r="K30" s="689"/>
    </row>
    <row r="31" spans="1:18" s="684" customFormat="1" x14ac:dyDescent="0.2">
      <c r="A31" s="687"/>
      <c r="B31" s="689"/>
      <c r="C31" s="689"/>
      <c r="D31" s="689"/>
      <c r="E31" s="689"/>
      <c r="F31" s="689"/>
      <c r="G31" s="689"/>
      <c r="H31" s="689"/>
      <c r="I31" s="689"/>
      <c r="J31" s="689"/>
      <c r="K31" s="689"/>
    </row>
    <row r="32" spans="1:18" s="684" customFormat="1" x14ac:dyDescent="0.2">
      <c r="A32" s="687"/>
      <c r="B32" s="689"/>
      <c r="C32" s="689"/>
      <c r="D32" s="689"/>
      <c r="E32" s="689"/>
      <c r="F32" s="689"/>
      <c r="G32" s="689"/>
      <c r="H32" s="689"/>
      <c r="I32" s="689"/>
      <c r="J32" s="689"/>
      <c r="K32" s="689"/>
    </row>
    <row r="33" spans="1:11" s="684" customFormat="1" x14ac:dyDescent="0.2">
      <c r="A33" s="687"/>
      <c r="B33" s="689"/>
      <c r="C33" s="689"/>
      <c r="D33" s="689"/>
      <c r="E33" s="689"/>
      <c r="F33" s="689"/>
      <c r="G33" s="689"/>
      <c r="H33" s="689"/>
      <c r="I33" s="689"/>
      <c r="J33" s="689"/>
      <c r="K33" s="689"/>
    </row>
    <row r="34" spans="1:11" s="684" customFormat="1" x14ac:dyDescent="0.2">
      <c r="A34" s="687"/>
      <c r="B34" s="689"/>
      <c r="C34" s="689"/>
      <c r="D34" s="689"/>
      <c r="E34" s="689"/>
      <c r="F34" s="689"/>
      <c r="G34" s="689"/>
      <c r="H34" s="689"/>
      <c r="I34" s="689"/>
      <c r="J34" s="689"/>
      <c r="K34" s="689"/>
    </row>
    <row r="35" spans="1:11" s="684" customFormat="1" x14ac:dyDescent="0.2">
      <c r="A35" s="687"/>
      <c r="B35" s="689"/>
      <c r="C35" s="689"/>
      <c r="D35" s="689"/>
      <c r="E35" s="689"/>
      <c r="F35" s="689"/>
      <c r="G35" s="689"/>
      <c r="H35" s="689"/>
      <c r="I35" s="689"/>
      <c r="J35" s="689"/>
      <c r="K35" s="689"/>
    </row>
    <row r="36" spans="1:11" s="684" customFormat="1" x14ac:dyDescent="0.2">
      <c r="A36" s="687"/>
      <c r="B36" s="689"/>
      <c r="C36" s="689"/>
      <c r="D36" s="689"/>
      <c r="E36" s="689"/>
      <c r="F36" s="689"/>
      <c r="G36" s="689"/>
      <c r="H36" s="689"/>
      <c r="I36" s="689"/>
      <c r="J36" s="689"/>
      <c r="K36" s="689"/>
    </row>
    <row r="37" spans="1:11" s="684" customFormat="1" x14ac:dyDescent="0.2">
      <c r="A37" s="687"/>
      <c r="B37" s="689"/>
      <c r="C37" s="689"/>
      <c r="D37" s="689"/>
      <c r="E37" s="689"/>
      <c r="F37" s="689"/>
      <c r="G37" s="689"/>
      <c r="H37" s="689"/>
      <c r="I37" s="689"/>
      <c r="J37" s="689"/>
      <c r="K37" s="689"/>
    </row>
    <row r="38" spans="1:11" s="684" customFormat="1" x14ac:dyDescent="0.2">
      <c r="A38" s="687"/>
      <c r="B38" s="689"/>
      <c r="C38" s="689"/>
      <c r="D38" s="689"/>
      <c r="E38" s="689"/>
      <c r="F38" s="689"/>
      <c r="G38" s="689"/>
      <c r="H38" s="689"/>
      <c r="I38" s="689"/>
      <c r="J38" s="689"/>
      <c r="K38" s="689"/>
    </row>
    <row r="39" spans="1:11" s="684" customFormat="1" x14ac:dyDescent="0.2">
      <c r="A39" s="687"/>
      <c r="B39" s="689"/>
      <c r="C39" s="689"/>
      <c r="D39" s="689"/>
      <c r="E39" s="689"/>
      <c r="F39" s="689"/>
      <c r="G39" s="689"/>
      <c r="H39" s="689"/>
      <c r="I39" s="689"/>
      <c r="J39" s="689"/>
      <c r="K39" s="689"/>
    </row>
    <row r="40" spans="1:11" s="684" customFormat="1" x14ac:dyDescent="0.2">
      <c r="A40" s="687"/>
      <c r="B40" s="689"/>
      <c r="C40" s="689"/>
      <c r="D40" s="689"/>
      <c r="E40" s="689"/>
      <c r="F40" s="689"/>
      <c r="G40" s="689"/>
      <c r="H40" s="689"/>
      <c r="I40" s="689"/>
      <c r="J40" s="689"/>
      <c r="K40" s="689"/>
    </row>
    <row r="41" spans="1:11" s="684" customFormat="1" x14ac:dyDescent="0.2">
      <c r="A41" s="687"/>
      <c r="B41" s="689"/>
      <c r="C41" s="689"/>
      <c r="D41" s="689"/>
      <c r="E41" s="689"/>
      <c r="F41" s="689"/>
      <c r="G41" s="689"/>
      <c r="H41" s="689"/>
      <c r="I41" s="689"/>
      <c r="J41" s="689"/>
      <c r="K41" s="689"/>
    </row>
    <row r="42" spans="1:11" s="684" customFormat="1" x14ac:dyDescent="0.2">
      <c r="A42" s="687"/>
      <c r="B42" s="689"/>
      <c r="C42" s="689"/>
      <c r="D42" s="689"/>
      <c r="E42" s="689"/>
      <c r="F42" s="689"/>
      <c r="G42" s="689"/>
      <c r="H42" s="689"/>
      <c r="I42" s="689"/>
      <c r="J42" s="689"/>
      <c r="K42" s="689"/>
    </row>
    <row r="43" spans="1:11" s="684" customFormat="1" x14ac:dyDescent="0.2">
      <c r="A43" s="687"/>
      <c r="B43" s="689"/>
      <c r="C43" s="689"/>
      <c r="D43" s="689"/>
      <c r="E43" s="689"/>
      <c r="F43" s="689"/>
      <c r="G43" s="689"/>
      <c r="H43" s="689"/>
      <c r="I43" s="689"/>
      <c r="J43" s="689"/>
      <c r="K43" s="689"/>
    </row>
    <row r="44" spans="1:11" s="684" customFormat="1" x14ac:dyDescent="0.2">
      <c r="A44" s="687"/>
      <c r="B44" s="689"/>
      <c r="C44" s="689"/>
      <c r="D44" s="689"/>
      <c r="E44" s="689"/>
      <c r="F44" s="689"/>
      <c r="G44" s="689"/>
      <c r="H44" s="689"/>
      <c r="I44" s="689"/>
      <c r="J44" s="689"/>
      <c r="K44" s="689"/>
    </row>
    <row r="45" spans="1:11" s="684" customFormat="1" x14ac:dyDescent="0.2">
      <c r="A45" s="687"/>
      <c r="B45" s="689"/>
      <c r="C45" s="689"/>
      <c r="D45" s="689"/>
      <c r="E45" s="689"/>
      <c r="F45" s="689"/>
      <c r="G45" s="689"/>
      <c r="H45" s="689"/>
      <c r="I45" s="689"/>
      <c r="J45" s="689"/>
      <c r="K45" s="689"/>
    </row>
    <row r="46" spans="1:11" s="684" customFormat="1" x14ac:dyDescent="0.2">
      <c r="A46" s="687"/>
      <c r="B46" s="689"/>
      <c r="C46" s="689"/>
      <c r="D46" s="689"/>
      <c r="E46" s="689"/>
      <c r="F46" s="689"/>
      <c r="G46" s="689"/>
      <c r="H46" s="689"/>
      <c r="I46" s="689"/>
      <c r="J46" s="689"/>
      <c r="K46" s="689"/>
    </row>
    <row r="47" spans="1:11" s="684" customFormat="1" x14ac:dyDescent="0.2">
      <c r="A47" s="687"/>
      <c r="B47" s="689"/>
      <c r="C47" s="689"/>
      <c r="D47" s="689"/>
      <c r="E47" s="689"/>
      <c r="F47" s="689"/>
      <c r="G47" s="689"/>
      <c r="H47" s="689"/>
      <c r="I47" s="689"/>
      <c r="J47" s="689"/>
      <c r="K47" s="689"/>
    </row>
    <row r="48" spans="1:11" s="684" customFormat="1" x14ac:dyDescent="0.2">
      <c r="A48" s="687"/>
      <c r="B48" s="689"/>
      <c r="C48" s="689"/>
      <c r="D48" s="689"/>
      <c r="E48" s="689"/>
      <c r="F48" s="689"/>
      <c r="G48" s="689"/>
      <c r="H48" s="689"/>
      <c r="I48" s="689"/>
      <c r="J48" s="689"/>
      <c r="K48" s="689"/>
    </row>
    <row r="49" spans="1:11" s="684" customFormat="1" x14ac:dyDescent="0.2">
      <c r="A49" s="687"/>
      <c r="B49" s="689"/>
      <c r="C49" s="689"/>
      <c r="D49" s="689"/>
      <c r="E49" s="689"/>
      <c r="F49" s="689"/>
      <c r="G49" s="689"/>
      <c r="H49" s="689"/>
      <c r="I49" s="689"/>
      <c r="J49" s="689"/>
      <c r="K49" s="689"/>
    </row>
    <row r="50" spans="1:11" s="684" customFormat="1" x14ac:dyDescent="0.2">
      <c r="A50" s="687"/>
      <c r="B50" s="689"/>
      <c r="C50" s="689"/>
      <c r="D50" s="689"/>
      <c r="E50" s="689"/>
      <c r="F50" s="689"/>
      <c r="G50" s="689"/>
      <c r="H50" s="689"/>
      <c r="I50" s="689"/>
      <c r="J50" s="689"/>
      <c r="K50" s="689"/>
    </row>
    <row r="51" spans="1:11" s="684" customFormat="1" x14ac:dyDescent="0.2">
      <c r="A51" s="687"/>
      <c r="B51" s="689"/>
      <c r="C51" s="689"/>
      <c r="D51" s="689"/>
      <c r="E51" s="689"/>
      <c r="F51" s="689"/>
      <c r="G51" s="689"/>
      <c r="H51" s="689"/>
      <c r="I51" s="689"/>
      <c r="J51" s="689"/>
      <c r="K51" s="689"/>
    </row>
    <row r="52" spans="1:11" s="684" customFormat="1" x14ac:dyDescent="0.2">
      <c r="A52" s="687"/>
      <c r="B52" s="689"/>
      <c r="C52" s="689"/>
      <c r="D52" s="689"/>
      <c r="E52" s="689"/>
      <c r="F52" s="689"/>
      <c r="G52" s="689"/>
      <c r="H52" s="689"/>
      <c r="I52" s="689"/>
      <c r="J52" s="689"/>
      <c r="K52" s="689"/>
    </row>
    <row r="53" spans="1:11" s="684" customFormat="1" x14ac:dyDescent="0.2">
      <c r="A53" s="687"/>
      <c r="B53" s="689"/>
      <c r="C53" s="689"/>
      <c r="D53" s="689"/>
      <c r="E53" s="689"/>
      <c r="F53" s="689"/>
      <c r="G53" s="689"/>
      <c r="H53" s="689"/>
      <c r="I53" s="689"/>
      <c r="J53" s="689"/>
      <c r="K53" s="689"/>
    </row>
    <row r="54" spans="1:11" s="684" customFormat="1" x14ac:dyDescent="0.2">
      <c r="A54" s="687"/>
      <c r="B54" s="689"/>
      <c r="C54" s="689"/>
      <c r="D54" s="689"/>
      <c r="E54" s="689"/>
      <c r="F54" s="689"/>
      <c r="G54" s="689"/>
      <c r="H54" s="689"/>
      <c r="I54" s="689"/>
      <c r="J54" s="689"/>
      <c r="K54" s="689"/>
    </row>
    <row r="55" spans="1:11" s="684" customFormat="1" x14ac:dyDescent="0.2">
      <c r="A55" s="687"/>
      <c r="B55" s="689"/>
      <c r="C55" s="689"/>
      <c r="D55" s="689"/>
      <c r="E55" s="689"/>
      <c r="F55" s="689"/>
      <c r="G55" s="689"/>
      <c r="H55" s="689"/>
      <c r="I55" s="689"/>
      <c r="J55" s="689"/>
      <c r="K55" s="689"/>
    </row>
    <row r="56" spans="1:11" s="684" customFormat="1" x14ac:dyDescent="0.2">
      <c r="A56" s="687"/>
      <c r="B56" s="689"/>
      <c r="C56" s="689"/>
      <c r="D56" s="689"/>
      <c r="E56" s="689"/>
      <c r="F56" s="689"/>
      <c r="G56" s="689"/>
      <c r="H56" s="689"/>
      <c r="I56" s="689"/>
      <c r="J56" s="689"/>
      <c r="K56" s="689"/>
    </row>
    <row r="57" spans="1:11" s="684" customFormat="1" x14ac:dyDescent="0.2">
      <c r="A57" s="687"/>
      <c r="B57" s="689"/>
      <c r="C57" s="689"/>
      <c r="D57" s="689"/>
      <c r="E57" s="689"/>
      <c r="F57" s="689"/>
      <c r="G57" s="689"/>
      <c r="H57" s="689"/>
      <c r="I57" s="689"/>
      <c r="J57" s="689"/>
      <c r="K57" s="689"/>
    </row>
    <row r="58" spans="1:11" s="684" customFormat="1" x14ac:dyDescent="0.2">
      <c r="A58" s="687"/>
      <c r="B58" s="689"/>
      <c r="C58" s="689"/>
      <c r="D58" s="689"/>
      <c r="E58" s="689"/>
      <c r="F58" s="689"/>
      <c r="G58" s="689"/>
      <c r="H58" s="689"/>
      <c r="I58" s="689"/>
      <c r="J58" s="689"/>
      <c r="K58" s="689"/>
    </row>
    <row r="59" spans="1:11" s="684" customFormat="1" x14ac:dyDescent="0.2">
      <c r="A59" s="687"/>
      <c r="B59" s="689"/>
      <c r="C59" s="689"/>
      <c r="D59" s="689"/>
      <c r="E59" s="689"/>
      <c r="F59" s="689"/>
      <c r="G59" s="689"/>
      <c r="H59" s="689"/>
      <c r="I59" s="689"/>
      <c r="J59" s="689"/>
      <c r="K59" s="689"/>
    </row>
    <row r="60" spans="1:11" s="684" customFormat="1" x14ac:dyDescent="0.2">
      <c r="A60" s="687"/>
      <c r="B60" s="689"/>
      <c r="C60" s="689"/>
      <c r="D60" s="689"/>
      <c r="E60" s="689"/>
      <c r="F60" s="689"/>
      <c r="G60" s="689"/>
      <c r="H60" s="689"/>
      <c r="I60" s="689"/>
      <c r="J60" s="689"/>
      <c r="K60" s="689"/>
    </row>
    <row r="61" spans="1:11" s="684" customFormat="1" x14ac:dyDescent="0.2">
      <c r="A61" s="687"/>
      <c r="B61" s="689"/>
      <c r="C61" s="689"/>
      <c r="D61" s="689"/>
      <c r="E61" s="689"/>
      <c r="F61" s="689"/>
      <c r="G61" s="689"/>
      <c r="H61" s="689"/>
      <c r="I61" s="689"/>
      <c r="J61" s="689"/>
      <c r="K61" s="689"/>
    </row>
    <row r="62" spans="1:11" s="684" customFormat="1" x14ac:dyDescent="0.2">
      <c r="A62" s="687"/>
      <c r="B62" s="689"/>
      <c r="C62" s="689"/>
      <c r="D62" s="689"/>
      <c r="E62" s="689"/>
      <c r="F62" s="689"/>
      <c r="G62" s="689"/>
      <c r="H62" s="689"/>
      <c r="I62" s="689"/>
      <c r="J62" s="689"/>
      <c r="K62" s="689"/>
    </row>
    <row r="63" spans="1:11" s="684" customFormat="1" x14ac:dyDescent="0.2">
      <c r="A63" s="687"/>
      <c r="B63" s="689"/>
      <c r="C63" s="689"/>
      <c r="D63" s="689"/>
      <c r="E63" s="689"/>
      <c r="F63" s="689"/>
      <c r="G63" s="689"/>
      <c r="H63" s="689"/>
      <c r="I63" s="689"/>
      <c r="J63" s="689"/>
      <c r="K63" s="689"/>
    </row>
    <row r="64" spans="1:11" s="684" customFormat="1" x14ac:dyDescent="0.2">
      <c r="A64" s="687"/>
      <c r="B64" s="689"/>
      <c r="C64" s="689"/>
      <c r="D64" s="689"/>
      <c r="E64" s="689"/>
      <c r="F64" s="689"/>
      <c r="G64" s="689"/>
      <c r="H64" s="689"/>
      <c r="I64" s="689"/>
      <c r="J64" s="689"/>
      <c r="K64" s="689"/>
    </row>
    <row r="65" spans="1:11" s="684" customFormat="1" x14ac:dyDescent="0.2">
      <c r="A65" s="687"/>
      <c r="B65" s="689"/>
      <c r="C65" s="689"/>
      <c r="D65" s="689"/>
      <c r="E65" s="689"/>
      <c r="F65" s="689"/>
      <c r="G65" s="689"/>
      <c r="H65" s="689"/>
      <c r="I65" s="689"/>
      <c r="J65" s="689"/>
      <c r="K65" s="689"/>
    </row>
    <row r="66" spans="1:11" s="684" customFormat="1" x14ac:dyDescent="0.2">
      <c r="A66" s="687"/>
      <c r="B66" s="689"/>
      <c r="C66" s="689"/>
      <c r="D66" s="689"/>
      <c r="E66" s="689"/>
      <c r="F66" s="689"/>
      <c r="G66" s="689"/>
      <c r="H66" s="689"/>
      <c r="I66" s="689"/>
      <c r="J66" s="689"/>
      <c r="K66" s="689"/>
    </row>
    <row r="67" spans="1:11" s="684" customFormat="1" x14ac:dyDescent="0.2">
      <c r="A67" s="687"/>
      <c r="B67" s="689"/>
      <c r="C67" s="689"/>
      <c r="D67" s="689"/>
      <c r="E67" s="689"/>
      <c r="F67" s="689"/>
      <c r="G67" s="689"/>
      <c r="H67" s="689"/>
      <c r="I67" s="689"/>
      <c r="J67" s="689"/>
      <c r="K67" s="689"/>
    </row>
    <row r="68" spans="1:11" s="684" customFormat="1" x14ac:dyDescent="0.2">
      <c r="A68" s="687"/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1" s="684" customFormat="1" x14ac:dyDescent="0.2">
      <c r="A69" s="687"/>
      <c r="B69" s="689"/>
      <c r="C69" s="689"/>
      <c r="D69" s="689"/>
      <c r="E69" s="689"/>
      <c r="F69" s="689"/>
      <c r="G69" s="689"/>
      <c r="H69" s="689"/>
      <c r="I69" s="689"/>
      <c r="J69" s="689"/>
      <c r="K69" s="689"/>
    </row>
    <row r="70" spans="1:11" s="684" customFormat="1" x14ac:dyDescent="0.2">
      <c r="A70" s="687"/>
      <c r="B70" s="689"/>
      <c r="C70" s="689"/>
      <c r="D70" s="689"/>
      <c r="E70" s="689"/>
      <c r="F70" s="689"/>
      <c r="G70" s="689"/>
      <c r="H70" s="689"/>
      <c r="I70" s="689"/>
      <c r="J70" s="689"/>
      <c r="K70" s="689"/>
    </row>
    <row r="71" spans="1:11" s="684" customFormat="1" x14ac:dyDescent="0.2">
      <c r="A71" s="687"/>
      <c r="B71" s="689"/>
      <c r="C71" s="689"/>
      <c r="D71" s="689"/>
      <c r="E71" s="689"/>
      <c r="F71" s="689"/>
      <c r="G71" s="689"/>
      <c r="H71" s="689"/>
      <c r="I71" s="689"/>
      <c r="J71" s="689"/>
      <c r="K71" s="689"/>
    </row>
    <row r="72" spans="1:11" s="684" customFormat="1" x14ac:dyDescent="0.2">
      <c r="A72" s="687"/>
      <c r="B72" s="689"/>
      <c r="C72" s="689"/>
      <c r="D72" s="689"/>
      <c r="E72" s="689"/>
      <c r="F72" s="689"/>
      <c r="G72" s="689"/>
      <c r="H72" s="689"/>
      <c r="I72" s="689"/>
      <c r="J72" s="689"/>
      <c r="K72" s="689"/>
    </row>
    <row r="73" spans="1:11" s="684" customFormat="1" x14ac:dyDescent="0.2">
      <c r="A73" s="687"/>
      <c r="B73" s="689"/>
      <c r="C73" s="689"/>
      <c r="D73" s="689"/>
      <c r="E73" s="689"/>
      <c r="F73" s="689"/>
      <c r="G73" s="689"/>
      <c r="H73" s="689"/>
      <c r="I73" s="689"/>
      <c r="J73" s="689"/>
      <c r="K73" s="689"/>
    </row>
    <row r="74" spans="1:11" s="684" customFormat="1" x14ac:dyDescent="0.2">
      <c r="A74" s="687"/>
      <c r="B74" s="689"/>
      <c r="C74" s="689"/>
      <c r="D74" s="689"/>
      <c r="E74" s="689"/>
      <c r="F74" s="689"/>
      <c r="G74" s="689"/>
      <c r="H74" s="689"/>
      <c r="I74" s="689"/>
      <c r="J74" s="689"/>
      <c r="K74" s="689"/>
    </row>
    <row r="75" spans="1:11" s="684" customFormat="1" x14ac:dyDescent="0.2">
      <c r="A75" s="687"/>
      <c r="B75" s="689"/>
      <c r="C75" s="689"/>
      <c r="D75" s="689"/>
      <c r="E75" s="689"/>
      <c r="F75" s="689"/>
      <c r="G75" s="689"/>
      <c r="H75" s="689"/>
      <c r="I75" s="689"/>
      <c r="J75" s="689"/>
      <c r="K75" s="689"/>
    </row>
    <row r="76" spans="1:11" s="684" customFormat="1" x14ac:dyDescent="0.2">
      <c r="A76" s="687"/>
      <c r="B76" s="689"/>
      <c r="C76" s="689"/>
      <c r="D76" s="689"/>
      <c r="E76" s="689"/>
      <c r="F76" s="689"/>
      <c r="G76" s="689"/>
      <c r="H76" s="689"/>
      <c r="I76" s="689"/>
      <c r="J76" s="689"/>
      <c r="K76" s="689"/>
    </row>
    <row r="77" spans="1:11" s="684" customFormat="1" x14ac:dyDescent="0.2">
      <c r="A77" s="687"/>
      <c r="B77" s="689"/>
      <c r="C77" s="689"/>
      <c r="D77" s="689"/>
      <c r="E77" s="689"/>
      <c r="F77" s="689"/>
      <c r="G77" s="689"/>
      <c r="H77" s="689"/>
      <c r="I77" s="689"/>
      <c r="J77" s="689"/>
      <c r="K77" s="689"/>
    </row>
    <row r="78" spans="1:11" s="684" customFormat="1" x14ac:dyDescent="0.2">
      <c r="A78" s="687"/>
      <c r="B78" s="689"/>
      <c r="C78" s="689"/>
      <c r="D78" s="689"/>
      <c r="E78" s="689"/>
      <c r="F78" s="689"/>
      <c r="G78" s="689"/>
      <c r="H78" s="689"/>
      <c r="I78" s="689"/>
      <c r="J78" s="689"/>
      <c r="K78" s="689"/>
    </row>
    <row r="79" spans="1:11" s="684" customFormat="1" x14ac:dyDescent="0.2">
      <c r="A79" s="687"/>
      <c r="B79" s="689"/>
      <c r="C79" s="689"/>
      <c r="D79" s="689"/>
      <c r="E79" s="689"/>
      <c r="F79" s="689"/>
      <c r="G79" s="689"/>
      <c r="H79" s="689"/>
      <c r="I79" s="689"/>
      <c r="J79" s="689"/>
      <c r="K79" s="689"/>
    </row>
    <row r="80" spans="1:11" s="684" customFormat="1" x14ac:dyDescent="0.2">
      <c r="A80" s="687"/>
      <c r="B80" s="689"/>
      <c r="C80" s="689"/>
      <c r="D80" s="689"/>
      <c r="E80" s="689"/>
      <c r="F80" s="689"/>
      <c r="G80" s="689"/>
      <c r="H80" s="689"/>
      <c r="I80" s="689"/>
      <c r="J80" s="689"/>
      <c r="K80" s="689"/>
    </row>
    <row r="81" spans="1:11" s="684" customFormat="1" x14ac:dyDescent="0.2">
      <c r="A81" s="687"/>
      <c r="B81" s="689"/>
      <c r="C81" s="689"/>
      <c r="D81" s="689"/>
      <c r="E81" s="689"/>
      <c r="F81" s="689"/>
      <c r="G81" s="689"/>
      <c r="H81" s="689"/>
      <c r="I81" s="689"/>
      <c r="J81" s="689"/>
      <c r="K81" s="689"/>
    </row>
    <row r="82" spans="1:11" s="684" customFormat="1" x14ac:dyDescent="0.2">
      <c r="A82" s="687"/>
      <c r="B82" s="689"/>
      <c r="C82" s="689"/>
      <c r="D82" s="689"/>
      <c r="E82" s="689"/>
      <c r="F82" s="689"/>
      <c r="G82" s="689"/>
      <c r="H82" s="689"/>
      <c r="I82" s="689"/>
      <c r="J82" s="689"/>
      <c r="K82" s="689"/>
    </row>
    <row r="83" spans="1:11" s="684" customFormat="1" x14ac:dyDescent="0.2">
      <c r="A83" s="687"/>
      <c r="B83" s="689"/>
      <c r="C83" s="689"/>
      <c r="D83" s="689"/>
      <c r="E83" s="689"/>
      <c r="F83" s="689"/>
      <c r="G83" s="689"/>
      <c r="H83" s="689"/>
      <c r="I83" s="689"/>
      <c r="J83" s="689"/>
      <c r="K83" s="689"/>
    </row>
    <row r="84" spans="1:11" s="684" customFormat="1" x14ac:dyDescent="0.2">
      <c r="A84" s="687"/>
      <c r="B84" s="689"/>
      <c r="C84" s="689"/>
      <c r="D84" s="689"/>
      <c r="E84" s="689"/>
      <c r="F84" s="689"/>
      <c r="G84" s="689"/>
      <c r="H84" s="689"/>
      <c r="I84" s="689"/>
      <c r="J84" s="689"/>
      <c r="K84" s="689"/>
    </row>
    <row r="85" spans="1:11" s="684" customFormat="1" x14ac:dyDescent="0.2">
      <c r="A85" s="687"/>
      <c r="B85" s="689"/>
      <c r="C85" s="689"/>
      <c r="D85" s="689"/>
      <c r="E85" s="689"/>
      <c r="F85" s="689"/>
      <c r="G85" s="689"/>
      <c r="H85" s="689"/>
      <c r="I85" s="689"/>
      <c r="J85" s="689"/>
      <c r="K85" s="689"/>
    </row>
    <row r="86" spans="1:11" s="684" customFormat="1" x14ac:dyDescent="0.2">
      <c r="A86" s="687"/>
      <c r="B86" s="689"/>
      <c r="C86" s="689"/>
      <c r="D86" s="689"/>
      <c r="E86" s="689"/>
      <c r="F86" s="689"/>
      <c r="G86" s="689"/>
      <c r="H86" s="689"/>
      <c r="I86" s="689"/>
      <c r="J86" s="689"/>
      <c r="K86" s="689"/>
    </row>
    <row r="87" spans="1:11" s="684" customFormat="1" x14ac:dyDescent="0.2">
      <c r="A87" s="687"/>
      <c r="B87" s="689"/>
      <c r="C87" s="689"/>
      <c r="D87" s="689"/>
      <c r="E87" s="689"/>
      <c r="F87" s="689"/>
      <c r="G87" s="689"/>
      <c r="H87" s="689"/>
      <c r="I87" s="689"/>
      <c r="J87" s="689"/>
      <c r="K87" s="689"/>
    </row>
    <row r="88" spans="1:11" s="684" customFormat="1" x14ac:dyDescent="0.2">
      <c r="A88" s="687"/>
      <c r="B88" s="689"/>
      <c r="C88" s="689"/>
      <c r="D88" s="689"/>
      <c r="E88" s="689"/>
      <c r="F88" s="689"/>
      <c r="G88" s="689"/>
      <c r="H88" s="689"/>
      <c r="I88" s="689"/>
      <c r="J88" s="689"/>
      <c r="K88" s="689"/>
    </row>
    <row r="89" spans="1:11" s="684" customFormat="1" x14ac:dyDescent="0.2">
      <c r="A89" s="687"/>
      <c r="B89" s="689"/>
      <c r="C89" s="689"/>
      <c r="D89" s="689"/>
      <c r="E89" s="689"/>
      <c r="F89" s="689"/>
      <c r="G89" s="689"/>
      <c r="H89" s="689"/>
      <c r="I89" s="689"/>
      <c r="J89" s="689"/>
      <c r="K89" s="689"/>
    </row>
    <row r="90" spans="1:11" s="684" customFormat="1" x14ac:dyDescent="0.2">
      <c r="A90" s="687"/>
      <c r="B90" s="689"/>
      <c r="C90" s="689"/>
      <c r="D90" s="689"/>
      <c r="E90" s="689"/>
      <c r="F90" s="689"/>
      <c r="G90" s="689"/>
      <c r="H90" s="689"/>
      <c r="I90" s="689"/>
      <c r="J90" s="689"/>
      <c r="K90" s="689"/>
    </row>
    <row r="91" spans="1:11" s="684" customFormat="1" x14ac:dyDescent="0.2">
      <c r="A91" s="687"/>
      <c r="B91" s="689"/>
      <c r="C91" s="689"/>
      <c r="D91" s="689"/>
      <c r="E91" s="689"/>
      <c r="F91" s="689"/>
      <c r="G91" s="689"/>
      <c r="H91" s="689"/>
      <c r="I91" s="689"/>
      <c r="J91" s="689"/>
      <c r="K91" s="689"/>
    </row>
    <row r="92" spans="1:11" s="684" customFormat="1" x14ac:dyDescent="0.2">
      <c r="A92" s="687"/>
      <c r="B92" s="689"/>
      <c r="C92" s="689"/>
      <c r="D92" s="689"/>
      <c r="E92" s="689"/>
      <c r="F92" s="689"/>
      <c r="G92" s="689"/>
      <c r="H92" s="689"/>
      <c r="I92" s="689"/>
      <c r="J92" s="689"/>
      <c r="K92" s="689"/>
    </row>
    <row r="93" spans="1:11" s="684" customFormat="1" x14ac:dyDescent="0.2">
      <c r="A93" s="687"/>
      <c r="B93" s="689"/>
      <c r="C93" s="689"/>
      <c r="D93" s="689"/>
      <c r="E93" s="689"/>
      <c r="F93" s="689"/>
      <c r="G93" s="689"/>
      <c r="H93" s="689"/>
      <c r="I93" s="689"/>
      <c r="J93" s="689"/>
      <c r="K93" s="689"/>
    </row>
    <row r="94" spans="1:11" s="684" customFormat="1" x14ac:dyDescent="0.2">
      <c r="A94" s="687"/>
      <c r="B94" s="689"/>
      <c r="C94" s="689"/>
      <c r="D94" s="689"/>
      <c r="E94" s="689"/>
      <c r="F94" s="689"/>
      <c r="G94" s="689"/>
      <c r="H94" s="689"/>
      <c r="I94" s="689"/>
      <c r="J94" s="689"/>
      <c r="K94" s="689"/>
    </row>
    <row r="95" spans="1:11" s="684" customFormat="1" x14ac:dyDescent="0.2">
      <c r="A95" s="687"/>
      <c r="B95" s="689"/>
      <c r="C95" s="689"/>
      <c r="D95" s="689"/>
      <c r="E95" s="689"/>
      <c r="F95" s="689"/>
      <c r="G95" s="689"/>
      <c r="H95" s="689"/>
      <c r="I95" s="689"/>
      <c r="J95" s="689"/>
      <c r="K95" s="689"/>
    </row>
    <row r="96" spans="1:11" s="684" customFormat="1" x14ac:dyDescent="0.2">
      <c r="A96" s="687"/>
      <c r="B96" s="689"/>
      <c r="C96" s="689"/>
      <c r="D96" s="689"/>
      <c r="E96" s="689"/>
      <c r="F96" s="689"/>
      <c r="G96" s="689"/>
      <c r="H96" s="689"/>
      <c r="I96" s="689"/>
      <c r="J96" s="689"/>
      <c r="K96" s="689"/>
    </row>
    <row r="97" spans="1:11" s="684" customFormat="1" x14ac:dyDescent="0.2">
      <c r="A97" s="687"/>
      <c r="B97" s="689"/>
      <c r="C97" s="689"/>
      <c r="D97" s="689"/>
      <c r="E97" s="689"/>
      <c r="F97" s="689"/>
      <c r="G97" s="689"/>
      <c r="H97" s="689"/>
      <c r="I97" s="689"/>
      <c r="J97" s="689"/>
      <c r="K97" s="689"/>
    </row>
    <row r="98" spans="1:11" s="684" customFormat="1" x14ac:dyDescent="0.2">
      <c r="A98" s="687"/>
      <c r="B98" s="689"/>
      <c r="C98" s="689"/>
      <c r="D98" s="689"/>
      <c r="E98" s="689"/>
      <c r="F98" s="689"/>
      <c r="G98" s="689"/>
      <c r="H98" s="689"/>
      <c r="I98" s="689"/>
      <c r="J98" s="689"/>
      <c r="K98" s="689"/>
    </row>
    <row r="99" spans="1:11" s="684" customFormat="1" x14ac:dyDescent="0.2">
      <c r="A99" s="687"/>
      <c r="B99" s="689"/>
      <c r="C99" s="689"/>
      <c r="D99" s="689"/>
      <c r="E99" s="689"/>
      <c r="F99" s="689"/>
      <c r="G99" s="689"/>
      <c r="H99" s="689"/>
      <c r="I99" s="689"/>
      <c r="J99" s="689"/>
      <c r="K99" s="689"/>
    </row>
    <row r="100" spans="1:11" s="684" customFormat="1" x14ac:dyDescent="0.2">
      <c r="A100" s="687"/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</row>
    <row r="101" spans="1:11" s="684" customFormat="1" x14ac:dyDescent="0.2">
      <c r="A101" s="687"/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</row>
    <row r="102" spans="1:11" s="684" customFormat="1" x14ac:dyDescent="0.2">
      <c r="A102" s="687"/>
      <c r="B102" s="689"/>
      <c r="C102" s="689"/>
      <c r="D102" s="689"/>
      <c r="E102" s="689"/>
      <c r="F102" s="689"/>
      <c r="G102" s="689"/>
      <c r="H102" s="689"/>
      <c r="I102" s="689"/>
      <c r="J102" s="689"/>
      <c r="K102" s="689"/>
    </row>
    <row r="103" spans="1:11" s="684" customFormat="1" x14ac:dyDescent="0.2">
      <c r="A103" s="687"/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</row>
    <row r="104" spans="1:11" s="684" customFormat="1" x14ac:dyDescent="0.2">
      <c r="A104" s="687"/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</row>
    <row r="105" spans="1:11" s="684" customFormat="1" x14ac:dyDescent="0.2">
      <c r="A105" s="687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</row>
    <row r="106" spans="1:11" s="684" customFormat="1" x14ac:dyDescent="0.2">
      <c r="A106" s="687"/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</row>
    <row r="107" spans="1:11" s="684" customFormat="1" x14ac:dyDescent="0.2">
      <c r="A107" s="687"/>
      <c r="B107" s="689"/>
      <c r="C107" s="689"/>
      <c r="D107" s="689"/>
      <c r="E107" s="689"/>
      <c r="F107" s="689"/>
      <c r="G107" s="689"/>
      <c r="H107" s="689"/>
      <c r="I107" s="689"/>
      <c r="J107" s="689"/>
      <c r="K107" s="689"/>
    </row>
    <row r="108" spans="1:11" s="684" customFormat="1" x14ac:dyDescent="0.2">
      <c r="A108" s="687"/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</row>
    <row r="109" spans="1:11" s="684" customFormat="1" x14ac:dyDescent="0.2">
      <c r="A109" s="687"/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</row>
    <row r="110" spans="1:11" s="684" customFormat="1" x14ac:dyDescent="0.2">
      <c r="A110" s="687"/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</row>
    <row r="111" spans="1:11" s="684" customFormat="1" x14ac:dyDescent="0.2">
      <c r="A111" s="687"/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</row>
    <row r="112" spans="1:11" s="684" customFormat="1" x14ac:dyDescent="0.2">
      <c r="A112" s="687"/>
      <c r="B112" s="689"/>
      <c r="C112" s="689"/>
      <c r="D112" s="689"/>
      <c r="E112" s="689"/>
      <c r="F112" s="689"/>
      <c r="G112" s="689"/>
      <c r="H112" s="689"/>
      <c r="I112" s="689"/>
      <c r="J112" s="689"/>
      <c r="K112" s="689"/>
    </row>
    <row r="113" spans="1:11" s="684" customFormat="1" x14ac:dyDescent="0.2">
      <c r="A113" s="687"/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</row>
    <row r="114" spans="1:11" s="684" customFormat="1" x14ac:dyDescent="0.2">
      <c r="A114" s="687"/>
      <c r="B114" s="689"/>
      <c r="C114" s="689"/>
      <c r="D114" s="689"/>
      <c r="E114" s="689"/>
      <c r="F114" s="689"/>
      <c r="G114" s="689"/>
      <c r="H114" s="689"/>
      <c r="I114" s="689"/>
      <c r="J114" s="689"/>
      <c r="K114" s="689"/>
    </row>
    <row r="115" spans="1:11" s="684" customFormat="1" x14ac:dyDescent="0.2">
      <c r="A115" s="687"/>
      <c r="B115" s="689"/>
      <c r="C115" s="689"/>
      <c r="D115" s="689"/>
      <c r="E115" s="689"/>
      <c r="F115" s="689"/>
      <c r="G115" s="689"/>
      <c r="H115" s="689"/>
      <c r="I115" s="689"/>
      <c r="J115" s="689"/>
      <c r="K115" s="689"/>
    </row>
    <row r="116" spans="1:11" s="684" customFormat="1" x14ac:dyDescent="0.2">
      <c r="A116" s="687"/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</row>
    <row r="117" spans="1:11" s="684" customFormat="1" x14ac:dyDescent="0.2">
      <c r="A117" s="687"/>
      <c r="B117" s="689"/>
      <c r="C117" s="689"/>
      <c r="D117" s="689"/>
      <c r="E117" s="689"/>
      <c r="F117" s="689"/>
      <c r="G117" s="689"/>
      <c r="H117" s="689"/>
      <c r="I117" s="689"/>
      <c r="J117" s="689"/>
      <c r="K117" s="689"/>
    </row>
    <row r="118" spans="1:11" s="684" customFormat="1" x14ac:dyDescent="0.2">
      <c r="A118" s="687"/>
      <c r="B118" s="689"/>
      <c r="C118" s="689"/>
      <c r="D118" s="689"/>
      <c r="E118" s="689"/>
      <c r="F118" s="689"/>
      <c r="G118" s="689"/>
      <c r="H118" s="689"/>
      <c r="I118" s="689"/>
      <c r="J118" s="689"/>
      <c r="K118" s="689"/>
    </row>
    <row r="119" spans="1:11" s="684" customFormat="1" x14ac:dyDescent="0.2">
      <c r="A119" s="687"/>
      <c r="B119" s="689"/>
      <c r="C119" s="689"/>
      <c r="D119" s="689"/>
      <c r="E119" s="689"/>
      <c r="F119" s="689"/>
      <c r="G119" s="689"/>
      <c r="H119" s="689"/>
      <c r="I119" s="689"/>
      <c r="J119" s="689"/>
      <c r="K119" s="689"/>
    </row>
    <row r="120" spans="1:11" s="684" customFormat="1" x14ac:dyDescent="0.2">
      <c r="A120" s="687"/>
      <c r="B120" s="689"/>
      <c r="C120" s="689"/>
      <c r="D120" s="689"/>
      <c r="E120" s="689"/>
      <c r="F120" s="689"/>
      <c r="G120" s="689"/>
      <c r="H120" s="689"/>
      <c r="I120" s="689"/>
      <c r="J120" s="689"/>
      <c r="K120" s="689"/>
    </row>
    <row r="121" spans="1:11" s="684" customFormat="1" x14ac:dyDescent="0.2">
      <c r="A121" s="687"/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</row>
    <row r="122" spans="1:11" s="684" customFormat="1" x14ac:dyDescent="0.2">
      <c r="A122" s="687"/>
      <c r="B122" s="689"/>
      <c r="C122" s="689"/>
      <c r="D122" s="689"/>
      <c r="E122" s="689"/>
      <c r="F122" s="689"/>
      <c r="G122" s="689"/>
      <c r="H122" s="689"/>
      <c r="I122" s="689"/>
      <c r="J122" s="689"/>
      <c r="K122" s="689"/>
    </row>
    <row r="123" spans="1:11" s="684" customFormat="1" x14ac:dyDescent="0.2">
      <c r="A123" s="687"/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</row>
    <row r="124" spans="1:11" s="684" customFormat="1" x14ac:dyDescent="0.2">
      <c r="A124" s="687"/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</row>
    <row r="125" spans="1:11" s="684" customFormat="1" x14ac:dyDescent="0.2">
      <c r="A125" s="687"/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</row>
    <row r="126" spans="1:11" s="684" customFormat="1" x14ac:dyDescent="0.2">
      <c r="A126" s="687"/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</row>
    <row r="127" spans="1:11" s="684" customFormat="1" x14ac:dyDescent="0.2">
      <c r="A127" s="687"/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</row>
    <row r="128" spans="1:11" s="684" customFormat="1" x14ac:dyDescent="0.2">
      <c r="A128" s="687"/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</row>
    <row r="129" spans="1:11" s="684" customFormat="1" x14ac:dyDescent="0.2">
      <c r="A129" s="687"/>
      <c r="B129" s="689"/>
      <c r="C129" s="689"/>
      <c r="D129" s="689"/>
      <c r="E129" s="689"/>
      <c r="F129" s="689"/>
      <c r="G129" s="689"/>
      <c r="H129" s="689"/>
      <c r="I129" s="689"/>
      <c r="J129" s="689"/>
      <c r="K129" s="689"/>
    </row>
    <row r="130" spans="1:11" s="684" customFormat="1" x14ac:dyDescent="0.2">
      <c r="A130" s="687"/>
      <c r="B130" s="689"/>
      <c r="C130" s="689"/>
      <c r="D130" s="689"/>
      <c r="E130" s="689"/>
      <c r="F130" s="689"/>
      <c r="G130" s="689"/>
      <c r="H130" s="689"/>
      <c r="I130" s="689"/>
      <c r="J130" s="689"/>
      <c r="K130" s="689"/>
    </row>
    <row r="131" spans="1:11" s="684" customFormat="1" x14ac:dyDescent="0.2">
      <c r="A131" s="687"/>
      <c r="B131" s="689"/>
      <c r="C131" s="689"/>
      <c r="D131" s="689"/>
      <c r="E131" s="689"/>
      <c r="F131" s="689"/>
      <c r="G131" s="689"/>
      <c r="H131" s="689"/>
      <c r="I131" s="689"/>
      <c r="J131" s="689"/>
      <c r="K131" s="689"/>
    </row>
    <row r="132" spans="1:11" s="684" customFormat="1" x14ac:dyDescent="0.2">
      <c r="A132" s="687"/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</row>
    <row r="133" spans="1:11" s="684" customFormat="1" x14ac:dyDescent="0.2">
      <c r="A133" s="687"/>
      <c r="B133" s="689"/>
      <c r="C133" s="689"/>
      <c r="D133" s="689"/>
      <c r="E133" s="689"/>
      <c r="F133" s="689"/>
      <c r="G133" s="689"/>
      <c r="H133" s="689"/>
      <c r="I133" s="689"/>
      <c r="J133" s="689"/>
      <c r="K133" s="689"/>
    </row>
    <row r="134" spans="1:11" s="684" customFormat="1" x14ac:dyDescent="0.2">
      <c r="A134" s="687"/>
      <c r="B134" s="689"/>
      <c r="C134" s="689"/>
      <c r="D134" s="689"/>
      <c r="E134" s="689"/>
      <c r="F134" s="689"/>
      <c r="G134" s="689"/>
      <c r="H134" s="689"/>
      <c r="I134" s="689"/>
      <c r="J134" s="689"/>
      <c r="K134" s="689"/>
    </row>
    <row r="135" spans="1:11" s="684" customFormat="1" x14ac:dyDescent="0.2">
      <c r="A135" s="687"/>
      <c r="B135" s="689"/>
      <c r="C135" s="689"/>
      <c r="D135" s="689"/>
      <c r="E135" s="689"/>
      <c r="F135" s="689"/>
      <c r="G135" s="689"/>
      <c r="H135" s="689"/>
      <c r="I135" s="689"/>
      <c r="J135" s="689"/>
      <c r="K135" s="689"/>
    </row>
    <row r="136" spans="1:11" s="684" customFormat="1" x14ac:dyDescent="0.2">
      <c r="A136" s="687"/>
      <c r="B136" s="689"/>
      <c r="C136" s="689"/>
      <c r="D136" s="689"/>
      <c r="E136" s="689"/>
      <c r="F136" s="689"/>
      <c r="G136" s="689"/>
      <c r="H136" s="689"/>
      <c r="I136" s="689"/>
      <c r="J136" s="689"/>
      <c r="K136" s="689"/>
    </row>
    <row r="137" spans="1:11" s="684" customFormat="1" x14ac:dyDescent="0.2">
      <c r="A137" s="687"/>
      <c r="B137" s="689"/>
      <c r="C137" s="689"/>
      <c r="D137" s="689"/>
      <c r="E137" s="689"/>
      <c r="F137" s="689"/>
      <c r="G137" s="689"/>
      <c r="H137" s="689"/>
      <c r="I137" s="689"/>
      <c r="J137" s="689"/>
      <c r="K137" s="689"/>
    </row>
    <row r="138" spans="1:11" s="684" customFormat="1" x14ac:dyDescent="0.2">
      <c r="A138" s="687"/>
      <c r="B138" s="689"/>
      <c r="C138" s="689"/>
      <c r="D138" s="689"/>
      <c r="E138" s="689"/>
      <c r="F138" s="689"/>
      <c r="G138" s="689"/>
      <c r="H138" s="689"/>
      <c r="I138" s="689"/>
      <c r="J138" s="689"/>
      <c r="K138" s="689"/>
    </row>
    <row r="139" spans="1:11" s="684" customFormat="1" x14ac:dyDescent="0.2">
      <c r="A139" s="687"/>
      <c r="B139" s="689"/>
      <c r="C139" s="689"/>
      <c r="D139" s="689"/>
      <c r="E139" s="689"/>
      <c r="F139" s="689"/>
      <c r="G139" s="689"/>
      <c r="H139" s="689"/>
      <c r="I139" s="689"/>
      <c r="J139" s="689"/>
      <c r="K139" s="689"/>
    </row>
    <row r="140" spans="1:11" s="684" customFormat="1" x14ac:dyDescent="0.2">
      <c r="A140" s="687"/>
      <c r="B140" s="689"/>
      <c r="C140" s="689"/>
      <c r="D140" s="689"/>
      <c r="E140" s="689"/>
      <c r="F140" s="689"/>
      <c r="G140" s="689"/>
      <c r="H140" s="689"/>
      <c r="I140" s="689"/>
      <c r="J140" s="689"/>
      <c r="K140" s="689"/>
    </row>
    <row r="141" spans="1:11" s="684" customFormat="1" x14ac:dyDescent="0.2">
      <c r="A141" s="687"/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</row>
    <row r="142" spans="1:11" s="684" customFormat="1" x14ac:dyDescent="0.2">
      <c r="A142" s="687"/>
      <c r="B142" s="689"/>
      <c r="C142" s="689"/>
      <c r="D142" s="689"/>
      <c r="E142" s="689"/>
      <c r="F142" s="689"/>
      <c r="G142" s="689"/>
      <c r="H142" s="689"/>
      <c r="I142" s="689"/>
      <c r="J142" s="689"/>
      <c r="K142" s="689"/>
    </row>
    <row r="143" spans="1:11" s="684" customFormat="1" x14ac:dyDescent="0.2">
      <c r="A143" s="687"/>
      <c r="B143" s="689"/>
      <c r="C143" s="689"/>
      <c r="D143" s="689"/>
      <c r="E143" s="689"/>
      <c r="F143" s="689"/>
      <c r="G143" s="689"/>
      <c r="H143" s="689"/>
      <c r="I143" s="689"/>
      <c r="J143" s="689"/>
      <c r="K143" s="689"/>
    </row>
    <row r="144" spans="1:11" s="684" customFormat="1" x14ac:dyDescent="0.2">
      <c r="A144" s="687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</row>
    <row r="145" spans="1:11" s="684" customFormat="1" x14ac:dyDescent="0.2">
      <c r="A145" s="687"/>
      <c r="B145" s="689"/>
      <c r="C145" s="689"/>
      <c r="D145" s="689"/>
      <c r="E145" s="689"/>
      <c r="F145" s="689"/>
      <c r="G145" s="689"/>
      <c r="H145" s="689"/>
      <c r="I145" s="689"/>
      <c r="J145" s="689"/>
      <c r="K145" s="689"/>
    </row>
    <row r="146" spans="1:11" s="684" customFormat="1" x14ac:dyDescent="0.2">
      <c r="A146" s="687"/>
      <c r="B146" s="689"/>
      <c r="C146" s="689"/>
      <c r="D146" s="689"/>
      <c r="E146" s="689"/>
      <c r="F146" s="689"/>
      <c r="G146" s="689"/>
      <c r="H146" s="689"/>
      <c r="I146" s="689"/>
      <c r="J146" s="689"/>
      <c r="K146" s="689"/>
    </row>
    <row r="147" spans="1:11" s="684" customFormat="1" x14ac:dyDescent="0.2">
      <c r="A147" s="687"/>
      <c r="B147" s="689"/>
      <c r="C147" s="689"/>
      <c r="D147" s="689"/>
      <c r="E147" s="689"/>
      <c r="F147" s="689"/>
      <c r="G147" s="689"/>
      <c r="H147" s="689"/>
      <c r="I147" s="689"/>
      <c r="J147" s="689"/>
      <c r="K147" s="689"/>
    </row>
    <row r="148" spans="1:11" s="684" customFormat="1" x14ac:dyDescent="0.2">
      <c r="A148" s="687"/>
      <c r="B148" s="689"/>
      <c r="C148" s="689"/>
      <c r="D148" s="689"/>
      <c r="E148" s="689"/>
      <c r="F148" s="689"/>
      <c r="G148" s="689"/>
      <c r="H148" s="689"/>
      <c r="I148" s="689"/>
      <c r="J148" s="689"/>
      <c r="K148" s="689"/>
    </row>
    <row r="149" spans="1:11" s="684" customFormat="1" x14ac:dyDescent="0.2">
      <c r="A149" s="687"/>
      <c r="B149" s="689"/>
      <c r="C149" s="689"/>
      <c r="D149" s="689"/>
      <c r="E149" s="689"/>
      <c r="F149" s="689"/>
      <c r="G149" s="689"/>
      <c r="H149" s="689"/>
      <c r="I149" s="689"/>
      <c r="J149" s="689"/>
      <c r="K149" s="689"/>
    </row>
  </sheetData>
  <mergeCells count="8">
    <mergeCell ref="A20:L20"/>
    <mergeCell ref="A21:L21"/>
    <mergeCell ref="A1:L1"/>
    <mergeCell ref="A2:L2"/>
    <mergeCell ref="A3:L3"/>
    <mergeCell ref="A4:L4"/>
    <mergeCell ref="A18:L18"/>
    <mergeCell ref="A19:L19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FINANZAS&amp;R54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2:I34"/>
  <sheetViews>
    <sheetView topLeftCell="A16" workbookViewId="0">
      <selection activeCell="H15" sqref="H15"/>
    </sheetView>
  </sheetViews>
  <sheetFormatPr baseColWidth="10" defaultRowHeight="15" x14ac:dyDescent="0.25"/>
  <cols>
    <col min="1" max="1" width="36.5703125" customWidth="1"/>
    <col min="2" max="2" width="21.7109375" customWidth="1"/>
    <col min="3" max="3" width="22.5703125" customWidth="1"/>
    <col min="4" max="4" width="21.7109375" customWidth="1"/>
    <col min="5" max="5" width="16.42578125" customWidth="1"/>
    <col min="6" max="6" width="25.5703125" customWidth="1"/>
    <col min="8" max="8" width="17.28515625" bestFit="1" customWidth="1"/>
    <col min="9" max="9" width="14.140625" bestFit="1" customWidth="1"/>
  </cols>
  <sheetData>
    <row r="2" spans="1:9" ht="15.75" x14ac:dyDescent="0.25">
      <c r="E2" s="336"/>
      <c r="F2" s="336"/>
    </row>
    <row r="3" spans="1:9" ht="15.75" thickBot="1" x14ac:dyDescent="0.3"/>
    <row r="4" spans="1:9" x14ac:dyDescent="0.25">
      <c r="A4" s="327" t="s">
        <v>174</v>
      </c>
      <c r="B4" s="328"/>
      <c r="C4" s="328"/>
      <c r="D4" s="328"/>
      <c r="E4" s="328"/>
      <c r="F4" s="329"/>
    </row>
    <row r="5" spans="1:9" x14ac:dyDescent="0.25">
      <c r="A5" s="330" t="s">
        <v>99</v>
      </c>
      <c r="B5" s="331"/>
      <c r="C5" s="331"/>
      <c r="D5" s="331"/>
      <c r="E5" s="331"/>
      <c r="F5" s="332"/>
    </row>
    <row r="6" spans="1:9" ht="22.5" customHeight="1" thickBot="1" x14ac:dyDescent="0.3">
      <c r="A6" s="330" t="s">
        <v>837</v>
      </c>
      <c r="B6" s="331"/>
      <c r="C6" s="331"/>
      <c r="D6" s="331"/>
      <c r="E6" s="331"/>
      <c r="F6" s="332"/>
    </row>
    <row r="7" spans="1:9" ht="74.25" customHeight="1" thickBot="1" x14ac:dyDescent="0.3">
      <c r="A7" s="34" t="s">
        <v>100</v>
      </c>
      <c r="B7" s="35" t="s">
        <v>42</v>
      </c>
      <c r="C7" s="35" t="s">
        <v>101</v>
      </c>
      <c r="D7" s="35" t="s">
        <v>102</v>
      </c>
      <c r="E7" s="35" t="s">
        <v>103</v>
      </c>
      <c r="F7" s="36" t="s">
        <v>104</v>
      </c>
    </row>
    <row r="8" spans="1:9" ht="30" customHeight="1" x14ac:dyDescent="0.25">
      <c r="A8" s="9" t="s">
        <v>105</v>
      </c>
      <c r="B8" s="38"/>
      <c r="C8" s="38"/>
      <c r="D8" s="38"/>
      <c r="E8" s="38"/>
      <c r="F8" s="23"/>
    </row>
    <row r="9" spans="1:9" x14ac:dyDescent="0.25">
      <c r="A9" s="9"/>
      <c r="B9" s="39"/>
      <c r="C9" s="39"/>
      <c r="D9" s="39"/>
      <c r="E9" s="39"/>
      <c r="F9" s="23"/>
    </row>
    <row r="10" spans="1:9" ht="26.25" x14ac:dyDescent="0.25">
      <c r="A10" s="13" t="s">
        <v>175</v>
      </c>
      <c r="B10" s="237">
        <v>178402217.25</v>
      </c>
      <c r="C10" s="237">
        <v>0</v>
      </c>
      <c r="D10" s="237">
        <v>0</v>
      </c>
      <c r="E10" s="237">
        <v>0</v>
      </c>
      <c r="F10" s="238">
        <f>SUM(B10:E10)</f>
        <v>178402217.25</v>
      </c>
    </row>
    <row r="11" spans="1:9" ht="26.25" x14ac:dyDescent="0.25">
      <c r="A11" s="37" t="s">
        <v>98</v>
      </c>
      <c r="B11" s="237">
        <v>0</v>
      </c>
      <c r="C11" s="237">
        <v>0</v>
      </c>
      <c r="D11" s="237">
        <f>+'Edo. de Actividades'!D58</f>
        <v>1036733.62</v>
      </c>
      <c r="E11" s="237">
        <v>0</v>
      </c>
      <c r="F11" s="238">
        <f t="shared" ref="F11:F13" si="0">SUM(B11:E11)</f>
        <v>1036733.62</v>
      </c>
    </row>
    <row r="12" spans="1:9" x14ac:dyDescent="0.25">
      <c r="A12" s="13" t="s">
        <v>48</v>
      </c>
      <c r="B12" s="237">
        <v>0</v>
      </c>
      <c r="C12" s="237">
        <v>38742488.18</v>
      </c>
      <c r="D12" s="237">
        <v>0</v>
      </c>
      <c r="E12" s="237">
        <v>0</v>
      </c>
      <c r="F12" s="238">
        <f t="shared" si="0"/>
        <v>38742488.18</v>
      </c>
      <c r="H12" s="288"/>
    </row>
    <row r="13" spans="1:9" x14ac:dyDescent="0.25">
      <c r="A13" s="13" t="s">
        <v>49</v>
      </c>
      <c r="B13" s="237"/>
      <c r="C13" s="237">
        <v>97865957.260000005</v>
      </c>
      <c r="D13" s="237">
        <v>0</v>
      </c>
      <c r="E13" s="237">
        <v>0</v>
      </c>
      <c r="F13" s="238">
        <f t="shared" si="0"/>
        <v>97865957.260000005</v>
      </c>
      <c r="H13" s="288"/>
    </row>
    <row r="14" spans="1:9" x14ac:dyDescent="0.25">
      <c r="A14" s="13" t="s">
        <v>177</v>
      </c>
      <c r="B14" s="237">
        <v>-392099.88</v>
      </c>
      <c r="C14" s="237">
        <v>0</v>
      </c>
      <c r="D14" s="237">
        <v>0</v>
      </c>
      <c r="E14" s="237">
        <v>0</v>
      </c>
      <c r="F14" s="238">
        <f t="shared" ref="F14:F15" si="1">SUM(B14:E14)</f>
        <v>-392099.88</v>
      </c>
      <c r="H14" s="284"/>
    </row>
    <row r="15" spans="1:9" x14ac:dyDescent="0.25">
      <c r="A15" s="13" t="s">
        <v>45</v>
      </c>
      <c r="B15" s="237"/>
      <c r="C15" s="237"/>
      <c r="D15" s="237"/>
      <c r="E15" s="237"/>
      <c r="F15" s="238">
        <f t="shared" si="1"/>
        <v>0</v>
      </c>
    </row>
    <row r="16" spans="1:9" ht="26.25" x14ac:dyDescent="0.25">
      <c r="A16" s="13" t="s">
        <v>106</v>
      </c>
      <c r="B16" s="237">
        <f>SUM(B10:B14)</f>
        <v>178010117.37</v>
      </c>
      <c r="C16" s="237">
        <f t="shared" ref="C16:E16" si="2">SUM(C10:C14)</f>
        <v>136608445.44</v>
      </c>
      <c r="D16" s="237">
        <f t="shared" si="2"/>
        <v>1036733.62</v>
      </c>
      <c r="E16" s="237">
        <f t="shared" si="2"/>
        <v>0</v>
      </c>
      <c r="F16" s="238">
        <f>SUM(F10:F15)</f>
        <v>315655296.43000001</v>
      </c>
      <c r="H16" s="284"/>
      <c r="I16" s="284"/>
    </row>
    <row r="17" spans="1:8" x14ac:dyDescent="0.25">
      <c r="A17" s="13"/>
      <c r="B17" s="237"/>
      <c r="C17" s="237"/>
      <c r="D17" s="237"/>
      <c r="E17" s="237"/>
      <c r="F17" s="238"/>
      <c r="H17" s="43"/>
    </row>
    <row r="18" spans="1:8" ht="39" x14ac:dyDescent="0.25">
      <c r="A18" s="9" t="s">
        <v>107</v>
      </c>
      <c r="B18" s="237"/>
      <c r="C18" s="237"/>
      <c r="D18" s="237"/>
      <c r="E18" s="237"/>
      <c r="F18" s="238"/>
      <c r="H18" s="284"/>
    </row>
    <row r="19" spans="1:8" ht="27.75" customHeight="1" x14ac:dyDescent="0.25">
      <c r="A19" s="37" t="s">
        <v>98</v>
      </c>
      <c r="B19" s="237">
        <v>0</v>
      </c>
      <c r="C19" s="237">
        <v>0</v>
      </c>
      <c r="D19" s="237">
        <f>+'Edo. Sit. Financiera'!J25</f>
        <v>-913758.09999999776</v>
      </c>
      <c r="E19" s="237">
        <v>0</v>
      </c>
      <c r="F19" s="238">
        <f t="shared" ref="F19:F22" si="3">SUM(B19:E19)</f>
        <v>-913758.09999999776</v>
      </c>
      <c r="H19" s="288"/>
    </row>
    <row r="20" spans="1:8" x14ac:dyDescent="0.25">
      <c r="A20" s="13" t="s">
        <v>48</v>
      </c>
      <c r="B20" s="237">
        <v>0</v>
      </c>
      <c r="C20" s="237">
        <v>0</v>
      </c>
      <c r="D20" s="237">
        <v>0</v>
      </c>
      <c r="E20" s="237">
        <v>0</v>
      </c>
      <c r="F20" s="238">
        <f t="shared" si="3"/>
        <v>0</v>
      </c>
      <c r="H20" s="284"/>
    </row>
    <row r="21" spans="1:8" ht="17.25" customHeight="1" x14ac:dyDescent="0.25">
      <c r="A21" s="13" t="s">
        <v>49</v>
      </c>
      <c r="B21" s="237">
        <v>0</v>
      </c>
      <c r="C21" s="237">
        <v>0</v>
      </c>
      <c r="D21" s="237">
        <v>0</v>
      </c>
      <c r="E21" s="237">
        <v>0</v>
      </c>
      <c r="F21" s="238">
        <f t="shared" si="3"/>
        <v>0</v>
      </c>
      <c r="H21" s="284"/>
    </row>
    <row r="22" spans="1:8" x14ac:dyDescent="0.25">
      <c r="A22" s="13" t="s">
        <v>309</v>
      </c>
      <c r="B22" s="237"/>
      <c r="C22" s="237">
        <v>0</v>
      </c>
      <c r="D22" s="237">
        <v>0</v>
      </c>
      <c r="E22" s="237">
        <v>0</v>
      </c>
      <c r="F22" s="238">
        <f t="shared" si="3"/>
        <v>0</v>
      </c>
      <c r="H22" s="284"/>
    </row>
    <row r="23" spans="1:8" x14ac:dyDescent="0.25">
      <c r="A23" s="13"/>
      <c r="B23" s="237"/>
      <c r="C23" s="237"/>
      <c r="D23" s="237"/>
      <c r="E23" s="237"/>
      <c r="F23" s="238"/>
    </row>
    <row r="24" spans="1:8" ht="26.25" x14ac:dyDescent="0.25">
      <c r="A24" s="9" t="s">
        <v>176</v>
      </c>
      <c r="B24" s="239">
        <f>SUM(B16:B23)</f>
        <v>178010117.37</v>
      </c>
      <c r="C24" s="239">
        <f t="shared" ref="C24:F24" si="4">SUM(C16:C23)</f>
        <v>136608445.44</v>
      </c>
      <c r="D24" s="239">
        <f t="shared" si="4"/>
        <v>122975.52000000223</v>
      </c>
      <c r="E24" s="239">
        <f t="shared" si="4"/>
        <v>0</v>
      </c>
      <c r="F24" s="240">
        <f t="shared" si="4"/>
        <v>314741538.32999998</v>
      </c>
      <c r="H24" s="284"/>
    </row>
    <row r="25" spans="1:8" ht="15.75" thickBot="1" x14ac:dyDescent="0.3">
      <c r="A25" s="44"/>
      <c r="B25" s="41"/>
      <c r="C25" s="41"/>
      <c r="D25" s="41"/>
      <c r="E25" s="41"/>
      <c r="F25" s="42"/>
      <c r="H25" s="43"/>
    </row>
    <row r="26" spans="1:8" x14ac:dyDescent="0.25">
      <c r="A26" s="18"/>
      <c r="B26" s="25"/>
      <c r="C26" s="25"/>
      <c r="D26" s="25"/>
      <c r="E26" s="25"/>
      <c r="F26" s="25"/>
      <c r="H26" s="40"/>
    </row>
    <row r="27" spans="1:8" x14ac:dyDescent="0.25">
      <c r="A27" s="18"/>
      <c r="B27" s="25"/>
      <c r="C27" s="25"/>
      <c r="D27" s="25"/>
      <c r="E27" s="25"/>
      <c r="F27" s="25"/>
      <c r="H27" s="284"/>
    </row>
    <row r="28" spans="1:8" x14ac:dyDescent="0.25">
      <c r="B28" s="40"/>
      <c r="C28" s="40"/>
      <c r="D28" s="40"/>
      <c r="E28" s="40"/>
      <c r="F28" s="40"/>
    </row>
    <row r="29" spans="1:8" x14ac:dyDescent="0.25">
      <c r="B29" s="40"/>
      <c r="C29" s="40"/>
      <c r="D29" s="40"/>
      <c r="E29" s="40"/>
      <c r="F29" s="40"/>
    </row>
    <row r="30" spans="1:8" x14ac:dyDescent="0.25">
      <c r="A30" s="278"/>
      <c r="B30" s="241"/>
      <c r="E30" s="241"/>
      <c r="F30" s="40"/>
    </row>
    <row r="31" spans="1:8" x14ac:dyDescent="0.25">
      <c r="A31" s="280"/>
      <c r="B31" s="243"/>
      <c r="E31" s="243"/>
      <c r="F31" s="40"/>
    </row>
    <row r="32" spans="1:8" x14ac:dyDescent="0.25">
      <c r="A32" s="280"/>
      <c r="B32" s="40"/>
      <c r="C32" s="40"/>
      <c r="D32" s="40"/>
      <c r="E32" s="40"/>
      <c r="F32" s="40"/>
    </row>
    <row r="33" spans="2:6" x14ac:dyDescent="0.25">
      <c r="B33" s="40"/>
      <c r="C33" s="40"/>
      <c r="D33" s="40"/>
      <c r="E33" s="40"/>
      <c r="F33" s="40"/>
    </row>
    <row r="34" spans="2:6" x14ac:dyDescent="0.25">
      <c r="B34" s="40"/>
      <c r="C34" s="40"/>
      <c r="D34" s="40"/>
      <c r="E34" s="40"/>
      <c r="F34" s="40"/>
    </row>
  </sheetData>
  <mergeCells count="4">
    <mergeCell ref="E2:F2"/>
    <mergeCell ref="A4:F4"/>
    <mergeCell ref="A5:F5"/>
    <mergeCell ref="A6:F6"/>
  </mergeCells>
  <pageMargins left="0.31496062992125984" right="0.31496062992125984" top="0.74803149606299213" bottom="0.35433070866141736" header="0.31496062992125984" footer="0.31496062992125984"/>
  <pageSetup scale="90" orientation="landscape" r:id="rId1"/>
  <headerFooter>
    <oddHeader xml:space="preserve">&amp;R&amp;12 </oddHeader>
    <oddFooter>&amp;R&amp;14 &amp;"BenguiatGot Bk BT,Negrita"3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6"/>
  <sheetViews>
    <sheetView showGridLines="0" zoomScale="80" zoomScaleNormal="80" workbookViewId="0">
      <pane xSplit="1" ySplit="8" topLeftCell="G9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60" style="687" customWidth="1"/>
    <col min="2" max="2" width="13.42578125" style="689" customWidth="1"/>
    <col min="3" max="3" width="15.85546875" style="689" customWidth="1"/>
    <col min="4" max="4" width="15.140625" style="689" customWidth="1"/>
    <col min="5" max="5" width="16.42578125" style="689" customWidth="1"/>
    <col min="6" max="6" width="15.140625" style="689" customWidth="1"/>
    <col min="7" max="7" width="13.140625" style="689" customWidth="1"/>
    <col min="8" max="8" width="14.42578125" style="689" customWidth="1"/>
    <col min="9" max="9" width="14.5703125" style="689" customWidth="1"/>
    <col min="10" max="10" width="12.42578125" style="689" customWidth="1"/>
    <col min="11" max="11" width="12.85546875" style="689" customWidth="1"/>
    <col min="12" max="12" width="18.425781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682" t="s">
        <v>1333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ht="12.75" customHeight="1" x14ac:dyDescent="0.2">
      <c r="A3" s="685" t="str">
        <f>'INGRESOS PROPIOS'!A3:L3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x14ac:dyDescent="0.2">
      <c r="A6" s="687" t="s">
        <v>1055</v>
      </c>
      <c r="B6" s="688" t="s">
        <v>1334</v>
      </c>
    </row>
    <row r="8" spans="1:18" s="693" customFormat="1" ht="51.75" x14ac:dyDescent="0.25">
      <c r="A8" s="690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/>
    </row>
    <row r="9" spans="1:18" ht="15" x14ac:dyDescent="0.25">
      <c r="A9" s="694" t="s">
        <v>1072</v>
      </c>
      <c r="B9" s="692">
        <v>0</v>
      </c>
      <c r="C9" s="692">
        <v>0</v>
      </c>
      <c r="D9" s="692">
        <v>432662.74</v>
      </c>
      <c r="E9" s="692">
        <v>432662.74</v>
      </c>
      <c r="F9" s="692">
        <v>8592.5700000000015</v>
      </c>
      <c r="G9" s="692">
        <v>424070.16999999993</v>
      </c>
      <c r="H9" s="692">
        <v>432662.73999999993</v>
      </c>
      <c r="I9" s="692"/>
      <c r="J9" s="692">
        <v>432662.73999999993</v>
      </c>
      <c r="K9" s="692">
        <v>0</v>
      </c>
      <c r="L9" s="704">
        <v>0</v>
      </c>
      <c r="M9"/>
      <c r="N9" s="684"/>
      <c r="O9" s="684"/>
      <c r="P9" s="684"/>
    </row>
    <row r="10" spans="1:18" ht="15" x14ac:dyDescent="0.25">
      <c r="A10" s="698" t="s">
        <v>1277</v>
      </c>
      <c r="B10" s="692">
        <v>0</v>
      </c>
      <c r="C10" s="692">
        <v>0</v>
      </c>
      <c r="D10" s="692">
        <v>254823</v>
      </c>
      <c r="E10" s="692">
        <v>254823</v>
      </c>
      <c r="F10" s="692">
        <v>8592.5700000000015</v>
      </c>
      <c r="G10" s="692">
        <v>246230.42999999993</v>
      </c>
      <c r="H10" s="692">
        <v>254822.99999999994</v>
      </c>
      <c r="I10" s="692"/>
      <c r="J10" s="692">
        <v>254822.99999999994</v>
      </c>
      <c r="K10" s="692">
        <v>0</v>
      </c>
      <c r="L10" s="704">
        <v>0</v>
      </c>
      <c r="M10"/>
      <c r="N10" s="684"/>
      <c r="O10" s="684"/>
      <c r="P10" s="684"/>
    </row>
    <row r="11" spans="1:18" ht="15" x14ac:dyDescent="0.25">
      <c r="A11" s="698" t="s">
        <v>1297</v>
      </c>
      <c r="B11" s="692"/>
      <c r="C11" s="692">
        <v>0</v>
      </c>
      <c r="D11" s="692">
        <v>177839.74</v>
      </c>
      <c r="E11" s="692">
        <v>177839.74</v>
      </c>
      <c r="F11" s="692">
        <v>0</v>
      </c>
      <c r="G11" s="692">
        <v>177839.74</v>
      </c>
      <c r="H11" s="692">
        <v>177839.74</v>
      </c>
      <c r="I11" s="692"/>
      <c r="J11" s="692">
        <v>177839.74</v>
      </c>
      <c r="K11" s="692">
        <v>0</v>
      </c>
      <c r="L11" s="704">
        <v>0</v>
      </c>
      <c r="M11"/>
      <c r="N11" s="684"/>
      <c r="O11" s="684"/>
      <c r="P11" s="684"/>
    </row>
    <row r="12" spans="1:18" ht="15" x14ac:dyDescent="0.25">
      <c r="A12" s="694" t="s">
        <v>1080</v>
      </c>
      <c r="B12" s="692">
        <v>0</v>
      </c>
      <c r="C12" s="692">
        <v>43.150000000000006</v>
      </c>
      <c r="D12" s="692">
        <v>40170.57</v>
      </c>
      <c r="E12" s="692">
        <v>40213.72</v>
      </c>
      <c r="F12" s="692">
        <v>0</v>
      </c>
      <c r="G12" s="692">
        <v>40211.279999999999</v>
      </c>
      <c r="H12" s="692">
        <v>40211.279999999999</v>
      </c>
      <c r="I12" s="692"/>
      <c r="J12" s="692">
        <v>40211.279999999999</v>
      </c>
      <c r="K12" s="692">
        <v>0</v>
      </c>
      <c r="L12" s="704">
        <v>2.4399999999999977</v>
      </c>
      <c r="M12"/>
      <c r="N12" s="684"/>
      <c r="O12" s="684"/>
      <c r="P12" s="684"/>
    </row>
    <row r="13" spans="1:18" ht="15" x14ac:dyDescent="0.25">
      <c r="A13" s="694" t="s">
        <v>1248</v>
      </c>
      <c r="B13" s="692">
        <v>0</v>
      </c>
      <c r="C13" s="692">
        <v>43.150000000000006</v>
      </c>
      <c r="D13" s="692">
        <v>34.57</v>
      </c>
      <c r="E13" s="692">
        <v>77.72</v>
      </c>
      <c r="F13" s="692"/>
      <c r="G13" s="692">
        <v>75.28</v>
      </c>
      <c r="H13" s="692">
        <v>75.28</v>
      </c>
      <c r="I13" s="692"/>
      <c r="J13" s="692">
        <v>75.28</v>
      </c>
      <c r="K13" s="692">
        <v>0</v>
      </c>
      <c r="L13" s="704">
        <v>2.4399999999999977</v>
      </c>
      <c r="M13"/>
      <c r="N13" s="684"/>
      <c r="O13" s="684"/>
      <c r="P13" s="684"/>
    </row>
    <row r="14" spans="1:18" ht="15" x14ac:dyDescent="0.25">
      <c r="A14" s="694" t="s">
        <v>1313</v>
      </c>
      <c r="B14" s="692"/>
      <c r="C14" s="692">
        <v>0</v>
      </c>
      <c r="D14" s="692">
        <v>40136</v>
      </c>
      <c r="E14" s="692">
        <v>40136</v>
      </c>
      <c r="F14" s="692">
        <v>0</v>
      </c>
      <c r="G14" s="692">
        <v>40136</v>
      </c>
      <c r="H14" s="692">
        <v>40136</v>
      </c>
      <c r="I14" s="692"/>
      <c r="J14" s="692">
        <v>40136</v>
      </c>
      <c r="K14" s="692">
        <v>0</v>
      </c>
      <c r="L14" s="704">
        <v>0</v>
      </c>
      <c r="M14"/>
      <c r="N14" s="684"/>
      <c r="O14" s="684"/>
      <c r="P14" s="684"/>
    </row>
    <row r="15" spans="1:18" ht="15" x14ac:dyDescent="0.25">
      <c r="A15" s="701" t="s">
        <v>1098</v>
      </c>
      <c r="B15" s="692">
        <v>0</v>
      </c>
      <c r="C15" s="692">
        <v>1887307.5999999999</v>
      </c>
      <c r="D15" s="692">
        <v>-472833.31000000006</v>
      </c>
      <c r="E15" s="692">
        <v>1414474.2899999998</v>
      </c>
      <c r="F15" s="692">
        <v>2991.63</v>
      </c>
      <c r="G15" s="692">
        <v>1411482.66</v>
      </c>
      <c r="H15" s="692">
        <v>1411898.46</v>
      </c>
      <c r="I15" s="692"/>
      <c r="J15" s="692">
        <v>1411898.46</v>
      </c>
      <c r="K15" s="692">
        <v>2575.8299999998417</v>
      </c>
      <c r="L15" s="704">
        <v>2575.8299999998417</v>
      </c>
      <c r="M15"/>
      <c r="N15" s="684"/>
      <c r="O15" s="684"/>
      <c r="P15" s="684"/>
    </row>
    <row r="16" spans="1:18" ht="15" x14ac:dyDescent="0.25">
      <c r="A16" s="698" t="s">
        <v>1325</v>
      </c>
      <c r="B16" s="692"/>
      <c r="C16" s="692">
        <v>1887307.5999999999</v>
      </c>
      <c r="D16" s="692">
        <v>-1887307.6</v>
      </c>
      <c r="E16" s="692">
        <v>-2.3283064365386963E-10</v>
      </c>
      <c r="F16" s="692"/>
      <c r="G16" s="692">
        <v>0</v>
      </c>
      <c r="H16" s="692">
        <v>0</v>
      </c>
      <c r="I16" s="692"/>
      <c r="J16" s="692">
        <v>0</v>
      </c>
      <c r="K16" s="692">
        <v>0</v>
      </c>
      <c r="L16" s="704">
        <v>-2.3283064365386963E-10</v>
      </c>
      <c r="M16"/>
      <c r="N16" s="684"/>
      <c r="O16" s="684"/>
      <c r="P16" s="684"/>
    </row>
    <row r="17" spans="1:16" ht="15" x14ac:dyDescent="0.25">
      <c r="A17" s="698" t="s">
        <v>1326</v>
      </c>
      <c r="B17" s="692">
        <v>0</v>
      </c>
      <c r="C17" s="692">
        <v>0</v>
      </c>
      <c r="D17" s="692">
        <v>1399974.29</v>
      </c>
      <c r="E17" s="692">
        <v>1399974.29</v>
      </c>
      <c r="F17" s="692">
        <v>2991.63</v>
      </c>
      <c r="G17" s="692">
        <v>1396982.66</v>
      </c>
      <c r="H17" s="692">
        <v>1397398.46</v>
      </c>
      <c r="I17" s="692"/>
      <c r="J17" s="692">
        <v>1397398.46</v>
      </c>
      <c r="K17" s="692">
        <v>2575.8299999998417</v>
      </c>
      <c r="L17" s="704">
        <v>2575.8300000000745</v>
      </c>
      <c r="M17"/>
      <c r="N17" s="684"/>
      <c r="O17" s="684"/>
      <c r="P17" s="684"/>
    </row>
    <row r="18" spans="1:16" ht="15" x14ac:dyDescent="0.25">
      <c r="A18" s="698" t="s">
        <v>1335</v>
      </c>
      <c r="B18" s="692">
        <v>0</v>
      </c>
      <c r="C18" s="692">
        <v>0</v>
      </c>
      <c r="D18" s="692">
        <v>14500</v>
      </c>
      <c r="E18" s="692">
        <v>14500</v>
      </c>
      <c r="F18" s="692"/>
      <c r="G18" s="692">
        <v>14500</v>
      </c>
      <c r="H18" s="692">
        <v>14500</v>
      </c>
      <c r="I18" s="692"/>
      <c r="J18" s="692">
        <v>14500</v>
      </c>
      <c r="K18" s="692">
        <v>0</v>
      </c>
      <c r="L18" s="704">
        <v>0</v>
      </c>
      <c r="M18"/>
      <c r="N18" s="684"/>
      <c r="O18" s="684"/>
      <c r="P18" s="684"/>
    </row>
    <row r="19" spans="1:16" ht="15" x14ac:dyDescent="0.25">
      <c r="A19" s="694" t="s">
        <v>1045</v>
      </c>
      <c r="B19" s="692">
        <v>0</v>
      </c>
      <c r="C19" s="692">
        <v>1887350.7499999998</v>
      </c>
      <c r="D19" s="692">
        <v>0</v>
      </c>
      <c r="E19" s="692">
        <v>1887350.7499999998</v>
      </c>
      <c r="F19" s="692">
        <v>11584.2</v>
      </c>
      <c r="G19" s="692">
        <v>1875764.1099999999</v>
      </c>
      <c r="H19" s="692">
        <v>1884772.48</v>
      </c>
      <c r="I19" s="692"/>
      <c r="J19" s="692">
        <v>1884772.48</v>
      </c>
      <c r="K19" s="692">
        <v>2575.8299999998417</v>
      </c>
      <c r="L19" s="704">
        <v>2578.2699999998417</v>
      </c>
      <c r="M19"/>
      <c r="N19" s="684"/>
      <c r="O19" s="684"/>
      <c r="P19" s="684"/>
    </row>
    <row r="20" spans="1:16" ht="15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 s="684"/>
      <c r="O20" s="684"/>
      <c r="P20" s="684"/>
    </row>
    <row r="21" spans="1:16" s="684" customFormat="1" x14ac:dyDescent="0.2">
      <c r="A21" s="687"/>
      <c r="B21" s="689"/>
      <c r="C21" s="689"/>
      <c r="D21" s="689"/>
      <c r="E21" s="689"/>
      <c r="F21" s="689"/>
      <c r="G21" s="689"/>
      <c r="H21" s="689"/>
      <c r="I21" s="689"/>
      <c r="J21" s="689"/>
      <c r="K21" s="689"/>
    </row>
    <row r="22" spans="1:16" s="684" customFormat="1" x14ac:dyDescent="0.2">
      <c r="A22" s="687"/>
      <c r="B22" s="689"/>
      <c r="C22" s="689"/>
      <c r="D22" s="689"/>
      <c r="E22" s="689"/>
      <c r="F22" s="689"/>
      <c r="G22" s="689"/>
      <c r="H22" s="689"/>
      <c r="I22" s="689"/>
      <c r="J22" s="689"/>
      <c r="K22" s="689"/>
    </row>
    <row r="23" spans="1:16" s="684" customFormat="1" x14ac:dyDescent="0.2">
      <c r="A23" s="687"/>
      <c r="B23" s="689"/>
      <c r="C23" s="689"/>
      <c r="D23" s="689"/>
      <c r="E23" s="689"/>
      <c r="F23" s="689"/>
      <c r="G23" s="689"/>
      <c r="H23" s="689"/>
      <c r="I23" s="689"/>
      <c r="J23" s="689"/>
      <c r="K23" s="689"/>
    </row>
    <row r="24" spans="1:16" s="684" customFormat="1" x14ac:dyDescent="0.2">
      <c r="A24" s="687"/>
      <c r="B24" s="689"/>
      <c r="C24" s="689"/>
      <c r="D24" s="689"/>
      <c r="E24" s="689"/>
      <c r="F24" s="689"/>
      <c r="G24" s="689"/>
      <c r="H24" s="689"/>
      <c r="I24" s="689"/>
      <c r="J24" s="689"/>
      <c r="K24" s="689"/>
    </row>
    <row r="25" spans="1:16" s="684" customFormat="1" x14ac:dyDescent="0.2">
      <c r="A25" s="687"/>
      <c r="B25" s="689"/>
      <c r="C25" s="689"/>
      <c r="D25" s="689"/>
      <c r="E25" s="689"/>
      <c r="F25" s="689"/>
      <c r="G25" s="689"/>
      <c r="H25" s="689"/>
      <c r="I25" s="689"/>
      <c r="J25" s="689"/>
      <c r="K25" s="689"/>
    </row>
    <row r="26" spans="1:16" s="684" customFormat="1" x14ac:dyDescent="0.2">
      <c r="A26" s="687"/>
      <c r="B26" s="689"/>
      <c r="C26" s="689"/>
      <c r="D26" s="689"/>
      <c r="E26" s="689"/>
      <c r="F26" s="689"/>
      <c r="G26" s="689"/>
      <c r="H26" s="689"/>
      <c r="I26" s="689"/>
      <c r="J26" s="689"/>
      <c r="K26" s="689"/>
    </row>
    <row r="27" spans="1:16" s="684" customFormat="1" x14ac:dyDescent="0.2">
      <c r="A27" s="687"/>
      <c r="B27" s="689"/>
      <c r="C27" s="689"/>
      <c r="D27" s="689"/>
      <c r="E27" s="689"/>
      <c r="F27" s="689"/>
      <c r="G27" s="689"/>
      <c r="H27" s="689"/>
      <c r="I27" s="689"/>
      <c r="J27" s="689"/>
      <c r="K27" s="689"/>
    </row>
    <row r="28" spans="1:16" s="684" customFormat="1" x14ac:dyDescent="0.2">
      <c r="A28" s="687"/>
      <c r="B28" s="689"/>
      <c r="C28" s="689"/>
      <c r="D28" s="689"/>
      <c r="E28" s="689"/>
      <c r="F28" s="689"/>
      <c r="G28" s="689"/>
      <c r="H28" s="689"/>
      <c r="I28" s="689"/>
      <c r="J28" s="689"/>
      <c r="K28" s="689"/>
    </row>
    <row r="29" spans="1:16" s="684" customFormat="1" x14ac:dyDescent="0.2">
      <c r="A29" s="687"/>
      <c r="B29" s="689"/>
      <c r="C29" s="689"/>
      <c r="D29" s="689"/>
      <c r="E29" s="689"/>
      <c r="F29" s="689"/>
      <c r="G29" s="689"/>
      <c r="H29" s="689"/>
      <c r="I29" s="689"/>
      <c r="J29" s="689"/>
      <c r="K29" s="689"/>
    </row>
    <row r="30" spans="1:16" s="684" customFormat="1" x14ac:dyDescent="0.2">
      <c r="A30" s="687"/>
      <c r="B30" s="689"/>
      <c r="C30" s="689"/>
      <c r="D30" s="689"/>
      <c r="E30" s="689"/>
      <c r="F30" s="689"/>
      <c r="G30" s="689"/>
      <c r="H30" s="689"/>
      <c r="I30" s="689"/>
      <c r="J30" s="689"/>
      <c r="K30" s="689"/>
    </row>
    <row r="31" spans="1:16" s="684" customFormat="1" x14ac:dyDescent="0.2">
      <c r="A31" s="687"/>
      <c r="B31" s="689"/>
      <c r="C31" s="689"/>
      <c r="D31" s="689"/>
      <c r="E31" s="689"/>
      <c r="F31" s="689"/>
      <c r="G31" s="689"/>
      <c r="H31" s="689"/>
      <c r="I31" s="689"/>
      <c r="J31" s="689"/>
      <c r="K31" s="689"/>
    </row>
    <row r="32" spans="1:16" s="684" customFormat="1" x14ac:dyDescent="0.2">
      <c r="A32" s="687"/>
      <c r="B32" s="689"/>
      <c r="C32" s="689"/>
      <c r="D32" s="689"/>
      <c r="E32" s="689"/>
      <c r="F32" s="689"/>
      <c r="G32" s="689"/>
      <c r="H32" s="689"/>
      <c r="I32" s="689"/>
      <c r="J32" s="689"/>
      <c r="K32" s="689"/>
    </row>
    <row r="33" spans="1:11" s="684" customFormat="1" x14ac:dyDescent="0.2">
      <c r="A33" s="687"/>
      <c r="B33" s="689"/>
      <c r="C33" s="689"/>
      <c r="D33" s="689"/>
      <c r="E33" s="689"/>
      <c r="F33" s="689"/>
      <c r="G33" s="689"/>
      <c r="H33" s="689"/>
      <c r="I33" s="689"/>
      <c r="J33" s="689"/>
      <c r="K33" s="689"/>
    </row>
    <row r="34" spans="1:11" s="684" customFormat="1" x14ac:dyDescent="0.2">
      <c r="A34" s="687"/>
      <c r="B34" s="689"/>
      <c r="C34" s="689"/>
      <c r="D34" s="689"/>
      <c r="E34" s="689"/>
      <c r="F34" s="689"/>
      <c r="G34" s="689"/>
      <c r="H34" s="689"/>
      <c r="I34" s="689"/>
      <c r="J34" s="689"/>
      <c r="K34" s="689"/>
    </row>
    <row r="35" spans="1:11" s="684" customFormat="1" x14ac:dyDescent="0.2">
      <c r="A35" s="687"/>
      <c r="B35" s="689"/>
      <c r="C35" s="689"/>
      <c r="D35" s="689"/>
      <c r="E35" s="689"/>
      <c r="F35" s="689"/>
      <c r="G35" s="689"/>
      <c r="H35" s="689"/>
      <c r="I35" s="689"/>
      <c r="J35" s="689"/>
      <c r="K35" s="689"/>
    </row>
    <row r="36" spans="1:11" s="684" customFormat="1" x14ac:dyDescent="0.2">
      <c r="A36" s="687"/>
      <c r="B36" s="689"/>
      <c r="C36" s="689"/>
      <c r="D36" s="689"/>
      <c r="E36" s="689"/>
      <c r="F36" s="689"/>
      <c r="G36" s="689"/>
      <c r="H36" s="689"/>
      <c r="I36" s="689"/>
      <c r="J36" s="689"/>
      <c r="K36" s="689"/>
    </row>
    <row r="37" spans="1:11" s="684" customFormat="1" x14ac:dyDescent="0.2">
      <c r="A37" s="687"/>
      <c r="B37" s="689"/>
      <c r="C37" s="689"/>
      <c r="D37" s="689"/>
      <c r="E37" s="689"/>
      <c r="F37" s="689"/>
      <c r="G37" s="689"/>
      <c r="H37" s="689"/>
      <c r="I37" s="689"/>
      <c r="J37" s="689"/>
      <c r="K37" s="689"/>
    </row>
    <row r="38" spans="1:11" s="684" customFormat="1" x14ac:dyDescent="0.2">
      <c r="A38" s="687"/>
      <c r="B38" s="689"/>
      <c r="C38" s="689"/>
      <c r="D38" s="689"/>
      <c r="E38" s="689"/>
      <c r="F38" s="689"/>
      <c r="G38" s="689"/>
      <c r="H38" s="689"/>
      <c r="I38" s="689"/>
      <c r="J38" s="689"/>
      <c r="K38" s="689"/>
    </row>
    <row r="39" spans="1:11" s="684" customFormat="1" x14ac:dyDescent="0.2">
      <c r="A39" s="687"/>
      <c r="B39" s="689"/>
      <c r="C39" s="689"/>
      <c r="D39" s="689"/>
      <c r="E39" s="689"/>
      <c r="F39" s="689"/>
      <c r="G39" s="689"/>
      <c r="H39" s="689"/>
      <c r="I39" s="689"/>
      <c r="J39" s="689"/>
      <c r="K39" s="689"/>
    </row>
    <row r="40" spans="1:11" s="684" customFormat="1" x14ac:dyDescent="0.2">
      <c r="A40" s="687"/>
      <c r="B40" s="689"/>
      <c r="C40" s="689"/>
      <c r="D40" s="689"/>
      <c r="E40" s="689"/>
      <c r="F40" s="689"/>
      <c r="G40" s="689"/>
      <c r="H40" s="689"/>
      <c r="I40" s="689"/>
      <c r="J40" s="689"/>
      <c r="K40" s="689"/>
    </row>
    <row r="41" spans="1:11" s="684" customFormat="1" x14ac:dyDescent="0.2">
      <c r="A41" s="687"/>
      <c r="B41" s="689"/>
      <c r="C41" s="689"/>
      <c r="D41" s="689"/>
      <c r="E41" s="689"/>
      <c r="F41" s="689"/>
      <c r="G41" s="689"/>
      <c r="H41" s="689"/>
      <c r="I41" s="689"/>
      <c r="J41" s="689"/>
      <c r="K41" s="689"/>
    </row>
    <row r="42" spans="1:11" s="684" customFormat="1" x14ac:dyDescent="0.2">
      <c r="A42" s="687"/>
      <c r="B42" s="689"/>
      <c r="C42" s="689"/>
      <c r="D42" s="689"/>
      <c r="E42" s="689"/>
      <c r="F42" s="689"/>
      <c r="G42" s="689"/>
      <c r="H42" s="689"/>
      <c r="I42" s="689"/>
      <c r="J42" s="689"/>
      <c r="K42" s="689"/>
    </row>
    <row r="43" spans="1:11" s="684" customFormat="1" x14ac:dyDescent="0.2">
      <c r="A43" s="687"/>
      <c r="B43" s="689"/>
      <c r="C43" s="689"/>
      <c r="D43" s="689"/>
      <c r="E43" s="689"/>
      <c r="F43" s="689"/>
      <c r="G43" s="689"/>
      <c r="H43" s="689"/>
      <c r="I43" s="689"/>
      <c r="J43" s="689"/>
      <c r="K43" s="689"/>
    </row>
    <row r="44" spans="1:11" s="684" customFormat="1" x14ac:dyDescent="0.2">
      <c r="A44" s="687"/>
      <c r="B44" s="689"/>
      <c r="C44" s="689"/>
      <c r="D44" s="689"/>
      <c r="E44" s="689"/>
      <c r="F44" s="689"/>
      <c r="G44" s="689"/>
      <c r="H44" s="689"/>
      <c r="I44" s="689"/>
      <c r="J44" s="689"/>
      <c r="K44" s="689"/>
    </row>
    <row r="45" spans="1:11" s="684" customFormat="1" x14ac:dyDescent="0.2">
      <c r="A45" s="687"/>
      <c r="B45" s="689"/>
      <c r="C45" s="689"/>
      <c r="D45" s="689"/>
      <c r="E45" s="689"/>
      <c r="F45" s="689"/>
      <c r="G45" s="689"/>
      <c r="H45" s="689"/>
      <c r="I45" s="689"/>
      <c r="J45" s="689"/>
      <c r="K45" s="689"/>
    </row>
    <row r="46" spans="1:11" s="684" customFormat="1" x14ac:dyDescent="0.2">
      <c r="A46" s="687"/>
      <c r="B46" s="689"/>
      <c r="C46" s="689"/>
      <c r="D46" s="689"/>
      <c r="E46" s="689"/>
      <c r="F46" s="689"/>
      <c r="G46" s="689"/>
      <c r="H46" s="689"/>
      <c r="I46" s="689"/>
      <c r="J46" s="689"/>
      <c r="K46" s="689"/>
    </row>
    <row r="47" spans="1:11" s="684" customFormat="1" x14ac:dyDescent="0.2">
      <c r="A47" s="687"/>
      <c r="B47" s="689"/>
      <c r="C47" s="689"/>
      <c r="D47" s="689"/>
      <c r="E47" s="689"/>
      <c r="F47" s="689"/>
      <c r="G47" s="689"/>
      <c r="H47" s="689"/>
      <c r="I47" s="689"/>
      <c r="J47" s="689"/>
      <c r="K47" s="689"/>
    </row>
    <row r="48" spans="1:11" s="684" customFormat="1" x14ac:dyDescent="0.2">
      <c r="A48" s="687"/>
      <c r="B48" s="689"/>
      <c r="C48" s="689"/>
      <c r="D48" s="689"/>
      <c r="E48" s="689"/>
      <c r="F48" s="689"/>
      <c r="G48" s="689"/>
      <c r="H48" s="689"/>
      <c r="I48" s="689"/>
      <c r="J48" s="689"/>
      <c r="K48" s="689"/>
    </row>
    <row r="49" spans="1:11" s="684" customFormat="1" x14ac:dyDescent="0.2">
      <c r="A49" s="687"/>
      <c r="B49" s="689"/>
      <c r="C49" s="689"/>
      <c r="D49" s="689"/>
      <c r="E49" s="689"/>
      <c r="F49" s="689"/>
      <c r="G49" s="689"/>
      <c r="H49" s="689"/>
      <c r="I49" s="689"/>
      <c r="J49" s="689"/>
      <c r="K49" s="689"/>
    </row>
    <row r="50" spans="1:11" s="684" customFormat="1" x14ac:dyDescent="0.2">
      <c r="A50" s="687"/>
      <c r="B50" s="689"/>
      <c r="C50" s="689"/>
      <c r="D50" s="689"/>
      <c r="E50" s="689"/>
      <c r="F50" s="689"/>
      <c r="G50" s="689"/>
      <c r="H50" s="689"/>
      <c r="I50" s="689"/>
      <c r="J50" s="689"/>
      <c r="K50" s="689"/>
    </row>
    <row r="51" spans="1:11" s="684" customFormat="1" x14ac:dyDescent="0.2">
      <c r="A51" s="687"/>
      <c r="B51" s="689"/>
      <c r="C51" s="689"/>
      <c r="D51" s="689"/>
      <c r="E51" s="689"/>
      <c r="F51" s="689"/>
      <c r="G51" s="689"/>
      <c r="H51" s="689"/>
      <c r="I51" s="689"/>
      <c r="J51" s="689"/>
      <c r="K51" s="689"/>
    </row>
    <row r="52" spans="1:11" s="684" customFormat="1" x14ac:dyDescent="0.2">
      <c r="A52" s="687"/>
      <c r="B52" s="689"/>
      <c r="C52" s="689"/>
      <c r="D52" s="689"/>
      <c r="E52" s="689"/>
      <c r="F52" s="689"/>
      <c r="G52" s="689"/>
      <c r="H52" s="689"/>
      <c r="I52" s="689"/>
      <c r="J52" s="689"/>
      <c r="K52" s="689"/>
    </row>
    <row r="53" spans="1:11" s="684" customFormat="1" x14ac:dyDescent="0.2">
      <c r="A53" s="687"/>
      <c r="B53" s="689"/>
      <c r="C53" s="689"/>
      <c r="D53" s="689"/>
      <c r="E53" s="689"/>
      <c r="F53" s="689"/>
      <c r="G53" s="689"/>
      <c r="H53" s="689"/>
      <c r="I53" s="689"/>
      <c r="J53" s="689"/>
      <c r="K53" s="689"/>
    </row>
    <row r="54" spans="1:11" s="684" customFormat="1" x14ac:dyDescent="0.2">
      <c r="A54" s="687"/>
      <c r="B54" s="689"/>
      <c r="C54" s="689"/>
      <c r="D54" s="689"/>
      <c r="E54" s="689"/>
      <c r="F54" s="689"/>
      <c r="G54" s="689"/>
      <c r="H54" s="689"/>
      <c r="I54" s="689"/>
      <c r="J54" s="689"/>
      <c r="K54" s="689"/>
    </row>
    <row r="55" spans="1:11" s="684" customFormat="1" x14ac:dyDescent="0.2">
      <c r="A55" s="687"/>
      <c r="B55" s="689"/>
      <c r="C55" s="689"/>
      <c r="D55" s="689"/>
      <c r="E55" s="689"/>
      <c r="F55" s="689"/>
      <c r="G55" s="689"/>
      <c r="H55" s="689"/>
      <c r="I55" s="689"/>
      <c r="J55" s="689"/>
      <c r="K55" s="689"/>
    </row>
    <row r="56" spans="1:11" s="684" customFormat="1" x14ac:dyDescent="0.2">
      <c r="A56" s="687"/>
      <c r="B56" s="689"/>
      <c r="C56" s="689"/>
      <c r="D56" s="689"/>
      <c r="E56" s="689"/>
      <c r="F56" s="689"/>
      <c r="G56" s="689"/>
      <c r="H56" s="689"/>
      <c r="I56" s="689"/>
      <c r="J56" s="689"/>
      <c r="K56" s="689"/>
    </row>
    <row r="57" spans="1:11" s="684" customFormat="1" x14ac:dyDescent="0.2">
      <c r="A57" s="687"/>
      <c r="B57" s="689"/>
      <c r="C57" s="689"/>
      <c r="D57" s="689"/>
      <c r="E57" s="689"/>
      <c r="F57" s="689"/>
      <c r="G57" s="689"/>
      <c r="H57" s="689"/>
      <c r="I57" s="689"/>
      <c r="J57" s="689"/>
      <c r="K57" s="689"/>
    </row>
    <row r="58" spans="1:11" s="684" customFormat="1" x14ac:dyDescent="0.2">
      <c r="A58" s="687"/>
      <c r="B58" s="689"/>
      <c r="C58" s="689"/>
      <c r="D58" s="689"/>
      <c r="E58" s="689"/>
      <c r="F58" s="689"/>
      <c r="G58" s="689"/>
      <c r="H58" s="689"/>
      <c r="I58" s="689"/>
      <c r="J58" s="689"/>
      <c r="K58" s="689"/>
    </row>
    <row r="59" spans="1:11" s="684" customFormat="1" x14ac:dyDescent="0.2">
      <c r="A59" s="687"/>
      <c r="B59" s="689"/>
      <c r="C59" s="689"/>
      <c r="D59" s="689"/>
      <c r="E59" s="689"/>
      <c r="F59" s="689"/>
      <c r="G59" s="689"/>
      <c r="H59" s="689"/>
      <c r="I59" s="689"/>
      <c r="J59" s="689"/>
      <c r="K59" s="689"/>
    </row>
    <row r="60" spans="1:11" s="684" customFormat="1" x14ac:dyDescent="0.2">
      <c r="A60" s="687"/>
      <c r="B60" s="689"/>
      <c r="C60" s="689"/>
      <c r="D60" s="689"/>
      <c r="E60" s="689"/>
      <c r="F60" s="689"/>
      <c r="G60" s="689"/>
      <c r="H60" s="689"/>
      <c r="I60" s="689"/>
      <c r="J60" s="689"/>
      <c r="K60" s="689"/>
    </row>
    <row r="61" spans="1:11" s="684" customFormat="1" x14ac:dyDescent="0.2">
      <c r="A61" s="687"/>
      <c r="B61" s="689"/>
      <c r="C61" s="689"/>
      <c r="D61" s="689"/>
      <c r="E61" s="689"/>
      <c r="F61" s="689"/>
      <c r="G61" s="689"/>
      <c r="H61" s="689"/>
      <c r="I61" s="689"/>
      <c r="J61" s="689"/>
      <c r="K61" s="689"/>
    </row>
    <row r="62" spans="1:11" s="684" customFormat="1" x14ac:dyDescent="0.2">
      <c r="A62" s="687"/>
      <c r="B62" s="689"/>
      <c r="C62" s="689"/>
      <c r="D62" s="689"/>
      <c r="E62" s="689"/>
      <c r="F62" s="689"/>
      <c r="G62" s="689"/>
      <c r="H62" s="689"/>
      <c r="I62" s="689"/>
      <c r="J62" s="689"/>
      <c r="K62" s="689"/>
    </row>
    <row r="63" spans="1:11" s="684" customFormat="1" x14ac:dyDescent="0.2">
      <c r="A63" s="687"/>
      <c r="B63" s="689"/>
      <c r="C63" s="689"/>
      <c r="D63" s="689"/>
      <c r="E63" s="689"/>
      <c r="F63" s="689"/>
      <c r="G63" s="689"/>
      <c r="H63" s="689"/>
      <c r="I63" s="689"/>
      <c r="J63" s="689"/>
      <c r="K63" s="689"/>
    </row>
    <row r="64" spans="1:11" s="684" customFormat="1" x14ac:dyDescent="0.2">
      <c r="A64" s="687"/>
      <c r="B64" s="689"/>
      <c r="C64" s="689"/>
      <c r="D64" s="689"/>
      <c r="E64" s="689"/>
      <c r="F64" s="689"/>
      <c r="G64" s="689"/>
      <c r="H64" s="689"/>
      <c r="I64" s="689"/>
      <c r="J64" s="689"/>
      <c r="K64" s="689"/>
    </row>
    <row r="65" spans="1:11" s="684" customFormat="1" x14ac:dyDescent="0.2">
      <c r="A65" s="687"/>
      <c r="B65" s="689"/>
      <c r="C65" s="689"/>
      <c r="D65" s="689"/>
      <c r="E65" s="689"/>
      <c r="F65" s="689"/>
      <c r="G65" s="689"/>
      <c r="H65" s="689"/>
      <c r="I65" s="689"/>
      <c r="J65" s="689"/>
      <c r="K65" s="689"/>
    </row>
    <row r="66" spans="1:11" s="684" customFormat="1" x14ac:dyDescent="0.2">
      <c r="A66" s="687"/>
      <c r="B66" s="689"/>
      <c r="C66" s="689"/>
      <c r="D66" s="689"/>
      <c r="E66" s="689"/>
      <c r="F66" s="689"/>
      <c r="G66" s="689"/>
      <c r="H66" s="689"/>
      <c r="I66" s="689"/>
      <c r="J66" s="689"/>
      <c r="K66" s="689"/>
    </row>
    <row r="67" spans="1:11" s="684" customFormat="1" x14ac:dyDescent="0.2">
      <c r="A67" s="687"/>
      <c r="B67" s="689"/>
      <c r="C67" s="689"/>
      <c r="D67" s="689"/>
      <c r="E67" s="689"/>
      <c r="F67" s="689"/>
      <c r="G67" s="689"/>
      <c r="H67" s="689"/>
      <c r="I67" s="689"/>
      <c r="J67" s="689"/>
      <c r="K67" s="689"/>
    </row>
    <row r="68" spans="1:11" s="684" customFormat="1" x14ac:dyDescent="0.2">
      <c r="A68" s="687"/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1" s="684" customFormat="1" x14ac:dyDescent="0.2">
      <c r="A69" s="687"/>
      <c r="B69" s="689"/>
      <c r="C69" s="689"/>
      <c r="D69" s="689"/>
      <c r="E69" s="689"/>
      <c r="F69" s="689"/>
      <c r="G69" s="689"/>
      <c r="H69" s="689"/>
      <c r="I69" s="689"/>
      <c r="J69" s="689"/>
      <c r="K69" s="689"/>
    </row>
    <row r="70" spans="1:11" s="684" customFormat="1" x14ac:dyDescent="0.2">
      <c r="A70" s="687"/>
      <c r="B70" s="689"/>
      <c r="C70" s="689"/>
      <c r="D70" s="689"/>
      <c r="E70" s="689"/>
      <c r="F70" s="689"/>
      <c r="G70" s="689"/>
      <c r="H70" s="689"/>
      <c r="I70" s="689"/>
      <c r="J70" s="689"/>
      <c r="K70" s="689"/>
    </row>
    <row r="71" spans="1:11" s="684" customFormat="1" x14ac:dyDescent="0.2">
      <c r="A71" s="687"/>
      <c r="B71" s="689"/>
      <c r="C71" s="689"/>
      <c r="D71" s="689"/>
      <c r="E71" s="689"/>
      <c r="F71" s="689"/>
      <c r="G71" s="689"/>
      <c r="H71" s="689"/>
      <c r="I71" s="689"/>
      <c r="J71" s="689"/>
      <c r="K71" s="689"/>
    </row>
    <row r="72" spans="1:11" s="684" customFormat="1" x14ac:dyDescent="0.2">
      <c r="A72" s="687"/>
      <c r="B72" s="689"/>
      <c r="C72" s="689"/>
      <c r="D72" s="689"/>
      <c r="E72" s="689"/>
      <c r="F72" s="689"/>
      <c r="G72" s="689"/>
      <c r="H72" s="689"/>
      <c r="I72" s="689"/>
      <c r="J72" s="689"/>
      <c r="K72" s="689"/>
    </row>
    <row r="73" spans="1:11" s="684" customFormat="1" x14ac:dyDescent="0.2">
      <c r="A73" s="687"/>
      <c r="B73" s="689"/>
      <c r="C73" s="689"/>
      <c r="D73" s="689"/>
      <c r="E73" s="689"/>
      <c r="F73" s="689"/>
      <c r="G73" s="689"/>
      <c r="H73" s="689"/>
      <c r="I73" s="689"/>
      <c r="J73" s="689"/>
      <c r="K73" s="689"/>
    </row>
    <row r="74" spans="1:11" s="684" customFormat="1" x14ac:dyDescent="0.2">
      <c r="A74" s="687"/>
      <c r="B74" s="689"/>
      <c r="C74" s="689"/>
      <c r="D74" s="689"/>
      <c r="E74" s="689"/>
      <c r="F74" s="689"/>
      <c r="G74" s="689"/>
      <c r="H74" s="689"/>
      <c r="I74" s="689"/>
      <c r="J74" s="689"/>
      <c r="K74" s="689"/>
    </row>
    <row r="75" spans="1:11" s="684" customFormat="1" x14ac:dyDescent="0.2">
      <c r="A75" s="687"/>
      <c r="B75" s="689"/>
      <c r="C75" s="689"/>
      <c r="D75" s="689"/>
      <c r="E75" s="689"/>
      <c r="F75" s="689"/>
      <c r="G75" s="689"/>
      <c r="H75" s="689"/>
      <c r="I75" s="689"/>
      <c r="J75" s="689"/>
      <c r="K75" s="689"/>
    </row>
    <row r="76" spans="1:11" s="684" customFormat="1" x14ac:dyDescent="0.2">
      <c r="A76" s="687"/>
      <c r="B76" s="689"/>
      <c r="C76" s="689"/>
      <c r="D76" s="689"/>
      <c r="E76" s="689"/>
      <c r="F76" s="689"/>
      <c r="G76" s="689"/>
      <c r="H76" s="689"/>
      <c r="I76" s="689"/>
      <c r="J76" s="689"/>
      <c r="K76" s="689"/>
    </row>
    <row r="77" spans="1:11" s="684" customFormat="1" x14ac:dyDescent="0.2">
      <c r="A77" s="687"/>
      <c r="B77" s="689"/>
      <c r="C77" s="689"/>
      <c r="D77" s="689"/>
      <c r="E77" s="689"/>
      <c r="F77" s="689"/>
      <c r="G77" s="689"/>
      <c r="H77" s="689"/>
      <c r="I77" s="689"/>
      <c r="J77" s="689"/>
      <c r="K77" s="689"/>
    </row>
    <row r="78" spans="1:11" s="684" customFormat="1" x14ac:dyDescent="0.2">
      <c r="A78" s="687"/>
      <c r="B78" s="689"/>
      <c r="C78" s="689"/>
      <c r="D78" s="689"/>
      <c r="E78" s="689"/>
      <c r="F78" s="689"/>
      <c r="G78" s="689"/>
      <c r="H78" s="689"/>
      <c r="I78" s="689"/>
      <c r="J78" s="689"/>
      <c r="K78" s="689"/>
    </row>
    <row r="79" spans="1:11" s="684" customFormat="1" x14ac:dyDescent="0.2">
      <c r="A79" s="687"/>
      <c r="B79" s="689"/>
      <c r="C79" s="689"/>
      <c r="D79" s="689"/>
      <c r="E79" s="689"/>
      <c r="F79" s="689"/>
      <c r="G79" s="689"/>
      <c r="H79" s="689"/>
      <c r="I79" s="689"/>
      <c r="J79" s="689"/>
      <c r="K79" s="689"/>
    </row>
    <row r="80" spans="1:11" s="684" customFormat="1" x14ac:dyDescent="0.2">
      <c r="A80" s="687"/>
      <c r="B80" s="689"/>
      <c r="C80" s="689"/>
      <c r="D80" s="689"/>
      <c r="E80" s="689"/>
      <c r="F80" s="689"/>
      <c r="G80" s="689"/>
      <c r="H80" s="689"/>
      <c r="I80" s="689"/>
      <c r="J80" s="689"/>
      <c r="K80" s="689"/>
    </row>
    <row r="81" spans="1:11" s="684" customFormat="1" x14ac:dyDescent="0.2">
      <c r="A81" s="687"/>
      <c r="B81" s="689"/>
      <c r="C81" s="689"/>
      <c r="D81" s="689"/>
      <c r="E81" s="689"/>
      <c r="F81" s="689"/>
      <c r="G81" s="689"/>
      <c r="H81" s="689"/>
      <c r="I81" s="689"/>
      <c r="J81" s="689"/>
      <c r="K81" s="689"/>
    </row>
    <row r="82" spans="1:11" s="684" customFormat="1" x14ac:dyDescent="0.2">
      <c r="A82" s="687"/>
      <c r="B82" s="689"/>
      <c r="C82" s="689"/>
      <c r="D82" s="689"/>
      <c r="E82" s="689"/>
      <c r="F82" s="689"/>
      <c r="G82" s="689"/>
      <c r="H82" s="689"/>
      <c r="I82" s="689"/>
      <c r="J82" s="689"/>
      <c r="K82" s="689"/>
    </row>
    <row r="83" spans="1:11" s="684" customFormat="1" x14ac:dyDescent="0.2">
      <c r="A83" s="687"/>
      <c r="B83" s="689"/>
      <c r="C83" s="689"/>
      <c r="D83" s="689"/>
      <c r="E83" s="689"/>
      <c r="F83" s="689"/>
      <c r="G83" s="689"/>
      <c r="H83" s="689"/>
      <c r="I83" s="689"/>
      <c r="J83" s="689"/>
      <c r="K83" s="689"/>
    </row>
    <row r="84" spans="1:11" s="684" customFormat="1" x14ac:dyDescent="0.2">
      <c r="A84" s="687"/>
      <c r="B84" s="689"/>
      <c r="C84" s="689"/>
      <c r="D84" s="689"/>
      <c r="E84" s="689"/>
      <c r="F84" s="689"/>
      <c r="G84" s="689"/>
      <c r="H84" s="689"/>
      <c r="I84" s="689"/>
      <c r="J84" s="689"/>
      <c r="K84" s="689"/>
    </row>
    <row r="85" spans="1:11" s="684" customFormat="1" x14ac:dyDescent="0.2">
      <c r="A85" s="687"/>
      <c r="B85" s="689"/>
      <c r="C85" s="689"/>
      <c r="D85" s="689"/>
      <c r="E85" s="689"/>
      <c r="F85" s="689"/>
      <c r="G85" s="689"/>
      <c r="H85" s="689"/>
      <c r="I85" s="689"/>
      <c r="J85" s="689"/>
      <c r="K85" s="689"/>
    </row>
    <row r="86" spans="1:11" s="684" customFormat="1" x14ac:dyDescent="0.2">
      <c r="A86" s="687"/>
      <c r="B86" s="689"/>
      <c r="C86" s="689"/>
      <c r="D86" s="689"/>
      <c r="E86" s="689"/>
      <c r="F86" s="689"/>
      <c r="G86" s="689"/>
      <c r="H86" s="689"/>
      <c r="I86" s="689"/>
      <c r="J86" s="689"/>
      <c r="K86" s="689"/>
    </row>
    <row r="87" spans="1:11" s="684" customFormat="1" x14ac:dyDescent="0.2">
      <c r="A87" s="687"/>
      <c r="B87" s="689"/>
      <c r="C87" s="689"/>
      <c r="D87" s="689"/>
      <c r="E87" s="689"/>
      <c r="F87" s="689"/>
      <c r="G87" s="689"/>
      <c r="H87" s="689"/>
      <c r="I87" s="689"/>
      <c r="J87" s="689"/>
      <c r="K87" s="689"/>
    </row>
    <row r="88" spans="1:11" s="684" customFormat="1" x14ac:dyDescent="0.2">
      <c r="A88" s="687"/>
      <c r="B88" s="689"/>
      <c r="C88" s="689"/>
      <c r="D88" s="689"/>
      <c r="E88" s="689"/>
      <c r="F88" s="689"/>
      <c r="G88" s="689"/>
      <c r="H88" s="689"/>
      <c r="I88" s="689"/>
      <c r="J88" s="689"/>
      <c r="K88" s="689"/>
    </row>
    <row r="89" spans="1:11" s="684" customFormat="1" x14ac:dyDescent="0.2">
      <c r="A89" s="687"/>
      <c r="B89" s="689"/>
      <c r="C89" s="689"/>
      <c r="D89" s="689"/>
      <c r="E89" s="689"/>
      <c r="F89" s="689"/>
      <c r="G89" s="689"/>
      <c r="H89" s="689"/>
      <c r="I89" s="689"/>
      <c r="J89" s="689"/>
      <c r="K89" s="689"/>
    </row>
    <row r="90" spans="1:11" s="684" customFormat="1" x14ac:dyDescent="0.2">
      <c r="A90" s="687"/>
      <c r="B90" s="689"/>
      <c r="C90" s="689"/>
      <c r="D90" s="689"/>
      <c r="E90" s="689"/>
      <c r="F90" s="689"/>
      <c r="G90" s="689"/>
      <c r="H90" s="689"/>
      <c r="I90" s="689"/>
      <c r="J90" s="689"/>
      <c r="K90" s="689"/>
    </row>
    <row r="91" spans="1:11" s="684" customFormat="1" x14ac:dyDescent="0.2">
      <c r="A91" s="687"/>
      <c r="B91" s="689"/>
      <c r="C91" s="689"/>
      <c r="D91" s="689"/>
      <c r="E91" s="689"/>
      <c r="F91" s="689"/>
      <c r="G91" s="689"/>
      <c r="H91" s="689"/>
      <c r="I91" s="689"/>
      <c r="J91" s="689"/>
      <c r="K91" s="689"/>
    </row>
    <row r="92" spans="1:11" s="684" customFormat="1" x14ac:dyDescent="0.2">
      <c r="A92" s="687"/>
      <c r="B92" s="689"/>
      <c r="C92" s="689"/>
      <c r="D92" s="689"/>
      <c r="E92" s="689"/>
      <c r="F92" s="689"/>
      <c r="G92" s="689"/>
      <c r="H92" s="689"/>
      <c r="I92" s="689"/>
      <c r="J92" s="689"/>
      <c r="K92" s="689"/>
    </row>
    <row r="93" spans="1:11" s="684" customFormat="1" x14ac:dyDescent="0.2">
      <c r="A93" s="687"/>
      <c r="B93" s="689"/>
      <c r="C93" s="689"/>
      <c r="D93" s="689"/>
      <c r="E93" s="689"/>
      <c r="F93" s="689"/>
      <c r="G93" s="689"/>
      <c r="H93" s="689"/>
      <c r="I93" s="689"/>
      <c r="J93" s="689"/>
      <c r="K93" s="689"/>
    </row>
    <row r="94" spans="1:11" s="684" customFormat="1" x14ac:dyDescent="0.2">
      <c r="A94" s="687"/>
      <c r="B94" s="689"/>
      <c r="C94" s="689"/>
      <c r="D94" s="689"/>
      <c r="E94" s="689"/>
      <c r="F94" s="689"/>
      <c r="G94" s="689"/>
      <c r="H94" s="689"/>
      <c r="I94" s="689"/>
      <c r="J94" s="689"/>
      <c r="K94" s="689"/>
    </row>
    <row r="95" spans="1:11" s="684" customFormat="1" x14ac:dyDescent="0.2">
      <c r="A95" s="687"/>
      <c r="B95" s="689"/>
      <c r="C95" s="689"/>
      <c r="D95" s="689"/>
      <c r="E95" s="689"/>
      <c r="F95" s="689"/>
      <c r="G95" s="689"/>
      <c r="H95" s="689"/>
      <c r="I95" s="689"/>
      <c r="J95" s="689"/>
      <c r="K95" s="689"/>
    </row>
    <row r="96" spans="1:11" s="684" customFormat="1" x14ac:dyDescent="0.2">
      <c r="A96" s="687"/>
      <c r="B96" s="689"/>
      <c r="C96" s="689"/>
      <c r="D96" s="689"/>
      <c r="E96" s="689"/>
      <c r="F96" s="689"/>
      <c r="G96" s="689"/>
      <c r="H96" s="689"/>
      <c r="I96" s="689"/>
      <c r="J96" s="689"/>
      <c r="K96" s="689"/>
    </row>
    <row r="97" spans="1:11" s="684" customFormat="1" x14ac:dyDescent="0.2">
      <c r="A97" s="687"/>
      <c r="B97" s="689"/>
      <c r="C97" s="689"/>
      <c r="D97" s="689"/>
      <c r="E97" s="689"/>
      <c r="F97" s="689"/>
      <c r="G97" s="689"/>
      <c r="H97" s="689"/>
      <c r="I97" s="689"/>
      <c r="J97" s="689"/>
      <c r="K97" s="689"/>
    </row>
    <row r="98" spans="1:11" s="684" customFormat="1" x14ac:dyDescent="0.2">
      <c r="A98" s="687"/>
      <c r="B98" s="689"/>
      <c r="C98" s="689"/>
      <c r="D98" s="689"/>
      <c r="E98" s="689"/>
      <c r="F98" s="689"/>
      <c r="G98" s="689"/>
      <c r="H98" s="689"/>
      <c r="I98" s="689"/>
      <c r="J98" s="689"/>
      <c r="K98" s="689"/>
    </row>
    <row r="99" spans="1:11" s="684" customFormat="1" x14ac:dyDescent="0.2">
      <c r="A99" s="687"/>
      <c r="B99" s="689"/>
      <c r="C99" s="689"/>
      <c r="D99" s="689"/>
      <c r="E99" s="689"/>
      <c r="F99" s="689"/>
      <c r="G99" s="689"/>
      <c r="H99" s="689"/>
      <c r="I99" s="689"/>
      <c r="J99" s="689"/>
      <c r="K99" s="689"/>
    </row>
    <row r="100" spans="1:11" s="684" customFormat="1" x14ac:dyDescent="0.2">
      <c r="A100" s="687"/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</row>
    <row r="101" spans="1:11" s="684" customFormat="1" x14ac:dyDescent="0.2">
      <c r="A101" s="687"/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</row>
    <row r="102" spans="1:11" s="684" customFormat="1" x14ac:dyDescent="0.2">
      <c r="A102" s="687"/>
      <c r="B102" s="689"/>
      <c r="C102" s="689"/>
      <c r="D102" s="689"/>
      <c r="E102" s="689"/>
      <c r="F102" s="689"/>
      <c r="G102" s="689"/>
      <c r="H102" s="689"/>
      <c r="I102" s="689"/>
      <c r="J102" s="689"/>
      <c r="K102" s="689"/>
    </row>
    <row r="103" spans="1:11" s="684" customFormat="1" x14ac:dyDescent="0.2">
      <c r="A103" s="687"/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</row>
    <row r="104" spans="1:11" s="684" customFormat="1" x14ac:dyDescent="0.2">
      <c r="A104" s="687"/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</row>
    <row r="105" spans="1:11" s="684" customFormat="1" x14ac:dyDescent="0.2">
      <c r="A105" s="687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</row>
    <row r="106" spans="1:11" s="684" customFormat="1" x14ac:dyDescent="0.2">
      <c r="A106" s="687"/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</row>
    <row r="107" spans="1:11" s="684" customFormat="1" x14ac:dyDescent="0.2">
      <c r="A107" s="687"/>
      <c r="B107" s="689"/>
      <c r="C107" s="689"/>
      <c r="D107" s="689"/>
      <c r="E107" s="689"/>
      <c r="F107" s="689"/>
      <c r="G107" s="689"/>
      <c r="H107" s="689"/>
      <c r="I107" s="689"/>
      <c r="J107" s="689"/>
      <c r="K107" s="689"/>
    </row>
    <row r="108" spans="1:11" s="684" customFormat="1" x14ac:dyDescent="0.2">
      <c r="A108" s="687"/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</row>
    <row r="109" spans="1:11" s="684" customFormat="1" x14ac:dyDescent="0.2">
      <c r="A109" s="687"/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</row>
    <row r="110" spans="1:11" s="684" customFormat="1" x14ac:dyDescent="0.2">
      <c r="A110" s="687"/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</row>
    <row r="111" spans="1:11" s="684" customFormat="1" x14ac:dyDescent="0.2">
      <c r="A111" s="687"/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</row>
    <row r="112" spans="1:11" s="684" customFormat="1" x14ac:dyDescent="0.2">
      <c r="A112" s="687"/>
      <c r="B112" s="689"/>
      <c r="C112" s="689"/>
      <c r="D112" s="689"/>
      <c r="E112" s="689"/>
      <c r="F112" s="689"/>
      <c r="G112" s="689"/>
      <c r="H112" s="689"/>
      <c r="I112" s="689"/>
      <c r="J112" s="689"/>
      <c r="K112" s="689"/>
    </row>
    <row r="113" spans="1:11" s="684" customFormat="1" x14ac:dyDescent="0.2">
      <c r="A113" s="687"/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</row>
    <row r="114" spans="1:11" s="684" customFormat="1" x14ac:dyDescent="0.2">
      <c r="A114" s="687"/>
      <c r="B114" s="689"/>
      <c r="C114" s="689"/>
      <c r="D114" s="689"/>
      <c r="E114" s="689"/>
      <c r="F114" s="689"/>
      <c r="G114" s="689"/>
      <c r="H114" s="689"/>
      <c r="I114" s="689"/>
      <c r="J114" s="689"/>
      <c r="K114" s="689"/>
    </row>
    <row r="115" spans="1:11" s="684" customFormat="1" x14ac:dyDescent="0.2">
      <c r="A115" s="687"/>
      <c r="B115" s="689"/>
      <c r="C115" s="689"/>
      <c r="D115" s="689"/>
      <c r="E115" s="689"/>
      <c r="F115" s="689"/>
      <c r="G115" s="689"/>
      <c r="H115" s="689"/>
      <c r="I115" s="689"/>
      <c r="J115" s="689"/>
      <c r="K115" s="689"/>
    </row>
    <row r="116" spans="1:11" s="684" customFormat="1" x14ac:dyDescent="0.2">
      <c r="A116" s="687"/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</row>
    <row r="117" spans="1:11" s="684" customFormat="1" x14ac:dyDescent="0.2">
      <c r="A117" s="687"/>
      <c r="B117" s="689"/>
      <c r="C117" s="689"/>
      <c r="D117" s="689"/>
      <c r="E117" s="689"/>
      <c r="F117" s="689"/>
      <c r="G117" s="689"/>
      <c r="H117" s="689"/>
      <c r="I117" s="689"/>
      <c r="J117" s="689"/>
      <c r="K117" s="689"/>
    </row>
    <row r="118" spans="1:11" s="684" customFormat="1" x14ac:dyDescent="0.2">
      <c r="A118" s="687"/>
      <c r="B118" s="689"/>
      <c r="C118" s="689"/>
      <c r="D118" s="689"/>
      <c r="E118" s="689"/>
      <c r="F118" s="689"/>
      <c r="G118" s="689"/>
      <c r="H118" s="689"/>
      <c r="I118" s="689"/>
      <c r="J118" s="689"/>
      <c r="K118" s="689"/>
    </row>
    <row r="119" spans="1:11" s="684" customFormat="1" x14ac:dyDescent="0.2">
      <c r="A119" s="687"/>
      <c r="B119" s="689"/>
      <c r="C119" s="689"/>
      <c r="D119" s="689"/>
      <c r="E119" s="689"/>
      <c r="F119" s="689"/>
      <c r="G119" s="689"/>
      <c r="H119" s="689"/>
      <c r="I119" s="689"/>
      <c r="J119" s="689"/>
      <c r="K119" s="689"/>
    </row>
    <row r="120" spans="1:11" s="684" customFormat="1" x14ac:dyDescent="0.2">
      <c r="A120" s="687"/>
      <c r="B120" s="689"/>
      <c r="C120" s="689"/>
      <c r="D120" s="689"/>
      <c r="E120" s="689"/>
      <c r="F120" s="689"/>
      <c r="G120" s="689"/>
      <c r="H120" s="689"/>
      <c r="I120" s="689"/>
      <c r="J120" s="689"/>
      <c r="K120" s="689"/>
    </row>
    <row r="121" spans="1:11" s="684" customFormat="1" x14ac:dyDescent="0.2">
      <c r="A121" s="687"/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</row>
    <row r="122" spans="1:11" s="684" customFormat="1" x14ac:dyDescent="0.2">
      <c r="A122" s="687"/>
      <c r="B122" s="689"/>
      <c r="C122" s="689"/>
      <c r="D122" s="689"/>
      <c r="E122" s="689"/>
      <c r="F122" s="689"/>
      <c r="G122" s="689"/>
      <c r="H122" s="689"/>
      <c r="I122" s="689"/>
      <c r="J122" s="689"/>
      <c r="K122" s="689"/>
    </row>
    <row r="123" spans="1:11" s="684" customFormat="1" x14ac:dyDescent="0.2">
      <c r="A123" s="687"/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</row>
    <row r="124" spans="1:11" s="684" customFormat="1" x14ac:dyDescent="0.2">
      <c r="A124" s="687"/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</row>
    <row r="125" spans="1:11" s="684" customFormat="1" x14ac:dyDescent="0.2">
      <c r="A125" s="687"/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</row>
    <row r="126" spans="1:11" s="684" customFormat="1" x14ac:dyDescent="0.2">
      <c r="A126" s="687"/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</row>
    <row r="127" spans="1:11" s="684" customFormat="1" x14ac:dyDescent="0.2">
      <c r="A127" s="687"/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</row>
    <row r="128" spans="1:11" s="684" customFormat="1" x14ac:dyDescent="0.2">
      <c r="A128" s="687"/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</row>
    <row r="129" spans="1:11" s="684" customFormat="1" x14ac:dyDescent="0.2">
      <c r="A129" s="687"/>
      <c r="B129" s="689"/>
      <c r="C129" s="689"/>
      <c r="D129" s="689"/>
      <c r="E129" s="689"/>
      <c r="F129" s="689"/>
      <c r="G129" s="689"/>
      <c r="H129" s="689"/>
      <c r="I129" s="689"/>
      <c r="J129" s="689"/>
      <c r="K129" s="689"/>
    </row>
    <row r="130" spans="1:11" s="684" customFormat="1" x14ac:dyDescent="0.2">
      <c r="A130" s="687"/>
      <c r="B130" s="689"/>
      <c r="C130" s="689"/>
      <c r="D130" s="689"/>
      <c r="E130" s="689"/>
      <c r="F130" s="689"/>
      <c r="G130" s="689"/>
      <c r="H130" s="689"/>
      <c r="I130" s="689"/>
      <c r="J130" s="689"/>
      <c r="K130" s="689"/>
    </row>
    <row r="131" spans="1:11" s="684" customFormat="1" x14ac:dyDescent="0.2">
      <c r="A131" s="687"/>
      <c r="B131" s="689"/>
      <c r="C131" s="689"/>
      <c r="D131" s="689"/>
      <c r="E131" s="689"/>
      <c r="F131" s="689"/>
      <c r="G131" s="689"/>
      <c r="H131" s="689"/>
      <c r="I131" s="689"/>
      <c r="J131" s="689"/>
      <c r="K131" s="689"/>
    </row>
    <row r="132" spans="1:11" s="684" customFormat="1" x14ac:dyDescent="0.2">
      <c r="A132" s="687"/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</row>
    <row r="133" spans="1:11" s="684" customFormat="1" x14ac:dyDescent="0.2">
      <c r="A133" s="687"/>
      <c r="B133" s="689"/>
      <c r="C133" s="689"/>
      <c r="D133" s="689"/>
      <c r="E133" s="689"/>
      <c r="F133" s="689"/>
      <c r="G133" s="689"/>
      <c r="H133" s="689"/>
      <c r="I133" s="689"/>
      <c r="J133" s="689"/>
      <c r="K133" s="689"/>
    </row>
    <row r="134" spans="1:11" s="684" customFormat="1" x14ac:dyDescent="0.2">
      <c r="A134" s="687"/>
      <c r="B134" s="689"/>
      <c r="C134" s="689"/>
      <c r="D134" s="689"/>
      <c r="E134" s="689"/>
      <c r="F134" s="689"/>
      <c r="G134" s="689"/>
      <c r="H134" s="689"/>
      <c r="I134" s="689"/>
      <c r="J134" s="689"/>
      <c r="K134" s="689"/>
    </row>
    <row r="135" spans="1:11" s="684" customFormat="1" x14ac:dyDescent="0.2">
      <c r="A135" s="687"/>
      <c r="B135" s="689"/>
      <c r="C135" s="689"/>
      <c r="D135" s="689"/>
      <c r="E135" s="689"/>
      <c r="F135" s="689"/>
      <c r="G135" s="689"/>
      <c r="H135" s="689"/>
      <c r="I135" s="689"/>
      <c r="J135" s="689"/>
      <c r="K135" s="689"/>
    </row>
    <row r="136" spans="1:11" s="684" customFormat="1" x14ac:dyDescent="0.2">
      <c r="A136" s="687"/>
      <c r="B136" s="689"/>
      <c r="C136" s="689"/>
      <c r="D136" s="689"/>
      <c r="E136" s="689"/>
      <c r="F136" s="689"/>
      <c r="G136" s="689"/>
      <c r="H136" s="689"/>
      <c r="I136" s="689"/>
      <c r="J136" s="689"/>
      <c r="K136" s="689"/>
    </row>
    <row r="137" spans="1:11" s="684" customFormat="1" x14ac:dyDescent="0.2">
      <c r="A137" s="687"/>
      <c r="B137" s="689"/>
      <c r="C137" s="689"/>
      <c r="D137" s="689"/>
      <c r="E137" s="689"/>
      <c r="F137" s="689"/>
      <c r="G137" s="689"/>
      <c r="H137" s="689"/>
      <c r="I137" s="689"/>
      <c r="J137" s="689"/>
      <c r="K137" s="689"/>
    </row>
    <row r="138" spans="1:11" s="684" customFormat="1" x14ac:dyDescent="0.2">
      <c r="A138" s="687"/>
      <c r="B138" s="689"/>
      <c r="C138" s="689"/>
      <c r="D138" s="689"/>
      <c r="E138" s="689"/>
      <c r="F138" s="689"/>
      <c r="G138" s="689"/>
      <c r="H138" s="689"/>
      <c r="I138" s="689"/>
      <c r="J138" s="689"/>
      <c r="K138" s="689"/>
    </row>
    <row r="139" spans="1:11" s="684" customFormat="1" x14ac:dyDescent="0.2">
      <c r="A139" s="687"/>
      <c r="B139" s="689"/>
      <c r="C139" s="689"/>
      <c r="D139" s="689"/>
      <c r="E139" s="689"/>
      <c r="F139" s="689"/>
      <c r="G139" s="689"/>
      <c r="H139" s="689"/>
      <c r="I139" s="689"/>
      <c r="J139" s="689"/>
      <c r="K139" s="689"/>
    </row>
    <row r="140" spans="1:11" s="684" customFormat="1" x14ac:dyDescent="0.2">
      <c r="A140" s="687"/>
      <c r="B140" s="689"/>
      <c r="C140" s="689"/>
      <c r="D140" s="689"/>
      <c r="E140" s="689"/>
      <c r="F140" s="689"/>
      <c r="G140" s="689"/>
      <c r="H140" s="689"/>
      <c r="I140" s="689"/>
      <c r="J140" s="689"/>
      <c r="K140" s="689"/>
    </row>
    <row r="141" spans="1:11" s="684" customFormat="1" x14ac:dyDescent="0.2">
      <c r="A141" s="687"/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</row>
    <row r="142" spans="1:11" s="684" customFormat="1" x14ac:dyDescent="0.2">
      <c r="A142" s="687"/>
      <c r="B142" s="689"/>
      <c r="C142" s="689"/>
      <c r="D142" s="689"/>
      <c r="E142" s="689"/>
      <c r="F142" s="689"/>
      <c r="G142" s="689"/>
      <c r="H142" s="689"/>
      <c r="I142" s="689"/>
      <c r="J142" s="689"/>
      <c r="K142" s="689"/>
    </row>
    <row r="143" spans="1:11" s="684" customFormat="1" x14ac:dyDescent="0.2">
      <c r="A143" s="687"/>
      <c r="B143" s="689"/>
      <c r="C143" s="689"/>
      <c r="D143" s="689"/>
      <c r="E143" s="689"/>
      <c r="F143" s="689"/>
      <c r="G143" s="689"/>
      <c r="H143" s="689"/>
      <c r="I143" s="689"/>
      <c r="J143" s="689"/>
      <c r="K143" s="689"/>
    </row>
    <row r="144" spans="1:11" s="684" customFormat="1" x14ac:dyDescent="0.2">
      <c r="A144" s="687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</row>
    <row r="145" spans="1:11" s="684" customFormat="1" x14ac:dyDescent="0.2">
      <c r="A145" s="687"/>
      <c r="B145" s="689"/>
      <c r="C145" s="689"/>
      <c r="D145" s="689"/>
      <c r="E145" s="689"/>
      <c r="F145" s="689"/>
      <c r="G145" s="689"/>
      <c r="H145" s="689"/>
      <c r="I145" s="689"/>
      <c r="J145" s="689"/>
      <c r="K145" s="689"/>
    </row>
    <row r="146" spans="1:11" s="684" customFormat="1" x14ac:dyDescent="0.2">
      <c r="A146" s="687"/>
      <c r="B146" s="689"/>
      <c r="C146" s="689"/>
      <c r="D146" s="689"/>
      <c r="E146" s="689"/>
      <c r="F146" s="689"/>
      <c r="G146" s="689"/>
      <c r="H146" s="689"/>
      <c r="I146" s="689"/>
      <c r="J146" s="689"/>
      <c r="K146" s="689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FINANZAS&amp;R55</oddFooter>
  </headerFooter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workbookViewId="0">
      <pane xSplit="1" ySplit="8" topLeftCell="B9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32.42578125" style="687" customWidth="1"/>
    <col min="2" max="2" width="15.42578125" style="689" customWidth="1"/>
    <col min="3" max="3" width="16.5703125" style="689" customWidth="1"/>
    <col min="4" max="4" width="17.7109375" style="689" customWidth="1"/>
    <col min="5" max="5" width="15.42578125" style="689" customWidth="1"/>
    <col min="6" max="6" width="17.140625" style="689" customWidth="1"/>
    <col min="7" max="7" width="13.140625" style="689" customWidth="1"/>
    <col min="8" max="8" width="14.85546875" style="689" customWidth="1"/>
    <col min="9" max="9" width="12.42578125" style="689" customWidth="1"/>
    <col min="10" max="10" width="10.5703125" style="689" customWidth="1"/>
    <col min="11" max="11" width="14.42578125" style="689" customWidth="1"/>
    <col min="12" max="12" width="14.1406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682" t="s">
        <v>1336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ht="12.75" customHeight="1" x14ac:dyDescent="0.2">
      <c r="A3" s="685" t="str">
        <f>'INGRESOS PROPIOS'!A3:L3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ht="25.5" x14ac:dyDescent="0.2">
      <c r="A6" s="687" t="s">
        <v>1055</v>
      </c>
      <c r="B6" s="688" t="s">
        <v>1337</v>
      </c>
    </row>
    <row r="8" spans="1:18" s="693" customFormat="1" ht="51.75" x14ac:dyDescent="0.25">
      <c r="A8" s="690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/>
    </row>
    <row r="9" spans="1:18" ht="15" x14ac:dyDescent="0.25">
      <c r="A9" s="701" t="s">
        <v>1098</v>
      </c>
      <c r="B9" s="692">
        <v>0</v>
      </c>
      <c r="C9" s="692">
        <v>51576.12</v>
      </c>
      <c r="D9" s="692">
        <v>0</v>
      </c>
      <c r="E9" s="692">
        <v>51576.12</v>
      </c>
      <c r="F9" s="692">
        <v>51576.12</v>
      </c>
      <c r="G9" s="692">
        <v>0</v>
      </c>
      <c r="H9" s="692">
        <v>0</v>
      </c>
      <c r="I9" s="692"/>
      <c r="J9" s="692">
        <v>0</v>
      </c>
      <c r="K9" s="692">
        <v>51576.12</v>
      </c>
      <c r="L9" s="704">
        <v>51576.12</v>
      </c>
      <c r="M9"/>
      <c r="N9" s="684"/>
      <c r="O9" s="684"/>
      <c r="P9" s="684"/>
    </row>
    <row r="10" spans="1:18" ht="15" x14ac:dyDescent="0.25">
      <c r="A10" s="698" t="s">
        <v>1338</v>
      </c>
      <c r="B10" s="692">
        <v>0</v>
      </c>
      <c r="C10" s="692">
        <v>51576.12</v>
      </c>
      <c r="D10" s="692">
        <v>0</v>
      </c>
      <c r="E10" s="692">
        <v>51576.12</v>
      </c>
      <c r="F10" s="692">
        <v>51576.12</v>
      </c>
      <c r="G10" s="692">
        <v>0</v>
      </c>
      <c r="H10" s="692">
        <v>0</v>
      </c>
      <c r="I10" s="692"/>
      <c r="J10" s="692">
        <v>0</v>
      </c>
      <c r="K10" s="692">
        <v>51576.12</v>
      </c>
      <c r="L10" s="704">
        <v>51576.12</v>
      </c>
      <c r="M10"/>
      <c r="N10" s="684"/>
      <c r="O10" s="684"/>
      <c r="P10" s="684"/>
    </row>
    <row r="11" spans="1:18" ht="15" x14ac:dyDescent="0.25">
      <c r="A11" s="694" t="s">
        <v>1045</v>
      </c>
      <c r="B11" s="692">
        <v>0</v>
      </c>
      <c r="C11" s="692">
        <v>51576.12</v>
      </c>
      <c r="D11" s="692">
        <v>0</v>
      </c>
      <c r="E11" s="692">
        <v>51576.12</v>
      </c>
      <c r="F11" s="692">
        <v>51576.12</v>
      </c>
      <c r="G11" s="692">
        <v>0</v>
      </c>
      <c r="H11" s="692">
        <v>0</v>
      </c>
      <c r="I11" s="692"/>
      <c r="J11" s="692">
        <v>0</v>
      </c>
      <c r="K11" s="692">
        <v>51576.12</v>
      </c>
      <c r="L11" s="704">
        <v>51576.12</v>
      </c>
      <c r="M11"/>
      <c r="N11" s="684"/>
      <c r="O11" s="684"/>
      <c r="P11" s="684"/>
    </row>
    <row r="12" spans="1:18" ht="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 s="684"/>
      <c r="O12" s="684"/>
      <c r="P12" s="684"/>
    </row>
    <row r="13" spans="1:18" s="684" customFormat="1" x14ac:dyDescent="0.2">
      <c r="A13" s="687"/>
      <c r="B13" s="689"/>
      <c r="C13" s="689"/>
      <c r="D13" s="689"/>
      <c r="E13" s="689"/>
      <c r="F13" s="689"/>
      <c r="G13" s="689"/>
      <c r="H13" s="689"/>
      <c r="I13" s="689"/>
      <c r="J13" s="689"/>
      <c r="K13" s="689"/>
    </row>
    <row r="14" spans="1:18" s="684" customFormat="1" x14ac:dyDescent="0.2">
      <c r="A14" s="687"/>
      <c r="B14" s="689"/>
      <c r="C14" s="689"/>
      <c r="D14" s="689"/>
      <c r="E14" s="689"/>
      <c r="F14" s="689"/>
      <c r="G14" s="689"/>
      <c r="H14" s="689"/>
      <c r="I14" s="689"/>
      <c r="J14" s="689"/>
      <c r="K14" s="689"/>
    </row>
    <row r="15" spans="1:18" s="684" customFormat="1" x14ac:dyDescent="0.2">
      <c r="A15" s="687"/>
      <c r="B15" s="689"/>
      <c r="C15" s="689"/>
      <c r="D15" s="689"/>
      <c r="E15" s="689"/>
      <c r="F15" s="689"/>
      <c r="G15" s="689"/>
      <c r="H15" s="689"/>
      <c r="I15" s="689"/>
      <c r="J15" s="689"/>
      <c r="K15" s="689"/>
    </row>
    <row r="16" spans="1:18" s="684" customFormat="1" x14ac:dyDescent="0.2">
      <c r="A16" s="687"/>
      <c r="B16" s="689"/>
      <c r="C16" s="689"/>
      <c r="D16" s="689"/>
      <c r="E16" s="689"/>
      <c r="F16" s="689"/>
      <c r="G16" s="689"/>
      <c r="H16" s="689"/>
      <c r="I16" s="689"/>
      <c r="J16" s="689"/>
      <c r="K16" s="689"/>
    </row>
    <row r="17" spans="1:11" s="684" customFormat="1" x14ac:dyDescent="0.2">
      <c r="A17" s="687"/>
      <c r="B17" s="689"/>
      <c r="C17" s="689"/>
      <c r="D17" s="689"/>
      <c r="E17" s="689"/>
      <c r="F17" s="689"/>
      <c r="G17" s="689"/>
      <c r="H17" s="689"/>
      <c r="I17" s="689"/>
      <c r="J17" s="689"/>
      <c r="K17" s="689"/>
    </row>
    <row r="18" spans="1:11" s="684" customFormat="1" x14ac:dyDescent="0.2">
      <c r="A18" s="687"/>
      <c r="B18" s="689"/>
      <c r="C18" s="689"/>
      <c r="D18" s="689"/>
      <c r="E18" s="689"/>
      <c r="F18" s="689"/>
      <c r="G18" s="689"/>
      <c r="H18" s="689"/>
      <c r="I18" s="689"/>
      <c r="J18" s="689"/>
      <c r="K18" s="689"/>
    </row>
    <row r="19" spans="1:11" s="684" customFormat="1" x14ac:dyDescent="0.2">
      <c r="A19" s="687"/>
      <c r="B19" s="689"/>
      <c r="C19" s="689"/>
      <c r="D19" s="689"/>
      <c r="E19" s="689"/>
      <c r="F19" s="689"/>
      <c r="G19" s="689"/>
      <c r="H19" s="689"/>
      <c r="I19" s="689"/>
      <c r="J19" s="689"/>
      <c r="K19" s="689"/>
    </row>
    <row r="20" spans="1:11" s="684" customFormat="1" x14ac:dyDescent="0.2">
      <c r="A20" s="687"/>
      <c r="B20" s="689"/>
      <c r="C20" s="689"/>
      <c r="D20" s="689"/>
      <c r="E20" s="689"/>
      <c r="F20" s="689"/>
      <c r="G20" s="689"/>
      <c r="H20" s="689"/>
      <c r="I20" s="689"/>
      <c r="J20" s="689"/>
      <c r="K20" s="689"/>
    </row>
    <row r="21" spans="1:11" s="684" customFormat="1" x14ac:dyDescent="0.2">
      <c r="A21" s="687"/>
      <c r="B21" s="689"/>
      <c r="C21" s="689"/>
      <c r="D21" s="689"/>
      <c r="E21" s="689"/>
      <c r="F21" s="689"/>
      <c r="G21" s="689"/>
      <c r="H21" s="689"/>
      <c r="I21" s="689"/>
      <c r="J21" s="689"/>
      <c r="K21" s="689"/>
    </row>
    <row r="22" spans="1:11" s="684" customFormat="1" x14ac:dyDescent="0.2">
      <c r="A22" s="687"/>
      <c r="B22" s="689"/>
      <c r="C22" s="689"/>
      <c r="D22" s="689"/>
      <c r="E22" s="689"/>
      <c r="F22" s="689"/>
      <c r="G22" s="689"/>
      <c r="H22" s="689"/>
      <c r="I22" s="689"/>
      <c r="J22" s="689"/>
      <c r="K22" s="689"/>
    </row>
    <row r="23" spans="1:11" s="684" customFormat="1" x14ac:dyDescent="0.2">
      <c r="A23" s="687"/>
      <c r="B23" s="689"/>
      <c r="C23" s="689"/>
      <c r="D23" s="689"/>
      <c r="E23" s="689"/>
      <c r="F23" s="689"/>
      <c r="G23" s="689"/>
      <c r="H23" s="689"/>
      <c r="I23" s="689"/>
      <c r="J23" s="689"/>
      <c r="K23" s="689"/>
    </row>
    <row r="24" spans="1:11" s="684" customFormat="1" x14ac:dyDescent="0.2">
      <c r="A24" s="687"/>
      <c r="B24" s="689"/>
      <c r="C24" s="689"/>
      <c r="D24" s="689"/>
      <c r="E24" s="689"/>
      <c r="F24" s="689"/>
      <c r="G24" s="689"/>
      <c r="H24" s="689"/>
      <c r="I24" s="689"/>
      <c r="J24" s="689"/>
      <c r="K24" s="689"/>
    </row>
    <row r="25" spans="1:11" s="684" customFormat="1" x14ac:dyDescent="0.2">
      <c r="A25" s="687"/>
      <c r="B25" s="689"/>
      <c r="C25" s="689"/>
      <c r="D25" s="689"/>
      <c r="E25" s="689"/>
      <c r="F25" s="689"/>
      <c r="G25" s="689"/>
      <c r="H25" s="689"/>
      <c r="I25" s="689"/>
      <c r="J25" s="689"/>
      <c r="K25" s="689"/>
    </row>
    <row r="26" spans="1:11" s="684" customFormat="1" x14ac:dyDescent="0.2">
      <c r="A26" s="687"/>
      <c r="B26" s="689"/>
      <c r="C26" s="689"/>
      <c r="D26" s="689"/>
      <c r="E26" s="689"/>
      <c r="F26" s="689"/>
      <c r="G26" s="689"/>
      <c r="H26" s="689"/>
      <c r="I26" s="689"/>
      <c r="J26" s="689"/>
      <c r="K26" s="689"/>
    </row>
    <row r="27" spans="1:11" s="684" customFormat="1" x14ac:dyDescent="0.2">
      <c r="A27" s="687"/>
      <c r="B27" s="689"/>
      <c r="C27" s="689"/>
      <c r="D27" s="689"/>
      <c r="E27" s="689"/>
      <c r="F27" s="689"/>
      <c r="G27" s="689"/>
      <c r="H27" s="689"/>
      <c r="I27" s="689"/>
      <c r="J27" s="689"/>
      <c r="K27" s="689"/>
    </row>
    <row r="28" spans="1:11" s="684" customFormat="1" x14ac:dyDescent="0.2">
      <c r="A28" s="687"/>
      <c r="B28" s="689"/>
      <c r="C28" s="689"/>
      <c r="D28" s="689"/>
      <c r="E28" s="689"/>
      <c r="F28" s="689"/>
      <c r="G28" s="689"/>
      <c r="H28" s="689"/>
      <c r="I28" s="689"/>
      <c r="J28" s="689"/>
      <c r="K28" s="689"/>
    </row>
    <row r="29" spans="1:11" s="684" customFormat="1" x14ac:dyDescent="0.2">
      <c r="A29" s="687"/>
      <c r="B29" s="689"/>
      <c r="C29" s="689"/>
      <c r="D29" s="689"/>
      <c r="E29" s="689"/>
      <c r="F29" s="689"/>
      <c r="G29" s="689"/>
      <c r="H29" s="689"/>
      <c r="I29" s="689"/>
      <c r="J29" s="689"/>
      <c r="K29" s="689"/>
    </row>
    <row r="30" spans="1:11" s="684" customFormat="1" x14ac:dyDescent="0.2">
      <c r="A30" s="687"/>
      <c r="B30" s="689"/>
      <c r="C30" s="689"/>
      <c r="D30" s="689"/>
      <c r="E30" s="689"/>
      <c r="F30" s="689"/>
      <c r="G30" s="689"/>
      <c r="H30" s="689"/>
      <c r="I30" s="689"/>
      <c r="J30" s="689"/>
      <c r="K30" s="689"/>
    </row>
    <row r="31" spans="1:11" s="684" customFormat="1" x14ac:dyDescent="0.2">
      <c r="A31" s="687"/>
      <c r="B31" s="689"/>
      <c r="C31" s="689"/>
      <c r="D31" s="689"/>
      <c r="E31" s="689"/>
      <c r="F31" s="689"/>
      <c r="G31" s="689"/>
      <c r="H31" s="689"/>
      <c r="I31" s="689"/>
      <c r="J31" s="689"/>
      <c r="K31" s="689"/>
    </row>
    <row r="32" spans="1:11" s="684" customFormat="1" x14ac:dyDescent="0.2">
      <c r="A32" s="687"/>
      <c r="B32" s="689"/>
      <c r="C32" s="689"/>
      <c r="D32" s="689"/>
      <c r="E32" s="689"/>
      <c r="F32" s="689"/>
      <c r="G32" s="689"/>
      <c r="H32" s="689"/>
      <c r="I32" s="689"/>
      <c r="J32" s="689"/>
      <c r="K32" s="689"/>
    </row>
    <row r="33" spans="1:11" s="684" customFormat="1" x14ac:dyDescent="0.2">
      <c r="A33" s="687"/>
      <c r="B33" s="689"/>
      <c r="C33" s="689"/>
      <c r="D33" s="689"/>
      <c r="E33" s="689"/>
      <c r="F33" s="689"/>
      <c r="G33" s="689"/>
      <c r="H33" s="689"/>
      <c r="I33" s="689"/>
      <c r="J33" s="689"/>
      <c r="K33" s="689"/>
    </row>
    <row r="34" spans="1:11" s="684" customFormat="1" x14ac:dyDescent="0.2">
      <c r="A34" s="687"/>
      <c r="B34" s="689"/>
      <c r="C34" s="689"/>
      <c r="D34" s="689"/>
      <c r="E34" s="689"/>
      <c r="F34" s="689"/>
      <c r="G34" s="689"/>
      <c r="H34" s="689"/>
      <c r="I34" s="689"/>
      <c r="J34" s="689"/>
      <c r="K34" s="689"/>
    </row>
    <row r="35" spans="1:11" s="684" customFormat="1" x14ac:dyDescent="0.2">
      <c r="A35" s="687"/>
      <c r="B35" s="689"/>
      <c r="C35" s="689"/>
      <c r="D35" s="689"/>
      <c r="E35" s="689"/>
      <c r="F35" s="689"/>
      <c r="G35" s="689"/>
      <c r="H35" s="689"/>
      <c r="I35" s="689"/>
      <c r="J35" s="689"/>
      <c r="K35" s="689"/>
    </row>
    <row r="36" spans="1:11" s="684" customFormat="1" x14ac:dyDescent="0.2">
      <c r="A36" s="687"/>
      <c r="B36" s="689"/>
      <c r="C36" s="689"/>
      <c r="D36" s="689"/>
      <c r="E36" s="689"/>
      <c r="F36" s="689"/>
      <c r="G36" s="689"/>
      <c r="H36" s="689"/>
      <c r="I36" s="689"/>
      <c r="J36" s="689"/>
      <c r="K36" s="689"/>
    </row>
    <row r="37" spans="1:11" s="684" customFormat="1" x14ac:dyDescent="0.2">
      <c r="A37" s="687"/>
      <c r="B37" s="689"/>
      <c r="C37" s="689"/>
      <c r="D37" s="689"/>
      <c r="E37" s="689"/>
      <c r="F37" s="689"/>
      <c r="G37" s="689"/>
      <c r="H37" s="689"/>
      <c r="I37" s="689"/>
      <c r="J37" s="689"/>
      <c r="K37" s="689"/>
    </row>
    <row r="38" spans="1:11" s="684" customFormat="1" x14ac:dyDescent="0.2">
      <c r="A38" s="687"/>
      <c r="B38" s="689"/>
      <c r="C38" s="689"/>
      <c r="D38" s="689"/>
      <c r="E38" s="689"/>
      <c r="F38" s="689"/>
      <c r="G38" s="689"/>
      <c r="H38" s="689"/>
      <c r="I38" s="689"/>
      <c r="J38" s="689"/>
      <c r="K38" s="689"/>
    </row>
    <row r="39" spans="1:11" s="684" customFormat="1" x14ac:dyDescent="0.2">
      <c r="A39" s="687"/>
      <c r="B39" s="689"/>
      <c r="C39" s="689"/>
      <c r="D39" s="689"/>
      <c r="E39" s="689"/>
      <c r="F39" s="689"/>
      <c r="G39" s="689"/>
      <c r="H39" s="689"/>
      <c r="I39" s="689"/>
      <c r="J39" s="689"/>
      <c r="K39" s="689"/>
    </row>
    <row r="40" spans="1:11" s="684" customFormat="1" x14ac:dyDescent="0.2">
      <c r="A40" s="687"/>
      <c r="B40" s="689"/>
      <c r="C40" s="689"/>
      <c r="D40" s="689"/>
      <c r="E40" s="689"/>
      <c r="F40" s="689"/>
      <c r="G40" s="689"/>
      <c r="H40" s="689"/>
      <c r="I40" s="689"/>
      <c r="J40" s="689"/>
      <c r="K40" s="689"/>
    </row>
    <row r="41" spans="1:11" s="684" customFormat="1" x14ac:dyDescent="0.2">
      <c r="A41" s="687"/>
      <c r="B41" s="689"/>
      <c r="C41" s="689"/>
      <c r="D41" s="689"/>
      <c r="E41" s="689"/>
      <c r="F41" s="689"/>
      <c r="G41" s="689"/>
      <c r="H41" s="689"/>
      <c r="I41" s="689"/>
      <c r="J41" s="689"/>
      <c r="K41" s="689"/>
    </row>
    <row r="42" spans="1:11" s="684" customFormat="1" x14ac:dyDescent="0.2">
      <c r="A42" s="687"/>
      <c r="B42" s="689"/>
      <c r="C42" s="689"/>
      <c r="D42" s="689"/>
      <c r="E42" s="689"/>
      <c r="F42" s="689"/>
      <c r="G42" s="689"/>
      <c r="H42" s="689"/>
      <c r="I42" s="689"/>
      <c r="J42" s="689"/>
      <c r="K42" s="689"/>
    </row>
    <row r="43" spans="1:11" s="684" customFormat="1" x14ac:dyDescent="0.2">
      <c r="A43" s="687"/>
      <c r="B43" s="689"/>
      <c r="C43" s="689"/>
      <c r="D43" s="689"/>
      <c r="E43" s="689"/>
      <c r="F43" s="689"/>
      <c r="G43" s="689"/>
      <c r="H43" s="689"/>
      <c r="I43" s="689"/>
      <c r="J43" s="689"/>
      <c r="K43" s="689"/>
    </row>
    <row r="44" spans="1:11" s="684" customFormat="1" x14ac:dyDescent="0.2">
      <c r="A44" s="687"/>
      <c r="B44" s="689"/>
      <c r="C44" s="689"/>
      <c r="D44" s="689"/>
      <c r="E44" s="689"/>
      <c r="F44" s="689"/>
      <c r="G44" s="689"/>
      <c r="H44" s="689"/>
      <c r="I44" s="689"/>
      <c r="J44" s="689"/>
      <c r="K44" s="689"/>
    </row>
    <row r="45" spans="1:11" s="684" customFormat="1" x14ac:dyDescent="0.2">
      <c r="A45" s="687"/>
      <c r="B45" s="689"/>
      <c r="C45" s="689"/>
      <c r="D45" s="689"/>
      <c r="E45" s="689"/>
      <c r="F45" s="689"/>
      <c r="G45" s="689"/>
      <c r="H45" s="689"/>
      <c r="I45" s="689"/>
      <c r="J45" s="689"/>
      <c r="K45" s="689"/>
    </row>
    <row r="46" spans="1:11" s="684" customFormat="1" x14ac:dyDescent="0.2">
      <c r="A46" s="687"/>
      <c r="B46" s="689"/>
      <c r="C46" s="689"/>
      <c r="D46" s="689"/>
      <c r="E46" s="689"/>
      <c r="F46" s="689"/>
      <c r="G46" s="689"/>
      <c r="H46" s="689"/>
      <c r="I46" s="689"/>
      <c r="J46" s="689"/>
      <c r="K46" s="689"/>
    </row>
    <row r="47" spans="1:11" s="684" customFormat="1" x14ac:dyDescent="0.2">
      <c r="A47" s="687"/>
      <c r="B47" s="689"/>
      <c r="C47" s="689"/>
      <c r="D47" s="689"/>
      <c r="E47" s="689"/>
      <c r="F47" s="689"/>
      <c r="G47" s="689"/>
      <c r="H47" s="689"/>
      <c r="I47" s="689"/>
      <c r="J47" s="689"/>
      <c r="K47" s="689"/>
    </row>
    <row r="48" spans="1:11" s="684" customFormat="1" x14ac:dyDescent="0.2">
      <c r="A48" s="687"/>
      <c r="B48" s="689"/>
      <c r="C48" s="689"/>
      <c r="D48" s="689"/>
      <c r="E48" s="689"/>
      <c r="F48" s="689"/>
      <c r="G48" s="689"/>
      <c r="H48" s="689"/>
      <c r="I48" s="689"/>
      <c r="J48" s="689"/>
      <c r="K48" s="689"/>
    </row>
    <row r="49" spans="1:11" s="684" customFormat="1" x14ac:dyDescent="0.2">
      <c r="A49" s="687"/>
      <c r="B49" s="689"/>
      <c r="C49" s="689"/>
      <c r="D49" s="689"/>
      <c r="E49" s="689"/>
      <c r="F49" s="689"/>
      <c r="G49" s="689"/>
      <c r="H49" s="689"/>
      <c r="I49" s="689"/>
      <c r="J49" s="689"/>
      <c r="K49" s="689"/>
    </row>
    <row r="50" spans="1:11" s="684" customFormat="1" x14ac:dyDescent="0.2">
      <c r="A50" s="687"/>
      <c r="B50" s="689"/>
      <c r="C50" s="689"/>
      <c r="D50" s="689"/>
      <c r="E50" s="689"/>
      <c r="F50" s="689"/>
      <c r="G50" s="689"/>
      <c r="H50" s="689"/>
      <c r="I50" s="689"/>
      <c r="J50" s="689"/>
      <c r="K50" s="689"/>
    </row>
    <row r="51" spans="1:11" s="684" customFormat="1" x14ac:dyDescent="0.2">
      <c r="A51" s="687"/>
      <c r="B51" s="689"/>
      <c r="C51" s="689"/>
      <c r="D51" s="689"/>
      <c r="E51" s="689"/>
      <c r="F51" s="689"/>
      <c r="G51" s="689"/>
      <c r="H51" s="689"/>
      <c r="I51" s="689"/>
      <c r="J51" s="689"/>
      <c r="K51" s="689"/>
    </row>
    <row r="52" spans="1:11" s="684" customFormat="1" x14ac:dyDescent="0.2">
      <c r="A52" s="687"/>
      <c r="B52" s="689"/>
      <c r="C52" s="689"/>
      <c r="D52" s="689"/>
      <c r="E52" s="689"/>
      <c r="F52" s="689"/>
      <c r="G52" s="689"/>
      <c r="H52" s="689"/>
      <c r="I52" s="689"/>
      <c r="J52" s="689"/>
      <c r="K52" s="689"/>
    </row>
    <row r="53" spans="1:11" s="684" customFormat="1" x14ac:dyDescent="0.2">
      <c r="A53" s="687"/>
      <c r="B53" s="689"/>
      <c r="C53" s="689"/>
      <c r="D53" s="689"/>
      <c r="E53" s="689"/>
      <c r="F53" s="689"/>
      <c r="G53" s="689"/>
      <c r="H53" s="689"/>
      <c r="I53" s="689"/>
      <c r="J53" s="689"/>
      <c r="K53" s="689"/>
    </row>
    <row r="54" spans="1:11" s="684" customFormat="1" x14ac:dyDescent="0.2">
      <c r="A54" s="687"/>
      <c r="B54" s="689"/>
      <c r="C54" s="689"/>
      <c r="D54" s="689"/>
      <c r="E54" s="689"/>
      <c r="F54" s="689"/>
      <c r="G54" s="689"/>
      <c r="H54" s="689"/>
      <c r="I54" s="689"/>
      <c r="J54" s="689"/>
      <c r="K54" s="689"/>
    </row>
    <row r="55" spans="1:11" s="684" customFormat="1" x14ac:dyDescent="0.2">
      <c r="A55" s="687"/>
      <c r="B55" s="689"/>
      <c r="C55" s="689"/>
      <c r="D55" s="689"/>
      <c r="E55" s="689"/>
      <c r="F55" s="689"/>
      <c r="G55" s="689"/>
      <c r="H55" s="689"/>
      <c r="I55" s="689"/>
      <c r="J55" s="689"/>
      <c r="K55" s="689"/>
    </row>
    <row r="56" spans="1:11" s="684" customFormat="1" x14ac:dyDescent="0.2">
      <c r="A56" s="687"/>
      <c r="B56" s="689"/>
      <c r="C56" s="689"/>
      <c r="D56" s="689"/>
      <c r="E56" s="689"/>
      <c r="F56" s="689"/>
      <c r="G56" s="689"/>
      <c r="H56" s="689"/>
      <c r="I56" s="689"/>
      <c r="J56" s="689"/>
      <c r="K56" s="689"/>
    </row>
    <row r="57" spans="1:11" s="684" customFormat="1" x14ac:dyDescent="0.2">
      <c r="A57" s="687"/>
      <c r="B57" s="689"/>
      <c r="C57" s="689"/>
      <c r="D57" s="689"/>
      <c r="E57" s="689"/>
      <c r="F57" s="689"/>
      <c r="G57" s="689"/>
      <c r="H57" s="689"/>
      <c r="I57" s="689"/>
      <c r="J57" s="689"/>
      <c r="K57" s="689"/>
    </row>
    <row r="58" spans="1:11" s="684" customFormat="1" x14ac:dyDescent="0.2">
      <c r="A58" s="687"/>
      <c r="B58" s="689"/>
      <c r="C58" s="689"/>
      <c r="D58" s="689"/>
      <c r="E58" s="689"/>
      <c r="F58" s="689"/>
      <c r="G58" s="689"/>
      <c r="H58" s="689"/>
      <c r="I58" s="689"/>
      <c r="J58" s="689"/>
      <c r="K58" s="689"/>
    </row>
    <row r="59" spans="1:11" s="684" customFormat="1" x14ac:dyDescent="0.2">
      <c r="A59" s="687"/>
      <c r="B59" s="689"/>
      <c r="C59" s="689"/>
      <c r="D59" s="689"/>
      <c r="E59" s="689"/>
      <c r="F59" s="689"/>
      <c r="G59" s="689"/>
      <c r="H59" s="689"/>
      <c r="I59" s="689"/>
      <c r="J59" s="689"/>
      <c r="K59" s="689"/>
    </row>
    <row r="60" spans="1:11" s="684" customFormat="1" x14ac:dyDescent="0.2">
      <c r="A60" s="687"/>
      <c r="B60" s="689"/>
      <c r="C60" s="689"/>
      <c r="D60" s="689"/>
      <c r="E60" s="689"/>
      <c r="F60" s="689"/>
      <c r="G60" s="689"/>
      <c r="H60" s="689"/>
      <c r="I60" s="689"/>
      <c r="J60" s="689"/>
      <c r="K60" s="689"/>
    </row>
    <row r="61" spans="1:11" s="684" customFormat="1" x14ac:dyDescent="0.2">
      <c r="A61" s="687"/>
      <c r="B61" s="689"/>
      <c r="C61" s="689"/>
      <c r="D61" s="689"/>
      <c r="E61" s="689"/>
      <c r="F61" s="689"/>
      <c r="G61" s="689"/>
      <c r="H61" s="689"/>
      <c r="I61" s="689"/>
      <c r="J61" s="689"/>
      <c r="K61" s="689"/>
    </row>
    <row r="62" spans="1:11" s="684" customFormat="1" x14ac:dyDescent="0.2">
      <c r="A62" s="687"/>
      <c r="B62" s="689"/>
      <c r="C62" s="689"/>
      <c r="D62" s="689"/>
      <c r="E62" s="689"/>
      <c r="F62" s="689"/>
      <c r="G62" s="689"/>
      <c r="H62" s="689"/>
      <c r="I62" s="689"/>
      <c r="J62" s="689"/>
      <c r="K62" s="689"/>
    </row>
    <row r="63" spans="1:11" s="684" customFormat="1" x14ac:dyDescent="0.2">
      <c r="A63" s="687"/>
      <c r="B63" s="689"/>
      <c r="C63" s="689"/>
      <c r="D63" s="689"/>
      <c r="E63" s="689"/>
      <c r="F63" s="689"/>
      <c r="G63" s="689"/>
      <c r="H63" s="689"/>
      <c r="I63" s="689"/>
      <c r="J63" s="689"/>
      <c r="K63" s="689"/>
    </row>
    <row r="64" spans="1:11" s="684" customFormat="1" x14ac:dyDescent="0.2">
      <c r="A64" s="687"/>
      <c r="B64" s="689"/>
      <c r="C64" s="689"/>
      <c r="D64" s="689"/>
      <c r="E64" s="689"/>
      <c r="F64" s="689"/>
      <c r="G64" s="689"/>
      <c r="H64" s="689"/>
      <c r="I64" s="689"/>
      <c r="J64" s="689"/>
      <c r="K64" s="689"/>
    </row>
    <row r="65" spans="1:11" s="684" customFormat="1" x14ac:dyDescent="0.2">
      <c r="A65" s="687"/>
      <c r="B65" s="689"/>
      <c r="C65" s="689"/>
      <c r="D65" s="689"/>
      <c r="E65" s="689"/>
      <c r="F65" s="689"/>
      <c r="G65" s="689"/>
      <c r="H65" s="689"/>
      <c r="I65" s="689"/>
      <c r="J65" s="689"/>
      <c r="K65" s="689"/>
    </row>
    <row r="66" spans="1:11" s="684" customFormat="1" x14ac:dyDescent="0.2">
      <c r="A66" s="687"/>
      <c r="B66" s="689"/>
      <c r="C66" s="689"/>
      <c r="D66" s="689"/>
      <c r="E66" s="689"/>
      <c r="F66" s="689"/>
      <c r="G66" s="689"/>
      <c r="H66" s="689"/>
      <c r="I66" s="689"/>
      <c r="J66" s="689"/>
      <c r="K66" s="689"/>
    </row>
    <row r="67" spans="1:11" s="684" customFormat="1" x14ac:dyDescent="0.2">
      <c r="A67" s="687"/>
      <c r="B67" s="689"/>
      <c r="C67" s="689"/>
      <c r="D67" s="689"/>
      <c r="E67" s="689"/>
      <c r="F67" s="689"/>
      <c r="G67" s="689"/>
      <c r="H67" s="689"/>
      <c r="I67" s="689"/>
      <c r="J67" s="689"/>
      <c r="K67" s="689"/>
    </row>
    <row r="68" spans="1:11" s="684" customFormat="1" x14ac:dyDescent="0.2">
      <c r="A68" s="687"/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1" s="684" customFormat="1" x14ac:dyDescent="0.2">
      <c r="A69" s="687"/>
      <c r="B69" s="689"/>
      <c r="C69" s="689"/>
      <c r="D69" s="689"/>
      <c r="E69" s="689"/>
      <c r="F69" s="689"/>
      <c r="G69" s="689"/>
      <c r="H69" s="689"/>
      <c r="I69" s="689"/>
      <c r="J69" s="689"/>
      <c r="K69" s="689"/>
    </row>
    <row r="70" spans="1:11" s="684" customFormat="1" x14ac:dyDescent="0.2">
      <c r="A70" s="687"/>
      <c r="B70" s="689"/>
      <c r="C70" s="689"/>
      <c r="D70" s="689"/>
      <c r="E70" s="689"/>
      <c r="F70" s="689"/>
      <c r="G70" s="689"/>
      <c r="H70" s="689"/>
      <c r="I70" s="689"/>
      <c r="J70" s="689"/>
      <c r="K70" s="689"/>
    </row>
    <row r="71" spans="1:11" s="684" customFormat="1" x14ac:dyDescent="0.2">
      <c r="A71" s="687"/>
      <c r="B71" s="689"/>
      <c r="C71" s="689"/>
      <c r="D71" s="689"/>
      <c r="E71" s="689"/>
      <c r="F71" s="689"/>
      <c r="G71" s="689"/>
      <c r="H71" s="689"/>
      <c r="I71" s="689"/>
      <c r="J71" s="689"/>
      <c r="K71" s="689"/>
    </row>
    <row r="72" spans="1:11" s="684" customFormat="1" x14ac:dyDescent="0.2">
      <c r="A72" s="687"/>
      <c r="B72" s="689"/>
      <c r="C72" s="689"/>
      <c r="D72" s="689"/>
      <c r="E72" s="689"/>
      <c r="F72" s="689"/>
      <c r="G72" s="689"/>
      <c r="H72" s="689"/>
      <c r="I72" s="689"/>
      <c r="J72" s="689"/>
      <c r="K72" s="689"/>
    </row>
    <row r="73" spans="1:11" s="684" customFormat="1" x14ac:dyDescent="0.2">
      <c r="A73" s="687"/>
      <c r="B73" s="689"/>
      <c r="C73" s="689"/>
      <c r="D73" s="689"/>
      <c r="E73" s="689"/>
      <c r="F73" s="689"/>
      <c r="G73" s="689"/>
      <c r="H73" s="689"/>
      <c r="I73" s="689"/>
      <c r="J73" s="689"/>
      <c r="K73" s="689"/>
    </row>
    <row r="74" spans="1:11" s="684" customFormat="1" x14ac:dyDescent="0.2">
      <c r="A74" s="687"/>
      <c r="B74" s="689"/>
      <c r="C74" s="689"/>
      <c r="D74" s="689"/>
      <c r="E74" s="689"/>
      <c r="F74" s="689"/>
      <c r="G74" s="689"/>
      <c r="H74" s="689"/>
      <c r="I74" s="689"/>
      <c r="J74" s="689"/>
      <c r="K74" s="689"/>
    </row>
    <row r="75" spans="1:11" s="684" customFormat="1" x14ac:dyDescent="0.2">
      <c r="A75" s="687"/>
      <c r="B75" s="689"/>
      <c r="C75" s="689"/>
      <c r="D75" s="689"/>
      <c r="E75" s="689"/>
      <c r="F75" s="689"/>
      <c r="G75" s="689"/>
      <c r="H75" s="689"/>
      <c r="I75" s="689"/>
      <c r="J75" s="689"/>
      <c r="K75" s="689"/>
    </row>
    <row r="76" spans="1:11" s="684" customFormat="1" x14ac:dyDescent="0.2">
      <c r="A76" s="687"/>
      <c r="B76" s="689"/>
      <c r="C76" s="689"/>
      <c r="D76" s="689"/>
      <c r="E76" s="689"/>
      <c r="F76" s="689"/>
      <c r="G76" s="689"/>
      <c r="H76" s="689"/>
      <c r="I76" s="689"/>
      <c r="J76" s="689"/>
      <c r="K76" s="689"/>
    </row>
    <row r="77" spans="1:11" s="684" customFormat="1" x14ac:dyDescent="0.2">
      <c r="A77" s="687"/>
      <c r="B77" s="689"/>
      <c r="C77" s="689"/>
      <c r="D77" s="689"/>
      <c r="E77" s="689"/>
      <c r="F77" s="689"/>
      <c r="G77" s="689"/>
      <c r="H77" s="689"/>
      <c r="I77" s="689"/>
      <c r="J77" s="689"/>
      <c r="K77" s="689"/>
    </row>
    <row r="78" spans="1:11" s="684" customFormat="1" x14ac:dyDescent="0.2">
      <c r="A78" s="687"/>
      <c r="B78" s="689"/>
      <c r="C78" s="689"/>
      <c r="D78" s="689"/>
      <c r="E78" s="689"/>
      <c r="F78" s="689"/>
      <c r="G78" s="689"/>
      <c r="H78" s="689"/>
      <c r="I78" s="689"/>
      <c r="J78" s="689"/>
      <c r="K78" s="689"/>
    </row>
    <row r="79" spans="1:11" s="684" customFormat="1" x14ac:dyDescent="0.2">
      <c r="A79" s="687"/>
      <c r="B79" s="689"/>
      <c r="C79" s="689"/>
      <c r="D79" s="689"/>
      <c r="E79" s="689"/>
      <c r="F79" s="689"/>
      <c r="G79" s="689"/>
      <c r="H79" s="689"/>
      <c r="I79" s="689"/>
      <c r="J79" s="689"/>
      <c r="K79" s="689"/>
    </row>
    <row r="80" spans="1:11" s="684" customFormat="1" x14ac:dyDescent="0.2">
      <c r="A80" s="687"/>
      <c r="B80" s="689"/>
      <c r="C80" s="689"/>
      <c r="D80" s="689"/>
      <c r="E80" s="689"/>
      <c r="F80" s="689"/>
      <c r="G80" s="689"/>
      <c r="H80" s="689"/>
      <c r="I80" s="689"/>
      <c r="J80" s="689"/>
      <c r="K80" s="689"/>
    </row>
    <row r="81" spans="1:11" s="684" customFormat="1" x14ac:dyDescent="0.2">
      <c r="A81" s="687"/>
      <c r="B81" s="689"/>
      <c r="C81" s="689"/>
      <c r="D81" s="689"/>
      <c r="E81" s="689"/>
      <c r="F81" s="689"/>
      <c r="G81" s="689"/>
      <c r="H81" s="689"/>
      <c r="I81" s="689"/>
      <c r="J81" s="689"/>
      <c r="K81" s="689"/>
    </row>
    <row r="82" spans="1:11" s="684" customFormat="1" x14ac:dyDescent="0.2">
      <c r="A82" s="687"/>
      <c r="B82" s="689"/>
      <c r="C82" s="689"/>
      <c r="D82" s="689"/>
      <c r="E82" s="689"/>
      <c r="F82" s="689"/>
      <c r="G82" s="689"/>
      <c r="H82" s="689"/>
      <c r="I82" s="689"/>
      <c r="J82" s="689"/>
      <c r="K82" s="689"/>
    </row>
    <row r="83" spans="1:11" s="684" customFormat="1" x14ac:dyDescent="0.2">
      <c r="A83" s="687"/>
      <c r="B83" s="689"/>
      <c r="C83" s="689"/>
      <c r="D83" s="689"/>
      <c r="E83" s="689"/>
      <c r="F83" s="689"/>
      <c r="G83" s="689"/>
      <c r="H83" s="689"/>
      <c r="I83" s="689"/>
      <c r="J83" s="689"/>
      <c r="K83" s="689"/>
    </row>
    <row r="84" spans="1:11" s="684" customFormat="1" x14ac:dyDescent="0.2">
      <c r="A84" s="687"/>
      <c r="B84" s="689"/>
      <c r="C84" s="689"/>
      <c r="D84" s="689"/>
      <c r="E84" s="689"/>
      <c r="F84" s="689"/>
      <c r="G84" s="689"/>
      <c r="H84" s="689"/>
      <c r="I84" s="689"/>
      <c r="J84" s="689"/>
      <c r="K84" s="689"/>
    </row>
    <row r="85" spans="1:11" s="684" customFormat="1" x14ac:dyDescent="0.2">
      <c r="A85" s="687"/>
      <c r="B85" s="689"/>
      <c r="C85" s="689"/>
      <c r="D85" s="689"/>
      <c r="E85" s="689"/>
      <c r="F85" s="689"/>
      <c r="G85" s="689"/>
      <c r="H85" s="689"/>
      <c r="I85" s="689"/>
      <c r="J85" s="689"/>
      <c r="K85" s="689"/>
    </row>
    <row r="86" spans="1:11" s="684" customFormat="1" x14ac:dyDescent="0.2">
      <c r="A86" s="687"/>
      <c r="B86" s="689"/>
      <c r="C86" s="689"/>
      <c r="D86" s="689"/>
      <c r="E86" s="689"/>
      <c r="F86" s="689"/>
      <c r="G86" s="689"/>
      <c r="H86" s="689"/>
      <c r="I86" s="689"/>
      <c r="J86" s="689"/>
      <c r="K86" s="689"/>
    </row>
    <row r="87" spans="1:11" s="684" customFormat="1" x14ac:dyDescent="0.2">
      <c r="A87" s="687"/>
      <c r="B87" s="689"/>
      <c r="C87" s="689"/>
      <c r="D87" s="689"/>
      <c r="E87" s="689"/>
      <c r="F87" s="689"/>
      <c r="G87" s="689"/>
      <c r="H87" s="689"/>
      <c r="I87" s="689"/>
      <c r="J87" s="689"/>
      <c r="K87" s="689"/>
    </row>
    <row r="88" spans="1:11" s="684" customFormat="1" x14ac:dyDescent="0.2">
      <c r="A88" s="687"/>
      <c r="B88" s="689"/>
      <c r="C88" s="689"/>
      <c r="D88" s="689"/>
      <c r="E88" s="689"/>
      <c r="F88" s="689"/>
      <c r="G88" s="689"/>
      <c r="H88" s="689"/>
      <c r="I88" s="689"/>
      <c r="J88" s="689"/>
      <c r="K88" s="689"/>
    </row>
    <row r="89" spans="1:11" s="684" customFormat="1" x14ac:dyDescent="0.2">
      <c r="A89" s="687"/>
      <c r="B89" s="689"/>
      <c r="C89" s="689"/>
      <c r="D89" s="689"/>
      <c r="E89" s="689"/>
      <c r="F89" s="689"/>
      <c r="G89" s="689"/>
      <c r="H89" s="689"/>
      <c r="I89" s="689"/>
      <c r="J89" s="689"/>
      <c r="K89" s="689"/>
    </row>
    <row r="90" spans="1:11" s="684" customFormat="1" x14ac:dyDescent="0.2">
      <c r="A90" s="687"/>
      <c r="B90" s="689"/>
      <c r="C90" s="689"/>
      <c r="D90" s="689"/>
      <c r="E90" s="689"/>
      <c r="F90" s="689"/>
      <c r="G90" s="689"/>
      <c r="H90" s="689"/>
      <c r="I90" s="689"/>
      <c r="J90" s="689"/>
      <c r="K90" s="689"/>
    </row>
    <row r="91" spans="1:11" s="684" customFormat="1" x14ac:dyDescent="0.2">
      <c r="A91" s="687"/>
      <c r="B91" s="689"/>
      <c r="C91" s="689"/>
      <c r="D91" s="689"/>
      <c r="E91" s="689"/>
      <c r="F91" s="689"/>
      <c r="G91" s="689"/>
      <c r="H91" s="689"/>
      <c r="I91" s="689"/>
      <c r="J91" s="689"/>
      <c r="K91" s="689"/>
    </row>
    <row r="92" spans="1:11" s="684" customFormat="1" x14ac:dyDescent="0.2">
      <c r="A92" s="687"/>
      <c r="B92" s="689"/>
      <c r="C92" s="689"/>
      <c r="D92" s="689"/>
      <c r="E92" s="689"/>
      <c r="F92" s="689"/>
      <c r="G92" s="689"/>
      <c r="H92" s="689"/>
      <c r="I92" s="689"/>
      <c r="J92" s="689"/>
      <c r="K92" s="689"/>
    </row>
    <row r="93" spans="1:11" s="684" customFormat="1" x14ac:dyDescent="0.2">
      <c r="A93" s="687"/>
      <c r="B93" s="689"/>
      <c r="C93" s="689"/>
      <c r="D93" s="689"/>
      <c r="E93" s="689"/>
      <c r="F93" s="689"/>
      <c r="G93" s="689"/>
      <c r="H93" s="689"/>
      <c r="I93" s="689"/>
      <c r="J93" s="689"/>
      <c r="K93" s="689"/>
    </row>
    <row r="94" spans="1:11" s="684" customFormat="1" x14ac:dyDescent="0.2">
      <c r="A94" s="687"/>
      <c r="B94" s="689"/>
      <c r="C94" s="689"/>
      <c r="D94" s="689"/>
      <c r="E94" s="689"/>
      <c r="F94" s="689"/>
      <c r="G94" s="689"/>
      <c r="H94" s="689"/>
      <c r="I94" s="689"/>
      <c r="J94" s="689"/>
      <c r="K94" s="689"/>
    </row>
    <row r="95" spans="1:11" s="684" customFormat="1" x14ac:dyDescent="0.2">
      <c r="A95" s="687"/>
      <c r="B95" s="689"/>
      <c r="C95" s="689"/>
      <c r="D95" s="689"/>
      <c r="E95" s="689"/>
      <c r="F95" s="689"/>
      <c r="G95" s="689"/>
      <c r="H95" s="689"/>
      <c r="I95" s="689"/>
      <c r="J95" s="689"/>
      <c r="K95" s="689"/>
    </row>
    <row r="96" spans="1:11" s="684" customFormat="1" x14ac:dyDescent="0.2">
      <c r="A96" s="687"/>
      <c r="B96" s="689"/>
      <c r="C96" s="689"/>
      <c r="D96" s="689"/>
      <c r="E96" s="689"/>
      <c r="F96" s="689"/>
      <c r="G96" s="689"/>
      <c r="H96" s="689"/>
      <c r="I96" s="689"/>
      <c r="J96" s="689"/>
      <c r="K96" s="689"/>
    </row>
    <row r="97" spans="1:11" s="684" customFormat="1" x14ac:dyDescent="0.2">
      <c r="A97" s="687"/>
      <c r="B97" s="689"/>
      <c r="C97" s="689"/>
      <c r="D97" s="689"/>
      <c r="E97" s="689"/>
      <c r="F97" s="689"/>
      <c r="G97" s="689"/>
      <c r="H97" s="689"/>
      <c r="I97" s="689"/>
      <c r="J97" s="689"/>
      <c r="K97" s="689"/>
    </row>
    <row r="98" spans="1:11" s="684" customFormat="1" x14ac:dyDescent="0.2">
      <c r="A98" s="687"/>
      <c r="B98" s="689"/>
      <c r="C98" s="689"/>
      <c r="D98" s="689"/>
      <c r="E98" s="689"/>
      <c r="F98" s="689"/>
      <c r="G98" s="689"/>
      <c r="H98" s="689"/>
      <c r="I98" s="689"/>
      <c r="J98" s="689"/>
      <c r="K98" s="689"/>
    </row>
    <row r="99" spans="1:11" s="684" customFormat="1" x14ac:dyDescent="0.2">
      <c r="A99" s="687"/>
      <c r="B99" s="689"/>
      <c r="C99" s="689"/>
      <c r="D99" s="689"/>
      <c r="E99" s="689"/>
      <c r="F99" s="689"/>
      <c r="G99" s="689"/>
      <c r="H99" s="689"/>
      <c r="I99" s="689"/>
      <c r="J99" s="689"/>
      <c r="K99" s="689"/>
    </row>
    <row r="100" spans="1:11" s="684" customFormat="1" x14ac:dyDescent="0.2">
      <c r="A100" s="687"/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</row>
    <row r="101" spans="1:11" s="684" customFormat="1" x14ac:dyDescent="0.2">
      <c r="A101" s="687"/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</row>
    <row r="102" spans="1:11" s="684" customFormat="1" x14ac:dyDescent="0.2">
      <c r="A102" s="687"/>
      <c r="B102" s="689"/>
      <c r="C102" s="689"/>
      <c r="D102" s="689"/>
      <c r="E102" s="689"/>
      <c r="F102" s="689"/>
      <c r="G102" s="689"/>
      <c r="H102" s="689"/>
      <c r="I102" s="689"/>
      <c r="J102" s="689"/>
      <c r="K102" s="689"/>
    </row>
    <row r="103" spans="1:11" s="684" customFormat="1" x14ac:dyDescent="0.2">
      <c r="A103" s="687"/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</row>
    <row r="104" spans="1:11" s="684" customFormat="1" x14ac:dyDescent="0.2">
      <c r="A104" s="687"/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</row>
    <row r="105" spans="1:11" s="684" customFormat="1" x14ac:dyDescent="0.2">
      <c r="A105" s="687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</row>
    <row r="106" spans="1:11" s="684" customFormat="1" x14ac:dyDescent="0.2">
      <c r="A106" s="687"/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</row>
    <row r="107" spans="1:11" s="684" customFormat="1" x14ac:dyDescent="0.2">
      <c r="A107" s="687"/>
      <c r="B107" s="689"/>
      <c r="C107" s="689"/>
      <c r="D107" s="689"/>
      <c r="E107" s="689"/>
      <c r="F107" s="689"/>
      <c r="G107" s="689"/>
      <c r="H107" s="689"/>
      <c r="I107" s="689"/>
      <c r="J107" s="689"/>
      <c r="K107" s="689"/>
    </row>
    <row r="108" spans="1:11" s="684" customFormat="1" x14ac:dyDescent="0.2">
      <c r="A108" s="687"/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</row>
    <row r="109" spans="1:11" s="684" customFormat="1" x14ac:dyDescent="0.2">
      <c r="A109" s="687"/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</row>
    <row r="110" spans="1:11" s="684" customFormat="1" x14ac:dyDescent="0.2">
      <c r="A110" s="687"/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</row>
    <row r="111" spans="1:11" s="684" customFormat="1" x14ac:dyDescent="0.2">
      <c r="A111" s="687"/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</row>
    <row r="112" spans="1:11" s="684" customFormat="1" x14ac:dyDescent="0.2">
      <c r="A112" s="687"/>
      <c r="B112" s="689"/>
      <c r="C112" s="689"/>
      <c r="D112" s="689"/>
      <c r="E112" s="689"/>
      <c r="F112" s="689"/>
      <c r="G112" s="689"/>
      <c r="H112" s="689"/>
      <c r="I112" s="689"/>
      <c r="J112" s="689"/>
      <c r="K112" s="689"/>
    </row>
    <row r="113" spans="1:11" s="684" customFormat="1" x14ac:dyDescent="0.2">
      <c r="A113" s="687"/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</row>
    <row r="114" spans="1:11" s="684" customFormat="1" x14ac:dyDescent="0.2">
      <c r="A114" s="687"/>
      <c r="B114" s="689"/>
      <c r="C114" s="689"/>
      <c r="D114" s="689"/>
      <c r="E114" s="689"/>
      <c r="F114" s="689"/>
      <c r="G114" s="689"/>
      <c r="H114" s="689"/>
      <c r="I114" s="689"/>
      <c r="J114" s="689"/>
      <c r="K114" s="689"/>
    </row>
    <row r="115" spans="1:11" s="684" customFormat="1" x14ac:dyDescent="0.2">
      <c r="A115" s="687"/>
      <c r="B115" s="689"/>
      <c r="C115" s="689"/>
      <c r="D115" s="689"/>
      <c r="E115" s="689"/>
      <c r="F115" s="689"/>
      <c r="G115" s="689"/>
      <c r="H115" s="689"/>
      <c r="I115" s="689"/>
      <c r="J115" s="689"/>
      <c r="K115" s="689"/>
    </row>
    <row r="116" spans="1:11" s="684" customFormat="1" x14ac:dyDescent="0.2">
      <c r="A116" s="687"/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</row>
    <row r="117" spans="1:11" s="684" customFormat="1" x14ac:dyDescent="0.2">
      <c r="A117" s="687"/>
      <c r="B117" s="689"/>
      <c r="C117" s="689"/>
      <c r="D117" s="689"/>
      <c r="E117" s="689"/>
      <c r="F117" s="689"/>
      <c r="G117" s="689"/>
      <c r="H117" s="689"/>
      <c r="I117" s="689"/>
      <c r="J117" s="689"/>
      <c r="K117" s="689"/>
    </row>
    <row r="118" spans="1:11" s="684" customFormat="1" x14ac:dyDescent="0.2">
      <c r="A118" s="687"/>
      <c r="B118" s="689"/>
      <c r="C118" s="689"/>
      <c r="D118" s="689"/>
      <c r="E118" s="689"/>
      <c r="F118" s="689"/>
      <c r="G118" s="689"/>
      <c r="H118" s="689"/>
      <c r="I118" s="689"/>
      <c r="J118" s="689"/>
      <c r="K118" s="689"/>
    </row>
    <row r="119" spans="1:11" s="684" customFormat="1" x14ac:dyDescent="0.2">
      <c r="A119" s="687"/>
      <c r="B119" s="689"/>
      <c r="C119" s="689"/>
      <c r="D119" s="689"/>
      <c r="E119" s="689"/>
      <c r="F119" s="689"/>
      <c r="G119" s="689"/>
      <c r="H119" s="689"/>
      <c r="I119" s="689"/>
      <c r="J119" s="689"/>
      <c r="K119" s="689"/>
    </row>
    <row r="120" spans="1:11" s="684" customFormat="1" x14ac:dyDescent="0.2">
      <c r="A120" s="687"/>
      <c r="B120" s="689"/>
      <c r="C120" s="689"/>
      <c r="D120" s="689"/>
      <c r="E120" s="689"/>
      <c r="F120" s="689"/>
      <c r="G120" s="689"/>
      <c r="H120" s="689"/>
      <c r="I120" s="689"/>
      <c r="J120" s="689"/>
      <c r="K120" s="689"/>
    </row>
    <row r="121" spans="1:11" s="684" customFormat="1" x14ac:dyDescent="0.2">
      <c r="A121" s="687"/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</row>
    <row r="122" spans="1:11" s="684" customFormat="1" x14ac:dyDescent="0.2">
      <c r="A122" s="687"/>
      <c r="B122" s="689"/>
      <c r="C122" s="689"/>
      <c r="D122" s="689"/>
      <c r="E122" s="689"/>
      <c r="F122" s="689"/>
      <c r="G122" s="689"/>
      <c r="H122" s="689"/>
      <c r="I122" s="689"/>
      <c r="J122" s="689"/>
      <c r="K122" s="689"/>
    </row>
    <row r="123" spans="1:11" s="684" customFormat="1" x14ac:dyDescent="0.2">
      <c r="A123" s="687"/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</row>
    <row r="124" spans="1:11" s="684" customFormat="1" x14ac:dyDescent="0.2">
      <c r="A124" s="687"/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</row>
    <row r="125" spans="1:11" s="684" customFormat="1" x14ac:dyDescent="0.2">
      <c r="A125" s="687"/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</row>
    <row r="126" spans="1:11" s="684" customFormat="1" x14ac:dyDescent="0.2">
      <c r="A126" s="687"/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</row>
    <row r="127" spans="1:11" s="684" customFormat="1" x14ac:dyDescent="0.2">
      <c r="A127" s="687"/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</row>
    <row r="128" spans="1:11" s="684" customFormat="1" x14ac:dyDescent="0.2">
      <c r="A128" s="687"/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</row>
    <row r="129" spans="1:11" s="684" customFormat="1" x14ac:dyDescent="0.2">
      <c r="A129" s="687"/>
      <c r="B129" s="689"/>
      <c r="C129" s="689"/>
      <c r="D129" s="689"/>
      <c r="E129" s="689"/>
      <c r="F129" s="689"/>
      <c r="G129" s="689"/>
      <c r="H129" s="689"/>
      <c r="I129" s="689"/>
      <c r="J129" s="689"/>
      <c r="K129" s="689"/>
    </row>
    <row r="130" spans="1:11" s="684" customFormat="1" x14ac:dyDescent="0.2">
      <c r="A130" s="687"/>
      <c r="B130" s="689"/>
      <c r="C130" s="689"/>
      <c r="D130" s="689"/>
      <c r="E130" s="689"/>
      <c r="F130" s="689"/>
      <c r="G130" s="689"/>
      <c r="H130" s="689"/>
      <c r="I130" s="689"/>
      <c r="J130" s="689"/>
      <c r="K130" s="689"/>
    </row>
    <row r="131" spans="1:11" s="684" customFormat="1" x14ac:dyDescent="0.2">
      <c r="A131" s="687"/>
      <c r="B131" s="689"/>
      <c r="C131" s="689"/>
      <c r="D131" s="689"/>
      <c r="E131" s="689"/>
      <c r="F131" s="689"/>
      <c r="G131" s="689"/>
      <c r="H131" s="689"/>
      <c r="I131" s="689"/>
      <c r="J131" s="689"/>
      <c r="K131" s="689"/>
    </row>
    <row r="132" spans="1:11" s="684" customFormat="1" x14ac:dyDescent="0.2">
      <c r="A132" s="687"/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</row>
    <row r="133" spans="1:11" s="684" customFormat="1" x14ac:dyDescent="0.2">
      <c r="A133" s="687"/>
      <c r="B133" s="689"/>
      <c r="C133" s="689"/>
      <c r="D133" s="689"/>
      <c r="E133" s="689"/>
      <c r="F133" s="689"/>
      <c r="G133" s="689"/>
      <c r="H133" s="689"/>
      <c r="I133" s="689"/>
      <c r="J133" s="689"/>
      <c r="K133" s="689"/>
    </row>
    <row r="134" spans="1:11" s="684" customFormat="1" x14ac:dyDescent="0.2">
      <c r="A134" s="687"/>
      <c r="B134" s="689"/>
      <c r="C134" s="689"/>
      <c r="D134" s="689"/>
      <c r="E134" s="689"/>
      <c r="F134" s="689"/>
      <c r="G134" s="689"/>
      <c r="H134" s="689"/>
      <c r="I134" s="689"/>
      <c r="J134" s="689"/>
      <c r="K134" s="689"/>
    </row>
    <row r="135" spans="1:11" s="684" customFormat="1" x14ac:dyDescent="0.2">
      <c r="A135" s="687"/>
      <c r="B135" s="689"/>
      <c r="C135" s="689"/>
      <c r="D135" s="689"/>
      <c r="E135" s="689"/>
      <c r="F135" s="689"/>
      <c r="G135" s="689"/>
      <c r="H135" s="689"/>
      <c r="I135" s="689"/>
      <c r="J135" s="689"/>
      <c r="K135" s="689"/>
    </row>
    <row r="136" spans="1:11" s="684" customFormat="1" x14ac:dyDescent="0.2">
      <c r="A136" s="687"/>
      <c r="B136" s="689"/>
      <c r="C136" s="689"/>
      <c r="D136" s="689"/>
      <c r="E136" s="689"/>
      <c r="F136" s="689"/>
      <c r="G136" s="689"/>
      <c r="H136" s="689"/>
      <c r="I136" s="689"/>
      <c r="J136" s="689"/>
      <c r="K136" s="689"/>
    </row>
    <row r="137" spans="1:11" s="684" customFormat="1" x14ac:dyDescent="0.2">
      <c r="A137" s="687"/>
      <c r="B137" s="689"/>
      <c r="C137" s="689"/>
      <c r="D137" s="689"/>
      <c r="E137" s="689"/>
      <c r="F137" s="689"/>
      <c r="G137" s="689"/>
      <c r="H137" s="689"/>
      <c r="I137" s="689"/>
      <c r="J137" s="689"/>
      <c r="K137" s="689"/>
    </row>
    <row r="138" spans="1:11" s="684" customFormat="1" x14ac:dyDescent="0.2">
      <c r="A138" s="687"/>
      <c r="B138" s="689"/>
      <c r="C138" s="689"/>
      <c r="D138" s="689"/>
      <c r="E138" s="689"/>
      <c r="F138" s="689"/>
      <c r="G138" s="689"/>
      <c r="H138" s="689"/>
      <c r="I138" s="689"/>
      <c r="J138" s="689"/>
      <c r="K138" s="689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FINANZAS&amp;R56</oddFooter>
  </headerFooter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46"/>
  <sheetViews>
    <sheetView showGridLines="0" zoomScale="80" zoomScaleNormal="80" workbookViewId="0">
      <pane xSplit="1" ySplit="8" topLeftCell="I9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47.140625" style="687" customWidth="1"/>
    <col min="2" max="2" width="17.140625" style="689" customWidth="1"/>
    <col min="3" max="3" width="15.85546875" style="689" customWidth="1"/>
    <col min="4" max="4" width="18.140625" style="689" customWidth="1"/>
    <col min="5" max="5" width="16" style="689" customWidth="1"/>
    <col min="6" max="6" width="19.85546875" style="689" customWidth="1"/>
    <col min="7" max="7" width="13.140625" style="689" customWidth="1"/>
    <col min="8" max="8" width="14.85546875" style="689" customWidth="1"/>
    <col min="9" max="9" width="15.7109375" style="689" customWidth="1"/>
    <col min="10" max="10" width="10.5703125" style="689" customWidth="1"/>
    <col min="11" max="11" width="16.7109375" style="689" customWidth="1"/>
    <col min="12" max="12" width="14.425781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682" t="s">
        <v>1339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ht="12.75" customHeight="1" x14ac:dyDescent="0.2">
      <c r="A3" s="685" t="str">
        <f>'INGRESOS PROPIOS'!A3:L3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x14ac:dyDescent="0.2">
      <c r="A6" s="687" t="s">
        <v>1055</v>
      </c>
      <c r="B6" s="688" t="s">
        <v>1340</v>
      </c>
    </row>
    <row r="8" spans="1:18" s="693" customFormat="1" ht="39" x14ac:dyDescent="0.25">
      <c r="A8" s="690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/>
    </row>
    <row r="9" spans="1:18" ht="15" x14ac:dyDescent="0.25">
      <c r="A9" s="694" t="s">
        <v>1080</v>
      </c>
      <c r="B9" s="692"/>
      <c r="C9" s="692">
        <v>968.75</v>
      </c>
      <c r="D9" s="692">
        <v>0</v>
      </c>
      <c r="E9" s="692">
        <v>968.75</v>
      </c>
      <c r="F9" s="692">
        <v>966.28</v>
      </c>
      <c r="G9" s="692">
        <v>1.18</v>
      </c>
      <c r="H9" s="692">
        <v>83.52</v>
      </c>
      <c r="I9" s="692"/>
      <c r="J9" s="692">
        <v>83.52</v>
      </c>
      <c r="K9" s="692">
        <v>883.93999999999994</v>
      </c>
      <c r="L9" s="704">
        <v>885.23</v>
      </c>
      <c r="M9"/>
      <c r="N9" s="684"/>
      <c r="O9" s="684"/>
      <c r="P9" s="684"/>
    </row>
    <row r="10" spans="1:18" ht="15" x14ac:dyDescent="0.25">
      <c r="A10" s="694" t="s">
        <v>1248</v>
      </c>
      <c r="B10" s="692"/>
      <c r="C10" s="692">
        <v>968.75</v>
      </c>
      <c r="D10" s="692">
        <v>0</v>
      </c>
      <c r="E10" s="692">
        <v>968.75</v>
      </c>
      <c r="F10" s="692">
        <v>966.28</v>
      </c>
      <c r="G10" s="692">
        <v>1.18</v>
      </c>
      <c r="H10" s="692">
        <v>83.52</v>
      </c>
      <c r="I10" s="692"/>
      <c r="J10" s="692">
        <v>83.52</v>
      </c>
      <c r="K10" s="692">
        <v>883.93999999999994</v>
      </c>
      <c r="L10" s="704">
        <v>885.23</v>
      </c>
      <c r="M10"/>
      <c r="N10" s="684"/>
      <c r="O10" s="684"/>
      <c r="P10" s="684"/>
    </row>
    <row r="11" spans="1:18" ht="15" x14ac:dyDescent="0.25">
      <c r="A11" s="701" t="s">
        <v>1092</v>
      </c>
      <c r="B11" s="692"/>
      <c r="C11" s="692">
        <v>173392.96</v>
      </c>
      <c r="D11" s="692">
        <v>0</v>
      </c>
      <c r="E11" s="692">
        <v>173392.96</v>
      </c>
      <c r="F11" s="692">
        <v>173392.96</v>
      </c>
      <c r="G11" s="692">
        <v>30000</v>
      </c>
      <c r="H11" s="692">
        <v>30000</v>
      </c>
      <c r="I11" s="692"/>
      <c r="J11" s="692">
        <v>30000</v>
      </c>
      <c r="K11" s="692">
        <v>173392.96</v>
      </c>
      <c r="L11" s="704">
        <v>143392.95999999999</v>
      </c>
      <c r="M11"/>
      <c r="N11" s="684"/>
      <c r="O11" s="684"/>
      <c r="P11" s="684"/>
    </row>
    <row r="12" spans="1:18" ht="15" x14ac:dyDescent="0.25">
      <c r="A12" s="698" t="s">
        <v>1341</v>
      </c>
      <c r="B12" s="692"/>
      <c r="C12" s="692">
        <v>173392.96</v>
      </c>
      <c r="D12" s="692">
        <v>0</v>
      </c>
      <c r="E12" s="692">
        <v>173392.96</v>
      </c>
      <c r="F12" s="692">
        <v>173392.96</v>
      </c>
      <c r="G12" s="692">
        <v>30000</v>
      </c>
      <c r="H12" s="692">
        <v>30000</v>
      </c>
      <c r="I12" s="692"/>
      <c r="J12" s="692">
        <v>30000</v>
      </c>
      <c r="K12" s="692">
        <v>173392.96</v>
      </c>
      <c r="L12" s="704">
        <v>143392.95999999999</v>
      </c>
      <c r="M12"/>
      <c r="N12" s="684"/>
      <c r="O12" s="684"/>
      <c r="P12" s="684"/>
    </row>
    <row r="13" spans="1:18" ht="15" x14ac:dyDescent="0.25">
      <c r="A13" s="694" t="s">
        <v>1045</v>
      </c>
      <c r="B13" s="692"/>
      <c r="C13" s="692">
        <v>174361.71</v>
      </c>
      <c r="D13" s="692">
        <v>0</v>
      </c>
      <c r="E13" s="692">
        <v>174361.71</v>
      </c>
      <c r="F13" s="692">
        <v>174359.24</v>
      </c>
      <c r="G13" s="692">
        <v>30001.18</v>
      </c>
      <c r="H13" s="692">
        <v>30083.52</v>
      </c>
      <c r="I13" s="692"/>
      <c r="J13" s="692">
        <v>30083.52</v>
      </c>
      <c r="K13" s="692">
        <v>174276.9</v>
      </c>
      <c r="L13" s="704">
        <v>144278.19</v>
      </c>
      <c r="M13"/>
      <c r="N13" s="684"/>
      <c r="O13" s="684"/>
      <c r="P13" s="684"/>
    </row>
    <row r="14" spans="1:18" ht="15" x14ac:dyDescent="0.25">
      <c r="A14"/>
      <c r="B14"/>
      <c r="C14"/>
      <c r="D14"/>
      <c r="E14"/>
      <c r="F14"/>
      <c r="G14"/>
      <c r="H14"/>
      <c r="I14"/>
      <c r="J14"/>
      <c r="K14"/>
      <c r="L14"/>
      <c r="M14"/>
      <c r="N14" s="684"/>
      <c r="O14" s="684"/>
      <c r="P14" s="684"/>
    </row>
    <row r="15" spans="1:18" ht="15" x14ac:dyDescent="0.25">
      <c r="A15"/>
      <c r="B15"/>
      <c r="C15"/>
      <c r="D15"/>
      <c r="E15"/>
      <c r="F15"/>
      <c r="G15"/>
      <c r="H15"/>
      <c r="I15"/>
      <c r="J15"/>
      <c r="K15"/>
      <c r="L15"/>
      <c r="M15"/>
      <c r="N15" s="684"/>
      <c r="O15" s="684"/>
      <c r="P15" s="684"/>
    </row>
    <row r="16" spans="1:18" ht="15" x14ac:dyDescent="0.25">
      <c r="A16"/>
      <c r="B16"/>
      <c r="C16"/>
      <c r="D16"/>
      <c r="E16"/>
      <c r="F16"/>
      <c r="G16"/>
      <c r="H16"/>
      <c r="I16"/>
      <c r="J16"/>
      <c r="K16"/>
      <c r="L16"/>
      <c r="M16"/>
      <c r="N16" s="684"/>
      <c r="O16" s="684"/>
      <c r="P16" s="684"/>
    </row>
    <row r="17" spans="1:16" ht="15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 s="684"/>
      <c r="O17" s="684"/>
      <c r="P17" s="684"/>
    </row>
    <row r="18" spans="1:16" ht="15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 s="684"/>
      <c r="O18" s="684"/>
      <c r="P18" s="684"/>
    </row>
    <row r="19" spans="1:16" ht="15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 s="684"/>
      <c r="O19" s="684"/>
      <c r="P19" s="684"/>
    </row>
    <row r="20" spans="1:16" ht="15" x14ac:dyDescent="0.25">
      <c r="A20"/>
      <c r="B20"/>
      <c r="C20"/>
      <c r="D20"/>
      <c r="E20"/>
      <c r="F20"/>
      <c r="G20"/>
      <c r="H20"/>
      <c r="I20"/>
      <c r="J20"/>
      <c r="L20"/>
      <c r="M20"/>
      <c r="N20" s="684"/>
      <c r="O20" s="684"/>
      <c r="P20" s="684"/>
    </row>
    <row r="21" spans="1:16" s="684" customFormat="1" x14ac:dyDescent="0.2">
      <c r="A21" s="687"/>
      <c r="B21" s="689"/>
      <c r="C21" s="689"/>
      <c r="D21" s="689"/>
      <c r="E21" s="689"/>
      <c r="F21" s="689"/>
      <c r="G21" s="689"/>
      <c r="H21" s="689"/>
      <c r="I21" s="689"/>
      <c r="J21" s="689"/>
      <c r="K21" s="689"/>
    </row>
    <row r="22" spans="1:16" s="684" customFormat="1" x14ac:dyDescent="0.2">
      <c r="A22" s="687"/>
      <c r="B22" s="689"/>
      <c r="C22" s="689"/>
      <c r="D22" s="689"/>
      <c r="E22" s="689"/>
      <c r="F22" s="689"/>
      <c r="G22" s="689"/>
      <c r="H22" s="689"/>
      <c r="I22" s="689"/>
      <c r="J22" s="689"/>
      <c r="K22" s="689"/>
    </row>
    <row r="23" spans="1:16" s="684" customFormat="1" x14ac:dyDescent="0.2">
      <c r="A23" s="687"/>
      <c r="B23" s="689"/>
      <c r="C23" s="689"/>
      <c r="D23" s="689"/>
      <c r="E23" s="689"/>
      <c r="F23" s="689"/>
      <c r="G23" s="689"/>
      <c r="H23" s="689"/>
      <c r="I23" s="689"/>
      <c r="J23" s="689"/>
      <c r="K23" s="689"/>
    </row>
    <row r="24" spans="1:16" s="684" customFormat="1" x14ac:dyDescent="0.2">
      <c r="A24" s="687"/>
      <c r="B24" s="689"/>
      <c r="C24" s="689"/>
      <c r="D24" s="689"/>
      <c r="E24" s="689"/>
      <c r="F24" s="689"/>
      <c r="G24" s="689"/>
      <c r="H24" s="689"/>
      <c r="I24" s="689"/>
      <c r="J24" s="689"/>
      <c r="K24" s="689"/>
    </row>
    <row r="25" spans="1:16" s="684" customFormat="1" x14ac:dyDescent="0.2">
      <c r="A25" s="687"/>
      <c r="B25" s="689"/>
      <c r="C25" s="689"/>
      <c r="D25" s="689"/>
      <c r="E25" s="689"/>
      <c r="F25" s="689"/>
      <c r="G25" s="689"/>
      <c r="H25" s="689"/>
      <c r="I25" s="689"/>
      <c r="J25" s="689"/>
      <c r="K25" s="689"/>
    </row>
    <row r="26" spans="1:16" s="684" customFormat="1" x14ac:dyDescent="0.2">
      <c r="A26" s="687"/>
      <c r="B26" s="689"/>
      <c r="C26" s="689"/>
      <c r="D26" s="689"/>
      <c r="E26" s="689"/>
      <c r="F26" s="689"/>
      <c r="G26" s="689"/>
      <c r="H26" s="689"/>
      <c r="I26" s="689"/>
      <c r="J26" s="689"/>
      <c r="K26" s="689"/>
    </row>
    <row r="27" spans="1:16" s="684" customFormat="1" x14ac:dyDescent="0.2">
      <c r="A27" s="687"/>
      <c r="B27" s="689"/>
      <c r="C27" s="689"/>
      <c r="D27" s="689"/>
      <c r="E27" s="689"/>
      <c r="F27" s="689"/>
      <c r="G27" s="689"/>
      <c r="H27" s="689"/>
      <c r="I27" s="689"/>
      <c r="J27" s="689"/>
      <c r="K27" s="689"/>
    </row>
    <row r="28" spans="1:16" s="684" customFormat="1" x14ac:dyDescent="0.2">
      <c r="A28" s="687"/>
      <c r="B28" s="689"/>
      <c r="C28" s="689"/>
      <c r="D28" s="689"/>
      <c r="E28" s="689"/>
      <c r="F28" s="689"/>
      <c r="G28" s="689"/>
      <c r="H28" s="689"/>
      <c r="I28" s="689"/>
      <c r="J28" s="689"/>
      <c r="K28" s="689"/>
    </row>
    <row r="29" spans="1:16" s="684" customFormat="1" x14ac:dyDescent="0.2">
      <c r="A29" s="687"/>
      <c r="B29" s="689"/>
      <c r="C29" s="689"/>
      <c r="D29" s="689"/>
      <c r="E29" s="689"/>
      <c r="F29" s="689"/>
      <c r="G29" s="689"/>
      <c r="H29" s="689"/>
      <c r="I29" s="689"/>
      <c r="J29" s="689"/>
      <c r="K29" s="689"/>
    </row>
    <row r="30" spans="1:16" s="684" customFormat="1" x14ac:dyDescent="0.2">
      <c r="A30" s="687"/>
      <c r="B30" s="689"/>
      <c r="C30" s="689"/>
      <c r="D30" s="689"/>
      <c r="E30" s="689"/>
      <c r="F30" s="689"/>
      <c r="G30" s="689"/>
      <c r="H30" s="689"/>
      <c r="I30" s="689"/>
      <c r="J30" s="689"/>
      <c r="K30" s="689"/>
    </row>
    <row r="31" spans="1:16" s="684" customFormat="1" x14ac:dyDescent="0.2">
      <c r="A31" s="687"/>
      <c r="B31" s="689"/>
      <c r="C31" s="689"/>
      <c r="D31" s="689"/>
      <c r="E31" s="689"/>
      <c r="F31" s="689"/>
      <c r="G31" s="689"/>
      <c r="H31" s="689"/>
      <c r="I31" s="689"/>
      <c r="J31" s="689"/>
      <c r="K31" s="689"/>
    </row>
    <row r="32" spans="1:16" s="684" customFormat="1" x14ac:dyDescent="0.2">
      <c r="A32" s="687"/>
      <c r="B32" s="689"/>
      <c r="C32" s="689"/>
      <c r="D32" s="689"/>
      <c r="E32" s="689"/>
      <c r="F32" s="689"/>
      <c r="G32" s="689"/>
      <c r="H32" s="689"/>
      <c r="I32" s="689"/>
      <c r="J32" s="689"/>
      <c r="K32" s="689"/>
    </row>
    <row r="33" spans="1:11" s="684" customFormat="1" x14ac:dyDescent="0.2">
      <c r="A33" s="687"/>
      <c r="B33" s="689"/>
      <c r="C33" s="689"/>
      <c r="D33" s="689"/>
      <c r="E33" s="689"/>
      <c r="F33" s="689"/>
      <c r="G33" s="689"/>
      <c r="H33" s="689"/>
      <c r="I33" s="689"/>
      <c r="J33" s="689"/>
      <c r="K33" s="689"/>
    </row>
    <row r="34" spans="1:11" s="684" customFormat="1" x14ac:dyDescent="0.2">
      <c r="A34" s="687"/>
      <c r="B34" s="689"/>
      <c r="C34" s="689"/>
      <c r="D34" s="689"/>
      <c r="E34" s="689"/>
      <c r="F34" s="689"/>
      <c r="G34" s="689"/>
      <c r="H34" s="689"/>
      <c r="I34" s="689"/>
      <c r="J34" s="689"/>
      <c r="K34" s="689"/>
    </row>
    <row r="35" spans="1:11" s="684" customFormat="1" x14ac:dyDescent="0.2">
      <c r="A35" s="687"/>
      <c r="B35" s="689"/>
      <c r="C35" s="689"/>
      <c r="D35" s="689"/>
      <c r="E35" s="689"/>
      <c r="F35" s="689"/>
      <c r="G35" s="689"/>
      <c r="H35" s="689"/>
      <c r="I35" s="689"/>
      <c r="J35" s="689"/>
      <c r="K35" s="689"/>
    </row>
    <row r="36" spans="1:11" s="684" customFormat="1" x14ac:dyDescent="0.2">
      <c r="A36" s="687"/>
      <c r="B36" s="689"/>
      <c r="C36" s="689"/>
      <c r="D36" s="689"/>
      <c r="E36" s="689"/>
      <c r="F36" s="689"/>
      <c r="G36" s="689"/>
      <c r="H36" s="689"/>
      <c r="I36" s="689"/>
      <c r="J36" s="689"/>
      <c r="K36" s="689"/>
    </row>
    <row r="37" spans="1:11" s="684" customFormat="1" x14ac:dyDescent="0.2">
      <c r="A37" s="687"/>
      <c r="B37" s="689"/>
      <c r="C37" s="689"/>
      <c r="D37" s="689"/>
      <c r="E37" s="689"/>
      <c r="F37" s="689"/>
      <c r="G37" s="689"/>
      <c r="H37" s="689"/>
      <c r="I37" s="689"/>
      <c r="J37" s="689"/>
      <c r="K37" s="689"/>
    </row>
    <row r="38" spans="1:11" s="684" customFormat="1" x14ac:dyDescent="0.2">
      <c r="A38" s="687"/>
      <c r="B38" s="689"/>
      <c r="C38" s="689"/>
      <c r="D38" s="689"/>
      <c r="E38" s="689"/>
      <c r="F38" s="689"/>
      <c r="G38" s="689"/>
      <c r="H38" s="689"/>
      <c r="I38" s="689"/>
      <c r="J38" s="689"/>
      <c r="K38" s="689"/>
    </row>
    <row r="39" spans="1:11" s="684" customFormat="1" x14ac:dyDescent="0.2">
      <c r="A39" s="687"/>
      <c r="B39" s="689"/>
      <c r="C39" s="689"/>
      <c r="D39" s="689"/>
      <c r="E39" s="689"/>
      <c r="F39" s="689"/>
      <c r="G39" s="689"/>
      <c r="H39" s="689"/>
      <c r="I39" s="689"/>
      <c r="J39" s="689"/>
      <c r="K39" s="689"/>
    </row>
    <row r="40" spans="1:11" s="684" customFormat="1" x14ac:dyDescent="0.2">
      <c r="A40" s="687"/>
      <c r="B40" s="689"/>
      <c r="C40" s="689"/>
      <c r="D40" s="689"/>
      <c r="E40" s="689"/>
      <c r="F40" s="689"/>
      <c r="G40" s="689"/>
      <c r="H40" s="689"/>
      <c r="I40" s="689"/>
      <c r="J40" s="689"/>
      <c r="K40" s="689"/>
    </row>
    <row r="41" spans="1:11" s="684" customFormat="1" x14ac:dyDescent="0.2">
      <c r="A41" s="687"/>
      <c r="B41" s="689"/>
      <c r="C41" s="689"/>
      <c r="D41" s="689"/>
      <c r="E41" s="689"/>
      <c r="F41" s="689"/>
      <c r="G41" s="689"/>
      <c r="H41" s="689"/>
      <c r="I41" s="689"/>
      <c r="J41" s="689"/>
      <c r="K41" s="689"/>
    </row>
    <row r="42" spans="1:11" s="684" customFormat="1" x14ac:dyDescent="0.2">
      <c r="A42" s="687"/>
      <c r="B42" s="689"/>
      <c r="C42" s="689"/>
      <c r="D42" s="689"/>
      <c r="E42" s="689"/>
      <c r="F42" s="689"/>
      <c r="G42" s="689"/>
      <c r="H42" s="689"/>
      <c r="I42" s="689"/>
      <c r="J42" s="689"/>
      <c r="K42" s="689"/>
    </row>
    <row r="43" spans="1:11" s="684" customFormat="1" x14ac:dyDescent="0.2">
      <c r="A43" s="687"/>
      <c r="B43" s="689"/>
      <c r="C43" s="689"/>
      <c r="D43" s="689"/>
      <c r="E43" s="689"/>
      <c r="F43" s="689"/>
      <c r="G43" s="689"/>
      <c r="H43" s="689"/>
      <c r="I43" s="689"/>
      <c r="J43" s="689"/>
      <c r="K43" s="689"/>
    </row>
    <row r="44" spans="1:11" s="684" customFormat="1" x14ac:dyDescent="0.2">
      <c r="A44" s="687"/>
      <c r="B44" s="689"/>
      <c r="C44" s="689"/>
      <c r="D44" s="689"/>
      <c r="E44" s="689"/>
      <c r="F44" s="689"/>
      <c r="G44" s="689"/>
      <c r="H44" s="689"/>
      <c r="I44" s="689"/>
      <c r="J44" s="689"/>
      <c r="K44" s="689"/>
    </row>
    <row r="45" spans="1:11" s="684" customFormat="1" x14ac:dyDescent="0.2">
      <c r="A45" s="687"/>
      <c r="B45" s="689"/>
      <c r="C45" s="689"/>
      <c r="D45" s="689"/>
      <c r="E45" s="689"/>
      <c r="F45" s="689"/>
      <c r="G45" s="689"/>
      <c r="H45" s="689"/>
      <c r="I45" s="689"/>
      <c r="J45" s="689"/>
      <c r="K45" s="689"/>
    </row>
    <row r="46" spans="1:11" s="684" customFormat="1" x14ac:dyDescent="0.2">
      <c r="A46" s="687"/>
      <c r="B46" s="689"/>
      <c r="C46" s="689"/>
      <c r="D46" s="689"/>
      <c r="E46" s="689"/>
      <c r="F46" s="689"/>
      <c r="G46" s="689"/>
      <c r="H46" s="689"/>
      <c r="I46" s="689"/>
      <c r="J46" s="689"/>
      <c r="K46" s="689"/>
    </row>
    <row r="47" spans="1:11" s="684" customFormat="1" x14ac:dyDescent="0.2">
      <c r="A47" s="687"/>
      <c r="B47" s="689"/>
      <c r="C47" s="689"/>
      <c r="D47" s="689"/>
      <c r="E47" s="689"/>
      <c r="F47" s="689"/>
      <c r="G47" s="689"/>
      <c r="H47" s="689"/>
      <c r="I47" s="689"/>
      <c r="J47" s="689"/>
      <c r="K47" s="689"/>
    </row>
    <row r="48" spans="1:11" s="684" customFormat="1" x14ac:dyDescent="0.2">
      <c r="A48" s="687"/>
      <c r="B48" s="689"/>
      <c r="C48" s="689"/>
      <c r="D48" s="689"/>
      <c r="E48" s="689"/>
      <c r="F48" s="689"/>
      <c r="G48" s="689"/>
      <c r="H48" s="689"/>
      <c r="I48" s="689"/>
      <c r="J48" s="689"/>
      <c r="K48" s="689"/>
    </row>
    <row r="49" spans="1:11" s="684" customFormat="1" x14ac:dyDescent="0.2">
      <c r="A49" s="687"/>
      <c r="B49" s="689"/>
      <c r="C49" s="689"/>
      <c r="D49" s="689"/>
      <c r="E49" s="689"/>
      <c r="F49" s="689"/>
      <c r="G49" s="689"/>
      <c r="H49" s="689"/>
      <c r="I49" s="689"/>
      <c r="J49" s="689"/>
      <c r="K49" s="689"/>
    </row>
    <row r="50" spans="1:11" s="684" customFormat="1" x14ac:dyDescent="0.2">
      <c r="A50" s="687"/>
      <c r="B50" s="689"/>
      <c r="C50" s="689"/>
      <c r="D50" s="689"/>
      <c r="E50" s="689"/>
      <c r="F50" s="689"/>
      <c r="G50" s="689"/>
      <c r="H50" s="689"/>
      <c r="I50" s="689"/>
      <c r="J50" s="689"/>
      <c r="K50" s="689"/>
    </row>
    <row r="51" spans="1:11" s="684" customFormat="1" x14ac:dyDescent="0.2">
      <c r="A51" s="687"/>
      <c r="B51" s="689"/>
      <c r="C51" s="689"/>
      <c r="D51" s="689"/>
      <c r="E51" s="689"/>
      <c r="F51" s="689"/>
      <c r="G51" s="689"/>
      <c r="H51" s="689"/>
      <c r="I51" s="689"/>
      <c r="J51" s="689"/>
      <c r="K51" s="689"/>
    </row>
    <row r="52" spans="1:11" s="684" customFormat="1" x14ac:dyDescent="0.2">
      <c r="A52" s="687"/>
      <c r="B52" s="689"/>
      <c r="C52" s="689"/>
      <c r="D52" s="689"/>
      <c r="E52" s="689"/>
      <c r="F52" s="689"/>
      <c r="G52" s="689"/>
      <c r="H52" s="689"/>
      <c r="I52" s="689"/>
      <c r="J52" s="689"/>
      <c r="K52" s="689"/>
    </row>
    <row r="53" spans="1:11" s="684" customFormat="1" x14ac:dyDescent="0.2">
      <c r="A53" s="687"/>
      <c r="B53" s="689"/>
      <c r="C53" s="689"/>
      <c r="D53" s="689"/>
      <c r="E53" s="689"/>
      <c r="F53" s="689"/>
      <c r="G53" s="689"/>
      <c r="H53" s="689"/>
      <c r="I53" s="689"/>
      <c r="J53" s="689"/>
      <c r="K53" s="689"/>
    </row>
    <row r="54" spans="1:11" s="684" customFormat="1" x14ac:dyDescent="0.2">
      <c r="A54" s="687"/>
      <c r="B54" s="689"/>
      <c r="C54" s="689"/>
      <c r="D54" s="689"/>
      <c r="E54" s="689"/>
      <c r="F54" s="689"/>
      <c r="G54" s="689"/>
      <c r="H54" s="689"/>
      <c r="I54" s="689"/>
      <c r="J54" s="689"/>
      <c r="K54" s="689"/>
    </row>
    <row r="55" spans="1:11" s="684" customFormat="1" x14ac:dyDescent="0.2">
      <c r="A55" s="687"/>
      <c r="B55" s="689"/>
      <c r="C55" s="689"/>
      <c r="D55" s="689"/>
      <c r="E55" s="689"/>
      <c r="F55" s="689"/>
      <c r="G55" s="689"/>
      <c r="H55" s="689"/>
      <c r="I55" s="689"/>
      <c r="J55" s="689"/>
      <c r="K55" s="689"/>
    </row>
    <row r="56" spans="1:11" s="684" customFormat="1" x14ac:dyDescent="0.2">
      <c r="A56" s="687"/>
      <c r="B56" s="689"/>
      <c r="C56" s="689"/>
      <c r="D56" s="689"/>
      <c r="E56" s="689"/>
      <c r="F56" s="689"/>
      <c r="G56" s="689"/>
      <c r="H56" s="689"/>
      <c r="I56" s="689"/>
      <c r="J56" s="689"/>
      <c r="K56" s="689"/>
    </row>
    <row r="57" spans="1:11" s="684" customFormat="1" x14ac:dyDescent="0.2">
      <c r="A57" s="687"/>
      <c r="B57" s="689"/>
      <c r="C57" s="689"/>
      <c r="D57" s="689"/>
      <c r="E57" s="689"/>
      <c r="F57" s="689"/>
      <c r="G57" s="689"/>
      <c r="H57" s="689"/>
      <c r="I57" s="689"/>
      <c r="J57" s="689"/>
      <c r="K57" s="689"/>
    </row>
    <row r="58" spans="1:11" s="684" customFormat="1" x14ac:dyDescent="0.2">
      <c r="A58" s="687"/>
      <c r="B58" s="689"/>
      <c r="C58" s="689"/>
      <c r="D58" s="689"/>
      <c r="E58" s="689"/>
      <c r="F58" s="689"/>
      <c r="G58" s="689"/>
      <c r="H58" s="689"/>
      <c r="I58" s="689"/>
      <c r="J58" s="689"/>
      <c r="K58" s="689"/>
    </row>
    <row r="59" spans="1:11" s="684" customFormat="1" x14ac:dyDescent="0.2">
      <c r="A59" s="687"/>
      <c r="B59" s="689"/>
      <c r="C59" s="689"/>
      <c r="D59" s="689"/>
      <c r="E59" s="689"/>
      <c r="F59" s="689"/>
      <c r="G59" s="689"/>
      <c r="H59" s="689"/>
      <c r="I59" s="689"/>
      <c r="J59" s="689"/>
      <c r="K59" s="689"/>
    </row>
    <row r="60" spans="1:11" s="684" customFormat="1" x14ac:dyDescent="0.2">
      <c r="A60" s="687"/>
      <c r="B60" s="689"/>
      <c r="C60" s="689"/>
      <c r="D60" s="689"/>
      <c r="E60" s="689"/>
      <c r="F60" s="689"/>
      <c r="G60" s="689"/>
      <c r="H60" s="689"/>
      <c r="I60" s="689"/>
      <c r="J60" s="689"/>
      <c r="K60" s="689"/>
    </row>
    <row r="61" spans="1:11" s="684" customFormat="1" x14ac:dyDescent="0.2">
      <c r="A61" s="687"/>
      <c r="B61" s="689"/>
      <c r="C61" s="689"/>
      <c r="D61" s="689"/>
      <c r="E61" s="689"/>
      <c r="F61" s="689"/>
      <c r="G61" s="689"/>
      <c r="H61" s="689"/>
      <c r="I61" s="689"/>
      <c r="J61" s="689"/>
      <c r="K61" s="689"/>
    </row>
    <row r="62" spans="1:11" s="684" customFormat="1" x14ac:dyDescent="0.2">
      <c r="A62" s="687"/>
      <c r="B62" s="689"/>
      <c r="C62" s="689"/>
      <c r="D62" s="689"/>
      <c r="E62" s="689"/>
      <c r="F62" s="689"/>
      <c r="G62" s="689"/>
      <c r="H62" s="689"/>
      <c r="I62" s="689"/>
      <c r="J62" s="689"/>
      <c r="K62" s="689"/>
    </row>
    <row r="63" spans="1:11" s="684" customFormat="1" x14ac:dyDescent="0.2">
      <c r="A63" s="687"/>
      <c r="B63" s="689"/>
      <c r="C63" s="689"/>
      <c r="D63" s="689"/>
      <c r="E63" s="689"/>
      <c r="F63" s="689"/>
      <c r="G63" s="689"/>
      <c r="H63" s="689"/>
      <c r="I63" s="689"/>
      <c r="J63" s="689"/>
      <c r="K63" s="689"/>
    </row>
    <row r="64" spans="1:11" s="684" customFormat="1" x14ac:dyDescent="0.2">
      <c r="A64" s="687"/>
      <c r="B64" s="689"/>
      <c r="C64" s="689"/>
      <c r="D64" s="689"/>
      <c r="E64" s="689"/>
      <c r="F64" s="689"/>
      <c r="G64" s="689"/>
      <c r="H64" s="689"/>
      <c r="I64" s="689"/>
      <c r="J64" s="689"/>
      <c r="K64" s="689"/>
    </row>
    <row r="65" spans="1:11" s="684" customFormat="1" x14ac:dyDescent="0.2">
      <c r="A65" s="687"/>
      <c r="B65" s="689"/>
      <c r="C65" s="689"/>
      <c r="D65" s="689"/>
      <c r="E65" s="689"/>
      <c r="F65" s="689"/>
      <c r="G65" s="689"/>
      <c r="H65" s="689"/>
      <c r="I65" s="689"/>
      <c r="J65" s="689"/>
      <c r="K65" s="689"/>
    </row>
    <row r="66" spans="1:11" s="684" customFormat="1" x14ac:dyDescent="0.2">
      <c r="A66" s="687"/>
      <c r="B66" s="689"/>
      <c r="C66" s="689"/>
      <c r="D66" s="689"/>
      <c r="E66" s="689"/>
      <c r="F66" s="689"/>
      <c r="G66" s="689"/>
      <c r="H66" s="689"/>
      <c r="I66" s="689"/>
      <c r="J66" s="689"/>
      <c r="K66" s="689"/>
    </row>
    <row r="67" spans="1:11" s="684" customFormat="1" x14ac:dyDescent="0.2">
      <c r="A67" s="687"/>
      <c r="B67" s="689"/>
      <c r="C67" s="689"/>
      <c r="D67" s="689"/>
      <c r="E67" s="689"/>
      <c r="F67" s="689"/>
      <c r="G67" s="689"/>
      <c r="H67" s="689"/>
      <c r="I67" s="689"/>
      <c r="J67" s="689"/>
      <c r="K67" s="689"/>
    </row>
    <row r="68" spans="1:11" s="684" customFormat="1" x14ac:dyDescent="0.2">
      <c r="A68" s="687"/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1" s="684" customFormat="1" x14ac:dyDescent="0.2">
      <c r="A69" s="687"/>
      <c r="B69" s="689"/>
      <c r="C69" s="689"/>
      <c r="D69" s="689"/>
      <c r="E69" s="689"/>
      <c r="F69" s="689"/>
      <c r="G69" s="689"/>
      <c r="H69" s="689"/>
      <c r="I69" s="689"/>
      <c r="J69" s="689"/>
      <c r="K69" s="689"/>
    </row>
    <row r="70" spans="1:11" s="684" customFormat="1" x14ac:dyDescent="0.2">
      <c r="A70" s="687"/>
      <c r="B70" s="689"/>
      <c r="C70" s="689"/>
      <c r="D70" s="689"/>
      <c r="E70" s="689"/>
      <c r="F70" s="689"/>
      <c r="G70" s="689"/>
      <c r="H70" s="689"/>
      <c r="I70" s="689"/>
      <c r="J70" s="689"/>
      <c r="K70" s="689"/>
    </row>
    <row r="71" spans="1:11" s="684" customFormat="1" x14ac:dyDescent="0.2">
      <c r="A71" s="687"/>
      <c r="B71" s="689"/>
      <c r="C71" s="689"/>
      <c r="D71" s="689"/>
      <c r="E71" s="689"/>
      <c r="F71" s="689"/>
      <c r="G71" s="689"/>
      <c r="H71" s="689"/>
      <c r="I71" s="689"/>
      <c r="J71" s="689"/>
      <c r="K71" s="689"/>
    </row>
    <row r="72" spans="1:11" s="684" customFormat="1" x14ac:dyDescent="0.2">
      <c r="A72" s="687"/>
      <c r="B72" s="689"/>
      <c r="C72" s="689"/>
      <c r="D72" s="689"/>
      <c r="E72" s="689"/>
      <c r="F72" s="689"/>
      <c r="G72" s="689"/>
      <c r="H72" s="689"/>
      <c r="I72" s="689"/>
      <c r="J72" s="689"/>
      <c r="K72" s="689"/>
    </row>
    <row r="73" spans="1:11" s="684" customFormat="1" x14ac:dyDescent="0.2">
      <c r="A73" s="687"/>
      <c r="B73" s="689"/>
      <c r="C73" s="689"/>
      <c r="D73" s="689"/>
      <c r="E73" s="689"/>
      <c r="F73" s="689"/>
      <c r="G73" s="689"/>
      <c r="H73" s="689"/>
      <c r="I73" s="689"/>
      <c r="J73" s="689"/>
      <c r="K73" s="689"/>
    </row>
    <row r="74" spans="1:11" s="684" customFormat="1" x14ac:dyDescent="0.2">
      <c r="A74" s="687"/>
      <c r="B74" s="689"/>
      <c r="C74" s="689"/>
      <c r="D74" s="689"/>
      <c r="E74" s="689"/>
      <c r="F74" s="689"/>
      <c r="G74" s="689"/>
      <c r="H74" s="689"/>
      <c r="I74" s="689"/>
      <c r="J74" s="689"/>
      <c r="K74" s="689"/>
    </row>
    <row r="75" spans="1:11" s="684" customFormat="1" x14ac:dyDescent="0.2">
      <c r="A75" s="687"/>
      <c r="B75" s="689"/>
      <c r="C75" s="689"/>
      <c r="D75" s="689"/>
      <c r="E75" s="689"/>
      <c r="F75" s="689"/>
      <c r="G75" s="689"/>
      <c r="H75" s="689"/>
      <c r="I75" s="689"/>
      <c r="J75" s="689"/>
      <c r="K75" s="689"/>
    </row>
    <row r="76" spans="1:11" s="684" customFormat="1" x14ac:dyDescent="0.2">
      <c r="A76" s="687"/>
      <c r="B76" s="689"/>
      <c r="C76" s="689"/>
      <c r="D76" s="689"/>
      <c r="E76" s="689"/>
      <c r="F76" s="689"/>
      <c r="G76" s="689"/>
      <c r="H76" s="689"/>
      <c r="I76" s="689"/>
      <c r="J76" s="689"/>
      <c r="K76" s="689"/>
    </row>
    <row r="77" spans="1:11" s="684" customFormat="1" x14ac:dyDescent="0.2">
      <c r="A77" s="687"/>
      <c r="B77" s="689"/>
      <c r="C77" s="689"/>
      <c r="D77" s="689"/>
      <c r="E77" s="689"/>
      <c r="F77" s="689"/>
      <c r="G77" s="689"/>
      <c r="H77" s="689"/>
      <c r="I77" s="689"/>
      <c r="J77" s="689"/>
      <c r="K77" s="689"/>
    </row>
    <row r="78" spans="1:11" s="684" customFormat="1" x14ac:dyDescent="0.2">
      <c r="A78" s="687"/>
      <c r="B78" s="689"/>
      <c r="C78" s="689"/>
      <c r="D78" s="689"/>
      <c r="E78" s="689"/>
      <c r="F78" s="689"/>
      <c r="G78" s="689"/>
      <c r="H78" s="689"/>
      <c r="I78" s="689"/>
      <c r="J78" s="689"/>
      <c r="K78" s="689"/>
    </row>
    <row r="79" spans="1:11" s="684" customFormat="1" x14ac:dyDescent="0.2">
      <c r="A79" s="687"/>
      <c r="B79" s="689"/>
      <c r="C79" s="689"/>
      <c r="D79" s="689"/>
      <c r="E79" s="689"/>
      <c r="F79" s="689"/>
      <c r="G79" s="689"/>
      <c r="H79" s="689"/>
      <c r="I79" s="689"/>
      <c r="J79" s="689"/>
      <c r="K79" s="689"/>
    </row>
    <row r="80" spans="1:11" s="684" customFormat="1" x14ac:dyDescent="0.2">
      <c r="A80" s="687"/>
      <c r="B80" s="689"/>
      <c r="C80" s="689"/>
      <c r="D80" s="689"/>
      <c r="E80" s="689"/>
      <c r="F80" s="689"/>
      <c r="G80" s="689"/>
      <c r="H80" s="689"/>
      <c r="I80" s="689"/>
      <c r="J80" s="689"/>
      <c r="K80" s="689"/>
    </row>
    <row r="81" spans="1:11" s="684" customFormat="1" x14ac:dyDescent="0.2">
      <c r="A81" s="687"/>
      <c r="B81" s="689"/>
      <c r="C81" s="689"/>
      <c r="D81" s="689"/>
      <c r="E81" s="689"/>
      <c r="F81" s="689"/>
      <c r="G81" s="689"/>
      <c r="H81" s="689"/>
      <c r="I81" s="689"/>
      <c r="J81" s="689"/>
      <c r="K81" s="689"/>
    </row>
    <row r="82" spans="1:11" s="684" customFormat="1" x14ac:dyDescent="0.2">
      <c r="A82" s="687"/>
      <c r="B82" s="689"/>
      <c r="C82" s="689"/>
      <c r="D82" s="689"/>
      <c r="E82" s="689"/>
      <c r="F82" s="689"/>
      <c r="G82" s="689"/>
      <c r="H82" s="689"/>
      <c r="I82" s="689"/>
      <c r="J82" s="689"/>
      <c r="K82" s="689"/>
    </row>
    <row r="83" spans="1:11" s="684" customFormat="1" x14ac:dyDescent="0.2">
      <c r="A83" s="687"/>
      <c r="B83" s="689"/>
      <c r="C83" s="689"/>
      <c r="D83" s="689"/>
      <c r="E83" s="689"/>
      <c r="F83" s="689"/>
      <c r="G83" s="689"/>
      <c r="H83" s="689"/>
      <c r="I83" s="689"/>
      <c r="J83" s="689"/>
      <c r="K83" s="689"/>
    </row>
    <row r="84" spans="1:11" s="684" customFormat="1" x14ac:dyDescent="0.2">
      <c r="A84" s="687"/>
      <c r="B84" s="689"/>
      <c r="C84" s="689"/>
      <c r="D84" s="689"/>
      <c r="E84" s="689"/>
      <c r="F84" s="689"/>
      <c r="G84" s="689"/>
      <c r="H84" s="689"/>
      <c r="I84" s="689"/>
      <c r="J84" s="689"/>
      <c r="K84" s="689"/>
    </row>
    <row r="85" spans="1:11" s="684" customFormat="1" x14ac:dyDescent="0.2">
      <c r="A85" s="687"/>
      <c r="B85" s="689"/>
      <c r="C85" s="689"/>
      <c r="D85" s="689"/>
      <c r="E85" s="689"/>
      <c r="F85" s="689"/>
      <c r="G85" s="689"/>
      <c r="H85" s="689"/>
      <c r="I85" s="689"/>
      <c r="J85" s="689"/>
      <c r="K85" s="689"/>
    </row>
    <row r="86" spans="1:11" s="684" customFormat="1" x14ac:dyDescent="0.2">
      <c r="A86" s="687"/>
      <c r="B86" s="689"/>
      <c r="C86" s="689"/>
      <c r="D86" s="689"/>
      <c r="E86" s="689"/>
      <c r="F86" s="689"/>
      <c r="G86" s="689"/>
      <c r="H86" s="689"/>
      <c r="I86" s="689"/>
      <c r="J86" s="689"/>
      <c r="K86" s="689"/>
    </row>
    <row r="87" spans="1:11" s="684" customFormat="1" x14ac:dyDescent="0.2">
      <c r="A87" s="687"/>
      <c r="B87" s="689"/>
      <c r="C87" s="689"/>
      <c r="D87" s="689"/>
      <c r="E87" s="689"/>
      <c r="F87" s="689"/>
      <c r="G87" s="689"/>
      <c r="H87" s="689"/>
      <c r="I87" s="689"/>
      <c r="J87" s="689"/>
      <c r="K87" s="689"/>
    </row>
    <row r="88" spans="1:11" s="684" customFormat="1" x14ac:dyDescent="0.2">
      <c r="A88" s="687"/>
      <c r="B88" s="689"/>
      <c r="C88" s="689"/>
      <c r="D88" s="689"/>
      <c r="E88" s="689"/>
      <c r="F88" s="689"/>
      <c r="G88" s="689"/>
      <c r="H88" s="689"/>
      <c r="I88" s="689"/>
      <c r="J88" s="689"/>
      <c r="K88" s="689"/>
    </row>
    <row r="89" spans="1:11" s="684" customFormat="1" x14ac:dyDescent="0.2">
      <c r="A89" s="687"/>
      <c r="B89" s="689"/>
      <c r="C89" s="689"/>
      <c r="D89" s="689"/>
      <c r="E89" s="689"/>
      <c r="F89" s="689"/>
      <c r="G89" s="689"/>
      <c r="H89" s="689"/>
      <c r="I89" s="689"/>
      <c r="J89" s="689"/>
      <c r="K89" s="689"/>
    </row>
    <row r="90" spans="1:11" s="684" customFormat="1" x14ac:dyDescent="0.2">
      <c r="A90" s="687"/>
      <c r="B90" s="689"/>
      <c r="C90" s="689"/>
      <c r="D90" s="689"/>
      <c r="E90" s="689"/>
      <c r="F90" s="689"/>
      <c r="G90" s="689"/>
      <c r="H90" s="689"/>
      <c r="I90" s="689"/>
      <c r="J90" s="689"/>
      <c r="K90" s="689"/>
    </row>
    <row r="91" spans="1:11" s="684" customFormat="1" x14ac:dyDescent="0.2">
      <c r="A91" s="687"/>
      <c r="B91" s="689"/>
      <c r="C91" s="689"/>
      <c r="D91" s="689"/>
      <c r="E91" s="689"/>
      <c r="F91" s="689"/>
      <c r="G91" s="689"/>
      <c r="H91" s="689"/>
      <c r="I91" s="689"/>
      <c r="J91" s="689"/>
      <c r="K91" s="689"/>
    </row>
    <row r="92" spans="1:11" s="684" customFormat="1" x14ac:dyDescent="0.2">
      <c r="A92" s="687"/>
      <c r="B92" s="689"/>
      <c r="C92" s="689"/>
      <c r="D92" s="689"/>
      <c r="E92" s="689"/>
      <c r="F92" s="689"/>
      <c r="G92" s="689"/>
      <c r="H92" s="689"/>
      <c r="I92" s="689"/>
      <c r="J92" s="689"/>
      <c r="K92" s="689"/>
    </row>
    <row r="93" spans="1:11" s="684" customFormat="1" x14ac:dyDescent="0.2">
      <c r="A93" s="687"/>
      <c r="B93" s="689"/>
      <c r="C93" s="689"/>
      <c r="D93" s="689"/>
      <c r="E93" s="689"/>
      <c r="F93" s="689"/>
      <c r="G93" s="689"/>
      <c r="H93" s="689"/>
      <c r="I93" s="689"/>
      <c r="J93" s="689"/>
      <c r="K93" s="689"/>
    </row>
    <row r="94" spans="1:11" s="684" customFormat="1" x14ac:dyDescent="0.2">
      <c r="A94" s="687"/>
      <c r="B94" s="689"/>
      <c r="C94" s="689"/>
      <c r="D94" s="689"/>
      <c r="E94" s="689"/>
      <c r="F94" s="689"/>
      <c r="G94" s="689"/>
      <c r="H94" s="689"/>
      <c r="I94" s="689"/>
      <c r="J94" s="689"/>
      <c r="K94" s="689"/>
    </row>
    <row r="95" spans="1:11" s="684" customFormat="1" x14ac:dyDescent="0.2">
      <c r="A95" s="687"/>
      <c r="B95" s="689"/>
      <c r="C95" s="689"/>
      <c r="D95" s="689"/>
      <c r="E95" s="689"/>
      <c r="F95" s="689"/>
      <c r="G95" s="689"/>
      <c r="H95" s="689"/>
      <c r="I95" s="689"/>
      <c r="J95" s="689"/>
      <c r="K95" s="689"/>
    </row>
    <row r="96" spans="1:11" s="684" customFormat="1" x14ac:dyDescent="0.2">
      <c r="A96" s="687"/>
      <c r="B96" s="689"/>
      <c r="C96" s="689"/>
      <c r="D96" s="689"/>
      <c r="E96" s="689"/>
      <c r="F96" s="689"/>
      <c r="G96" s="689"/>
      <c r="H96" s="689"/>
      <c r="I96" s="689"/>
      <c r="J96" s="689"/>
      <c r="K96" s="689"/>
    </row>
    <row r="97" spans="1:11" s="684" customFormat="1" x14ac:dyDescent="0.2">
      <c r="A97" s="687"/>
      <c r="B97" s="689"/>
      <c r="C97" s="689"/>
      <c r="D97" s="689"/>
      <c r="E97" s="689"/>
      <c r="F97" s="689"/>
      <c r="G97" s="689"/>
      <c r="H97" s="689"/>
      <c r="I97" s="689"/>
      <c r="J97" s="689"/>
      <c r="K97" s="689"/>
    </row>
    <row r="98" spans="1:11" s="684" customFormat="1" x14ac:dyDescent="0.2">
      <c r="A98" s="687"/>
      <c r="B98" s="689"/>
      <c r="C98" s="689"/>
      <c r="D98" s="689"/>
      <c r="E98" s="689"/>
      <c r="F98" s="689"/>
      <c r="G98" s="689"/>
      <c r="H98" s="689"/>
      <c r="I98" s="689"/>
      <c r="J98" s="689"/>
      <c r="K98" s="689"/>
    </row>
    <row r="99" spans="1:11" s="684" customFormat="1" x14ac:dyDescent="0.2">
      <c r="A99" s="687"/>
      <c r="B99" s="689"/>
      <c r="C99" s="689"/>
      <c r="D99" s="689"/>
      <c r="E99" s="689"/>
      <c r="F99" s="689"/>
      <c r="G99" s="689"/>
      <c r="H99" s="689"/>
      <c r="I99" s="689"/>
      <c r="J99" s="689"/>
      <c r="K99" s="689"/>
    </row>
    <row r="100" spans="1:11" s="684" customFormat="1" x14ac:dyDescent="0.2">
      <c r="A100" s="687"/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</row>
    <row r="101" spans="1:11" s="684" customFormat="1" x14ac:dyDescent="0.2">
      <c r="A101" s="687"/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</row>
    <row r="102" spans="1:11" s="684" customFormat="1" x14ac:dyDescent="0.2">
      <c r="A102" s="687"/>
      <c r="B102" s="689"/>
      <c r="C102" s="689"/>
      <c r="D102" s="689"/>
      <c r="E102" s="689"/>
      <c r="F102" s="689"/>
      <c r="G102" s="689"/>
      <c r="H102" s="689"/>
      <c r="I102" s="689"/>
      <c r="J102" s="689"/>
      <c r="K102" s="689"/>
    </row>
    <row r="103" spans="1:11" s="684" customFormat="1" x14ac:dyDescent="0.2">
      <c r="A103" s="687"/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</row>
    <row r="104" spans="1:11" s="684" customFormat="1" x14ac:dyDescent="0.2">
      <c r="A104" s="687"/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</row>
    <row r="105" spans="1:11" s="684" customFormat="1" x14ac:dyDescent="0.2">
      <c r="A105" s="687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</row>
    <row r="106" spans="1:11" s="684" customFormat="1" x14ac:dyDescent="0.2">
      <c r="A106" s="687"/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</row>
    <row r="107" spans="1:11" s="684" customFormat="1" x14ac:dyDescent="0.2">
      <c r="A107" s="687"/>
      <c r="B107" s="689"/>
      <c r="C107" s="689"/>
      <c r="D107" s="689"/>
      <c r="E107" s="689"/>
      <c r="F107" s="689"/>
      <c r="G107" s="689"/>
      <c r="H107" s="689"/>
      <c r="I107" s="689"/>
      <c r="J107" s="689"/>
      <c r="K107" s="689"/>
    </row>
    <row r="108" spans="1:11" s="684" customFormat="1" x14ac:dyDescent="0.2">
      <c r="A108" s="687"/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</row>
    <row r="109" spans="1:11" s="684" customFormat="1" x14ac:dyDescent="0.2">
      <c r="A109" s="687"/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</row>
    <row r="110" spans="1:11" s="684" customFormat="1" x14ac:dyDescent="0.2">
      <c r="A110" s="687"/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</row>
    <row r="111" spans="1:11" s="684" customFormat="1" x14ac:dyDescent="0.2">
      <c r="A111" s="687"/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</row>
    <row r="112" spans="1:11" s="684" customFormat="1" x14ac:dyDescent="0.2">
      <c r="A112" s="687"/>
      <c r="B112" s="689"/>
      <c r="C112" s="689"/>
      <c r="D112" s="689"/>
      <c r="E112" s="689"/>
      <c r="F112" s="689"/>
      <c r="G112" s="689"/>
      <c r="H112" s="689"/>
      <c r="I112" s="689"/>
      <c r="J112" s="689"/>
      <c r="K112" s="689"/>
    </row>
    <row r="113" spans="1:11" s="684" customFormat="1" x14ac:dyDescent="0.2">
      <c r="A113" s="687"/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</row>
    <row r="114" spans="1:11" s="684" customFormat="1" x14ac:dyDescent="0.2">
      <c r="A114" s="687"/>
      <c r="B114" s="689"/>
      <c r="C114" s="689"/>
      <c r="D114" s="689"/>
      <c r="E114" s="689"/>
      <c r="F114" s="689"/>
      <c r="G114" s="689"/>
      <c r="H114" s="689"/>
      <c r="I114" s="689"/>
      <c r="J114" s="689"/>
      <c r="K114" s="689"/>
    </row>
    <row r="115" spans="1:11" s="684" customFormat="1" x14ac:dyDescent="0.2">
      <c r="A115" s="687"/>
      <c r="B115" s="689"/>
      <c r="C115" s="689"/>
      <c r="D115" s="689"/>
      <c r="E115" s="689"/>
      <c r="F115" s="689"/>
      <c r="G115" s="689"/>
      <c r="H115" s="689"/>
      <c r="I115" s="689"/>
      <c r="J115" s="689"/>
      <c r="K115" s="689"/>
    </row>
    <row r="116" spans="1:11" s="684" customFormat="1" x14ac:dyDescent="0.2">
      <c r="A116" s="687"/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</row>
    <row r="117" spans="1:11" s="684" customFormat="1" x14ac:dyDescent="0.2">
      <c r="A117" s="687"/>
      <c r="B117" s="689"/>
      <c r="C117" s="689"/>
      <c r="D117" s="689"/>
      <c r="E117" s="689"/>
      <c r="F117" s="689"/>
      <c r="G117" s="689"/>
      <c r="H117" s="689"/>
      <c r="I117" s="689"/>
      <c r="J117" s="689"/>
      <c r="K117" s="689"/>
    </row>
    <row r="118" spans="1:11" s="684" customFormat="1" x14ac:dyDescent="0.2">
      <c r="A118" s="687"/>
      <c r="B118" s="689"/>
      <c r="C118" s="689"/>
      <c r="D118" s="689"/>
      <c r="E118" s="689"/>
      <c r="F118" s="689"/>
      <c r="G118" s="689"/>
      <c r="H118" s="689"/>
      <c r="I118" s="689"/>
      <c r="J118" s="689"/>
      <c r="K118" s="689"/>
    </row>
    <row r="119" spans="1:11" s="684" customFormat="1" x14ac:dyDescent="0.2">
      <c r="A119" s="687"/>
      <c r="B119" s="689"/>
      <c r="C119" s="689"/>
      <c r="D119" s="689"/>
      <c r="E119" s="689"/>
      <c r="F119" s="689"/>
      <c r="G119" s="689"/>
      <c r="H119" s="689"/>
      <c r="I119" s="689"/>
      <c r="J119" s="689"/>
      <c r="K119" s="689"/>
    </row>
    <row r="120" spans="1:11" s="684" customFormat="1" x14ac:dyDescent="0.2">
      <c r="A120" s="687"/>
      <c r="B120" s="689"/>
      <c r="C120" s="689"/>
      <c r="D120" s="689"/>
      <c r="E120" s="689"/>
      <c r="F120" s="689"/>
      <c r="G120" s="689"/>
      <c r="H120" s="689"/>
      <c r="I120" s="689"/>
      <c r="J120" s="689"/>
      <c r="K120" s="689"/>
    </row>
    <row r="121" spans="1:11" s="684" customFormat="1" x14ac:dyDescent="0.2">
      <c r="A121" s="687"/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</row>
    <row r="122" spans="1:11" s="684" customFormat="1" x14ac:dyDescent="0.2">
      <c r="A122" s="687"/>
      <c r="B122" s="689"/>
      <c r="C122" s="689"/>
      <c r="D122" s="689"/>
      <c r="E122" s="689"/>
      <c r="F122" s="689"/>
      <c r="G122" s="689"/>
      <c r="H122" s="689"/>
      <c r="I122" s="689"/>
      <c r="J122" s="689"/>
      <c r="K122" s="689"/>
    </row>
    <row r="123" spans="1:11" s="684" customFormat="1" x14ac:dyDescent="0.2">
      <c r="A123" s="687"/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</row>
    <row r="124" spans="1:11" s="684" customFormat="1" x14ac:dyDescent="0.2">
      <c r="A124" s="687"/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</row>
    <row r="125" spans="1:11" s="684" customFormat="1" x14ac:dyDescent="0.2">
      <c r="A125" s="687"/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</row>
    <row r="126" spans="1:11" s="684" customFormat="1" x14ac:dyDescent="0.2">
      <c r="A126" s="687"/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</row>
    <row r="127" spans="1:11" s="684" customFormat="1" x14ac:dyDescent="0.2">
      <c r="A127" s="687"/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</row>
    <row r="128" spans="1:11" s="684" customFormat="1" x14ac:dyDescent="0.2">
      <c r="A128" s="687"/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</row>
    <row r="129" spans="1:11" s="684" customFormat="1" x14ac:dyDescent="0.2">
      <c r="A129" s="687"/>
      <c r="B129" s="689"/>
      <c r="C129" s="689"/>
      <c r="D129" s="689"/>
      <c r="E129" s="689"/>
      <c r="F129" s="689"/>
      <c r="G129" s="689"/>
      <c r="H129" s="689"/>
      <c r="I129" s="689"/>
      <c r="J129" s="689"/>
      <c r="K129" s="689"/>
    </row>
    <row r="130" spans="1:11" s="684" customFormat="1" x14ac:dyDescent="0.2">
      <c r="A130" s="687"/>
      <c r="B130" s="689"/>
      <c r="C130" s="689"/>
      <c r="D130" s="689"/>
      <c r="E130" s="689"/>
      <c r="F130" s="689"/>
      <c r="G130" s="689"/>
      <c r="H130" s="689"/>
      <c r="I130" s="689"/>
      <c r="J130" s="689"/>
      <c r="K130" s="689"/>
    </row>
    <row r="131" spans="1:11" s="684" customFormat="1" x14ac:dyDescent="0.2">
      <c r="A131" s="687"/>
      <c r="B131" s="689"/>
      <c r="C131" s="689"/>
      <c r="D131" s="689"/>
      <c r="E131" s="689"/>
      <c r="F131" s="689"/>
      <c r="G131" s="689"/>
      <c r="H131" s="689"/>
      <c r="I131" s="689"/>
      <c r="J131" s="689"/>
      <c r="K131" s="689"/>
    </row>
    <row r="132" spans="1:11" s="684" customFormat="1" x14ac:dyDescent="0.2">
      <c r="A132" s="687"/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</row>
    <row r="133" spans="1:11" s="684" customFormat="1" x14ac:dyDescent="0.2">
      <c r="A133" s="687"/>
      <c r="B133" s="689"/>
      <c r="C133" s="689"/>
      <c r="D133" s="689"/>
      <c r="E133" s="689"/>
      <c r="F133" s="689"/>
      <c r="G133" s="689"/>
      <c r="H133" s="689"/>
      <c r="I133" s="689"/>
      <c r="J133" s="689"/>
      <c r="K133" s="689"/>
    </row>
    <row r="134" spans="1:11" s="684" customFormat="1" x14ac:dyDescent="0.2">
      <c r="A134" s="687"/>
      <c r="B134" s="689"/>
      <c r="C134" s="689"/>
      <c r="D134" s="689"/>
      <c r="E134" s="689"/>
      <c r="F134" s="689"/>
      <c r="G134" s="689"/>
      <c r="H134" s="689"/>
      <c r="I134" s="689"/>
      <c r="J134" s="689"/>
      <c r="K134" s="689"/>
    </row>
    <row r="135" spans="1:11" s="684" customFormat="1" x14ac:dyDescent="0.2">
      <c r="A135" s="687"/>
      <c r="B135" s="689"/>
      <c r="C135" s="689"/>
      <c r="D135" s="689"/>
      <c r="E135" s="689"/>
      <c r="F135" s="689"/>
      <c r="G135" s="689"/>
      <c r="H135" s="689"/>
      <c r="I135" s="689"/>
      <c r="J135" s="689"/>
      <c r="K135" s="689"/>
    </row>
    <row r="136" spans="1:11" s="684" customFormat="1" x14ac:dyDescent="0.2">
      <c r="A136" s="687"/>
      <c r="B136" s="689"/>
      <c r="C136" s="689"/>
      <c r="D136" s="689"/>
      <c r="E136" s="689"/>
      <c r="F136" s="689"/>
      <c r="G136" s="689"/>
      <c r="H136" s="689"/>
      <c r="I136" s="689"/>
      <c r="J136" s="689"/>
      <c r="K136" s="689"/>
    </row>
    <row r="137" spans="1:11" s="684" customFormat="1" x14ac:dyDescent="0.2">
      <c r="A137" s="687"/>
      <c r="B137" s="689"/>
      <c r="C137" s="689"/>
      <c r="D137" s="689"/>
      <c r="E137" s="689"/>
      <c r="F137" s="689"/>
      <c r="G137" s="689"/>
      <c r="H137" s="689"/>
      <c r="I137" s="689"/>
      <c r="J137" s="689"/>
      <c r="K137" s="689"/>
    </row>
    <row r="138" spans="1:11" s="684" customFormat="1" x14ac:dyDescent="0.2">
      <c r="A138" s="687"/>
      <c r="B138" s="689"/>
      <c r="C138" s="689"/>
      <c r="D138" s="689"/>
      <c r="E138" s="689"/>
      <c r="F138" s="689"/>
      <c r="G138" s="689"/>
      <c r="H138" s="689"/>
      <c r="I138" s="689"/>
      <c r="J138" s="689"/>
      <c r="K138" s="689"/>
    </row>
    <row r="139" spans="1:11" s="684" customFormat="1" x14ac:dyDescent="0.2">
      <c r="A139" s="687"/>
      <c r="B139" s="689"/>
      <c r="C139" s="689"/>
      <c r="D139" s="689"/>
      <c r="E139" s="689"/>
      <c r="F139" s="689"/>
      <c r="G139" s="689"/>
      <c r="H139" s="689"/>
      <c r="I139" s="689"/>
      <c r="J139" s="689"/>
      <c r="K139" s="689"/>
    </row>
    <row r="140" spans="1:11" s="684" customFormat="1" x14ac:dyDescent="0.2">
      <c r="A140" s="687"/>
      <c r="B140" s="689"/>
      <c r="C140" s="689"/>
      <c r="D140" s="689"/>
      <c r="E140" s="689"/>
      <c r="F140" s="689"/>
      <c r="G140" s="689"/>
      <c r="H140" s="689"/>
      <c r="I140" s="689"/>
      <c r="J140" s="689"/>
      <c r="K140" s="689"/>
    </row>
    <row r="141" spans="1:11" s="684" customFormat="1" x14ac:dyDescent="0.2">
      <c r="A141" s="687"/>
      <c r="B141" s="689"/>
      <c r="C141" s="689"/>
      <c r="D141" s="689"/>
      <c r="E141" s="689"/>
      <c r="F141" s="689"/>
      <c r="G141" s="689"/>
      <c r="H141" s="689"/>
      <c r="I141" s="689"/>
      <c r="J141" s="689"/>
      <c r="K141" s="689"/>
    </row>
    <row r="142" spans="1:11" s="684" customFormat="1" x14ac:dyDescent="0.2">
      <c r="A142" s="687"/>
      <c r="B142" s="689"/>
      <c r="C142" s="689"/>
      <c r="D142" s="689"/>
      <c r="E142" s="689"/>
      <c r="F142" s="689"/>
      <c r="G142" s="689"/>
      <c r="H142" s="689"/>
      <c r="I142" s="689"/>
      <c r="J142" s="689"/>
      <c r="K142" s="689"/>
    </row>
    <row r="143" spans="1:11" s="684" customFormat="1" x14ac:dyDescent="0.2">
      <c r="A143" s="687"/>
      <c r="B143" s="689"/>
      <c r="C143" s="689"/>
      <c r="D143" s="689"/>
      <c r="E143" s="689"/>
      <c r="F143" s="689"/>
      <c r="G143" s="689"/>
      <c r="H143" s="689"/>
      <c r="I143" s="689"/>
      <c r="J143" s="689"/>
      <c r="K143" s="689"/>
    </row>
    <row r="144" spans="1:11" s="684" customFormat="1" x14ac:dyDescent="0.2">
      <c r="A144" s="687"/>
      <c r="B144" s="689"/>
      <c r="C144" s="689"/>
      <c r="D144" s="689"/>
      <c r="E144" s="689"/>
      <c r="F144" s="689"/>
      <c r="G144" s="689"/>
      <c r="H144" s="689"/>
      <c r="I144" s="689"/>
      <c r="J144" s="689"/>
      <c r="K144" s="689"/>
    </row>
    <row r="145" spans="1:11" s="684" customFormat="1" x14ac:dyDescent="0.2">
      <c r="A145" s="687"/>
      <c r="B145" s="689"/>
      <c r="C145" s="689"/>
      <c r="D145" s="689"/>
      <c r="E145" s="689"/>
      <c r="F145" s="689"/>
      <c r="G145" s="689"/>
      <c r="H145" s="689"/>
      <c r="I145" s="689"/>
      <c r="J145" s="689"/>
      <c r="K145" s="689"/>
    </row>
    <row r="146" spans="1:11" s="684" customFormat="1" x14ac:dyDescent="0.2">
      <c r="A146" s="687"/>
      <c r="B146" s="689"/>
      <c r="C146" s="689"/>
      <c r="D146" s="689"/>
      <c r="E146" s="689"/>
      <c r="F146" s="689"/>
      <c r="G146" s="689"/>
      <c r="H146" s="689"/>
      <c r="I146" s="689"/>
      <c r="J146" s="689"/>
      <c r="K146" s="689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FINANZAS&amp;R57</oddFooter>
  </headerFooter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workbookViewId="0">
      <pane xSplit="1" ySplit="8" topLeftCell="E9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36.140625" style="687" customWidth="1"/>
    <col min="2" max="2" width="18.42578125" style="689" customWidth="1"/>
    <col min="3" max="3" width="16.7109375" style="689" customWidth="1"/>
    <col min="4" max="4" width="18.140625" style="689" customWidth="1"/>
    <col min="5" max="5" width="14.7109375" style="689" customWidth="1"/>
    <col min="6" max="6" width="18.5703125" style="689" customWidth="1"/>
    <col min="7" max="7" width="13.140625" style="689" customWidth="1"/>
    <col min="8" max="8" width="14.7109375" style="689" customWidth="1"/>
    <col min="9" max="9" width="13.85546875" style="689" customWidth="1"/>
    <col min="10" max="10" width="10.5703125" style="689" customWidth="1"/>
    <col min="11" max="11" width="15.42578125" style="689" customWidth="1"/>
    <col min="12" max="12" width="18.425781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682" t="s">
        <v>1342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ht="12.75" customHeight="1" x14ac:dyDescent="0.2">
      <c r="A3" s="685" t="str">
        <f>'INGRESOS PROPIOS'!A3:L3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x14ac:dyDescent="0.2">
      <c r="A6" s="687" t="s">
        <v>1055</v>
      </c>
      <c r="B6" s="688" t="s">
        <v>1343</v>
      </c>
    </row>
    <row r="8" spans="1:18" s="693" customFormat="1" ht="51.75" x14ac:dyDescent="0.25">
      <c r="A8" s="703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 s="460"/>
    </row>
    <row r="9" spans="1:18" ht="26.25" x14ac:dyDescent="0.25">
      <c r="A9" s="701" t="s">
        <v>1092</v>
      </c>
      <c r="B9" s="692"/>
      <c r="C9" s="692">
        <v>96000</v>
      </c>
      <c r="D9" s="692">
        <v>0</v>
      </c>
      <c r="E9" s="692">
        <v>96000</v>
      </c>
      <c r="F9" s="692">
        <v>96000</v>
      </c>
      <c r="G9" s="692">
        <v>30000</v>
      </c>
      <c r="H9" s="692">
        <v>30000</v>
      </c>
      <c r="I9" s="692"/>
      <c r="J9" s="692">
        <v>30000</v>
      </c>
      <c r="K9" s="692">
        <v>96000</v>
      </c>
      <c r="L9" s="704">
        <v>66000</v>
      </c>
      <c r="M9"/>
      <c r="N9" s="684"/>
      <c r="O9" s="684"/>
      <c r="P9" s="684"/>
    </row>
    <row r="10" spans="1:18" ht="15" x14ac:dyDescent="0.25">
      <c r="A10" s="698" t="s">
        <v>1341</v>
      </c>
      <c r="B10" s="692"/>
      <c r="C10" s="692">
        <v>96000</v>
      </c>
      <c r="D10" s="692">
        <v>0</v>
      </c>
      <c r="E10" s="692">
        <v>96000</v>
      </c>
      <c r="F10" s="692">
        <v>96000</v>
      </c>
      <c r="G10" s="692">
        <v>30000</v>
      </c>
      <c r="H10" s="692">
        <v>30000</v>
      </c>
      <c r="I10" s="692"/>
      <c r="J10" s="692">
        <v>30000</v>
      </c>
      <c r="K10" s="692">
        <v>96000</v>
      </c>
      <c r="L10" s="704">
        <v>66000</v>
      </c>
      <c r="M10"/>
      <c r="N10" s="684"/>
      <c r="O10" s="684"/>
      <c r="P10" s="684"/>
    </row>
    <row r="11" spans="1:18" ht="15" x14ac:dyDescent="0.25">
      <c r="A11" s="694" t="s">
        <v>1045</v>
      </c>
      <c r="B11" s="692"/>
      <c r="C11" s="692">
        <v>96000</v>
      </c>
      <c r="D11" s="692">
        <v>0</v>
      </c>
      <c r="E11" s="692">
        <v>96000</v>
      </c>
      <c r="F11" s="692">
        <v>96000</v>
      </c>
      <c r="G11" s="692">
        <v>30000</v>
      </c>
      <c r="H11" s="692">
        <v>30000</v>
      </c>
      <c r="I11" s="692"/>
      <c r="J11" s="692">
        <v>30000</v>
      </c>
      <c r="K11" s="692">
        <v>96000</v>
      </c>
      <c r="L11" s="704">
        <v>66000</v>
      </c>
      <c r="M11"/>
      <c r="N11" s="684"/>
      <c r="O11" s="684"/>
      <c r="P11" s="684"/>
    </row>
    <row r="12" spans="1:18" ht="15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 s="684"/>
      <c r="O12" s="684"/>
      <c r="P12" s="684"/>
    </row>
    <row r="13" spans="1:18" s="684" customFormat="1" x14ac:dyDescent="0.2">
      <c r="A13" s="687"/>
      <c r="B13" s="689"/>
      <c r="C13" s="689"/>
      <c r="D13" s="689"/>
      <c r="E13" s="689"/>
      <c r="F13" s="689"/>
      <c r="G13" s="689"/>
      <c r="H13" s="689"/>
      <c r="I13" s="689"/>
      <c r="J13" s="689"/>
      <c r="K13" s="689"/>
    </row>
    <row r="14" spans="1:18" s="684" customFormat="1" x14ac:dyDescent="0.2">
      <c r="A14" s="687"/>
      <c r="B14" s="689"/>
      <c r="C14" s="689"/>
      <c r="D14" s="689"/>
      <c r="E14" s="689"/>
      <c r="F14" s="689"/>
      <c r="G14" s="689"/>
      <c r="H14" s="689"/>
      <c r="I14" s="689"/>
      <c r="J14" s="689"/>
      <c r="K14" s="689"/>
    </row>
    <row r="15" spans="1:18" s="684" customFormat="1" x14ac:dyDescent="0.2">
      <c r="A15" s="687"/>
      <c r="B15" s="689"/>
      <c r="C15" s="689"/>
      <c r="D15" s="689"/>
      <c r="E15" s="689"/>
      <c r="F15" s="689"/>
      <c r="G15" s="689"/>
      <c r="H15" s="689"/>
      <c r="I15" s="689"/>
      <c r="J15" s="689"/>
      <c r="K15" s="689"/>
    </row>
    <row r="16" spans="1:18" s="684" customFormat="1" x14ac:dyDescent="0.2">
      <c r="A16" s="687"/>
      <c r="B16" s="689"/>
      <c r="C16" s="689"/>
      <c r="D16" s="689"/>
      <c r="E16" s="689"/>
      <c r="F16" s="689"/>
      <c r="G16" s="689"/>
      <c r="H16" s="689"/>
      <c r="I16" s="689"/>
      <c r="J16" s="689"/>
      <c r="K16" s="689"/>
    </row>
    <row r="17" spans="1:11" s="684" customFormat="1" x14ac:dyDescent="0.2">
      <c r="A17" s="687"/>
      <c r="B17" s="689"/>
      <c r="C17" s="689"/>
      <c r="D17" s="689"/>
      <c r="E17" s="689"/>
      <c r="F17" s="689"/>
      <c r="G17" s="689"/>
      <c r="H17" s="689"/>
      <c r="I17" s="689"/>
      <c r="J17" s="689"/>
      <c r="K17" s="689"/>
    </row>
    <row r="18" spans="1:11" s="684" customFormat="1" x14ac:dyDescent="0.2">
      <c r="A18" s="687"/>
      <c r="B18" s="689"/>
      <c r="C18" s="689"/>
      <c r="D18" s="689"/>
      <c r="E18" s="689"/>
      <c r="F18" s="689"/>
      <c r="G18" s="689"/>
      <c r="H18" s="689"/>
      <c r="I18" s="689"/>
      <c r="J18" s="689"/>
      <c r="K18" s="689"/>
    </row>
    <row r="19" spans="1:11" s="684" customFormat="1" x14ac:dyDescent="0.2">
      <c r="A19" s="687"/>
      <c r="B19" s="689"/>
      <c r="C19" s="689"/>
      <c r="D19" s="689"/>
      <c r="E19" s="689"/>
      <c r="F19" s="689"/>
      <c r="G19" s="689"/>
      <c r="H19" s="689"/>
      <c r="I19" s="689"/>
      <c r="J19" s="689"/>
      <c r="K19" s="689"/>
    </row>
    <row r="20" spans="1:11" s="684" customFormat="1" x14ac:dyDescent="0.2">
      <c r="A20" s="687"/>
      <c r="B20" s="689"/>
      <c r="C20" s="689"/>
      <c r="D20" s="689"/>
      <c r="E20" s="689"/>
      <c r="F20" s="689"/>
      <c r="G20" s="689"/>
      <c r="H20" s="689"/>
      <c r="I20" s="689"/>
      <c r="J20" s="689"/>
      <c r="K20" s="689"/>
    </row>
    <row r="21" spans="1:11" s="684" customFormat="1" x14ac:dyDescent="0.2">
      <c r="A21" s="687"/>
      <c r="B21" s="689"/>
      <c r="C21" s="689"/>
      <c r="D21" s="689"/>
      <c r="E21" s="689"/>
      <c r="F21" s="689"/>
      <c r="G21" s="689"/>
      <c r="H21" s="689"/>
      <c r="I21" s="689"/>
      <c r="J21" s="689"/>
      <c r="K21" s="689"/>
    </row>
    <row r="22" spans="1:11" s="684" customFormat="1" x14ac:dyDescent="0.2">
      <c r="A22" s="687"/>
      <c r="B22" s="689"/>
      <c r="C22" s="689"/>
      <c r="D22" s="689"/>
      <c r="E22" s="689"/>
      <c r="F22" s="689"/>
      <c r="G22" s="689"/>
      <c r="H22" s="689"/>
      <c r="I22" s="689"/>
      <c r="J22" s="689"/>
      <c r="K22" s="689"/>
    </row>
    <row r="23" spans="1:11" s="684" customFormat="1" x14ac:dyDescent="0.2">
      <c r="A23" s="687"/>
      <c r="B23" s="689"/>
      <c r="C23" s="689"/>
      <c r="D23" s="689"/>
      <c r="E23" s="689"/>
      <c r="F23" s="689"/>
      <c r="G23" s="689"/>
      <c r="H23" s="689"/>
      <c r="I23" s="689"/>
      <c r="J23" s="689"/>
      <c r="K23" s="689"/>
    </row>
    <row r="24" spans="1:11" s="684" customFormat="1" x14ac:dyDescent="0.2">
      <c r="A24" s="687"/>
      <c r="B24" s="689"/>
      <c r="C24" s="689"/>
      <c r="D24" s="689"/>
      <c r="E24" s="689"/>
      <c r="F24" s="689"/>
      <c r="G24" s="689"/>
      <c r="H24" s="689"/>
      <c r="I24" s="689"/>
      <c r="J24" s="689"/>
      <c r="K24" s="689"/>
    </row>
    <row r="25" spans="1:11" s="684" customFormat="1" x14ac:dyDescent="0.2">
      <c r="A25" s="687"/>
      <c r="B25" s="689"/>
      <c r="C25" s="689"/>
      <c r="D25" s="689"/>
      <c r="E25" s="689"/>
      <c r="F25" s="689"/>
      <c r="G25" s="689"/>
      <c r="H25" s="689"/>
      <c r="I25" s="689"/>
      <c r="J25" s="689"/>
      <c r="K25" s="689"/>
    </row>
    <row r="26" spans="1:11" s="684" customFormat="1" x14ac:dyDescent="0.2">
      <c r="A26" s="687"/>
      <c r="B26" s="689"/>
      <c r="C26" s="689"/>
      <c r="D26" s="689"/>
      <c r="E26" s="689"/>
      <c r="F26" s="689"/>
      <c r="G26" s="689"/>
      <c r="H26" s="689"/>
      <c r="I26" s="689"/>
      <c r="J26" s="689"/>
      <c r="K26" s="689"/>
    </row>
    <row r="27" spans="1:11" s="684" customFormat="1" x14ac:dyDescent="0.2">
      <c r="A27" s="687"/>
      <c r="B27" s="689"/>
      <c r="C27" s="689"/>
      <c r="D27" s="689"/>
      <c r="E27" s="689"/>
      <c r="F27" s="689"/>
      <c r="G27" s="689"/>
      <c r="H27" s="689"/>
      <c r="I27" s="689"/>
      <c r="J27" s="689"/>
      <c r="K27" s="689"/>
    </row>
    <row r="28" spans="1:11" s="684" customFormat="1" x14ac:dyDescent="0.2">
      <c r="A28" s="687"/>
      <c r="B28" s="689"/>
      <c r="C28" s="689"/>
      <c r="D28" s="689"/>
      <c r="E28" s="689"/>
      <c r="F28" s="689"/>
      <c r="G28" s="689"/>
      <c r="H28" s="689"/>
      <c r="I28" s="689"/>
      <c r="J28" s="689"/>
      <c r="K28" s="689"/>
    </row>
    <row r="29" spans="1:11" s="684" customFormat="1" x14ac:dyDescent="0.2">
      <c r="A29" s="687"/>
      <c r="B29" s="689"/>
      <c r="C29" s="689"/>
      <c r="D29" s="689"/>
      <c r="E29" s="689"/>
      <c r="F29" s="689"/>
      <c r="G29" s="689"/>
      <c r="H29" s="689"/>
      <c r="I29" s="689"/>
      <c r="J29" s="689"/>
      <c r="K29" s="689"/>
    </row>
    <row r="30" spans="1:11" s="684" customFormat="1" x14ac:dyDescent="0.2">
      <c r="A30" s="687"/>
      <c r="B30" s="689"/>
      <c r="C30" s="689"/>
      <c r="D30" s="689"/>
      <c r="E30" s="689"/>
      <c r="F30" s="689"/>
      <c r="G30" s="689"/>
      <c r="H30" s="689"/>
      <c r="I30" s="689"/>
      <c r="J30" s="689"/>
      <c r="K30" s="689"/>
    </row>
    <row r="31" spans="1:11" s="684" customFormat="1" x14ac:dyDescent="0.2">
      <c r="A31" s="687"/>
      <c r="B31" s="689"/>
      <c r="C31" s="689"/>
      <c r="D31" s="689"/>
      <c r="E31" s="689"/>
      <c r="F31" s="689"/>
      <c r="G31" s="689"/>
      <c r="H31" s="689"/>
      <c r="I31" s="689"/>
      <c r="J31" s="689"/>
      <c r="K31" s="689"/>
    </row>
    <row r="32" spans="1:11" s="684" customFormat="1" x14ac:dyDescent="0.2">
      <c r="A32" s="687"/>
      <c r="B32" s="689"/>
      <c r="C32" s="689"/>
      <c r="D32" s="689"/>
      <c r="E32" s="689"/>
      <c r="F32" s="689"/>
      <c r="G32" s="689"/>
      <c r="H32" s="689"/>
      <c r="I32" s="689"/>
      <c r="J32" s="689"/>
      <c r="K32" s="689"/>
    </row>
    <row r="33" spans="1:11" s="684" customFormat="1" x14ac:dyDescent="0.2">
      <c r="A33" s="687"/>
      <c r="B33" s="689"/>
      <c r="C33" s="689"/>
      <c r="D33" s="689"/>
      <c r="E33" s="689"/>
      <c r="F33" s="689"/>
      <c r="G33" s="689"/>
      <c r="H33" s="689"/>
      <c r="I33" s="689"/>
      <c r="J33" s="689"/>
      <c r="K33" s="689"/>
    </row>
    <row r="34" spans="1:11" s="684" customFormat="1" x14ac:dyDescent="0.2">
      <c r="A34" s="687"/>
      <c r="B34" s="689"/>
      <c r="C34" s="689"/>
      <c r="D34" s="689"/>
      <c r="E34" s="689"/>
      <c r="F34" s="689"/>
      <c r="G34" s="689"/>
      <c r="H34" s="689"/>
      <c r="I34" s="689"/>
      <c r="J34" s="689"/>
      <c r="K34" s="689"/>
    </row>
    <row r="35" spans="1:11" s="684" customFormat="1" x14ac:dyDescent="0.2">
      <c r="A35" s="687"/>
      <c r="B35" s="689"/>
      <c r="C35" s="689"/>
      <c r="D35" s="689"/>
      <c r="E35" s="689"/>
      <c r="F35" s="689"/>
      <c r="G35" s="689"/>
      <c r="H35" s="689"/>
      <c r="I35" s="689"/>
      <c r="J35" s="689"/>
      <c r="K35" s="689"/>
    </row>
    <row r="36" spans="1:11" s="684" customFormat="1" x14ac:dyDescent="0.2">
      <c r="A36" s="687"/>
      <c r="B36" s="689"/>
      <c r="C36" s="689"/>
      <c r="D36" s="689"/>
      <c r="E36" s="689"/>
      <c r="F36" s="689"/>
      <c r="G36" s="689"/>
      <c r="H36" s="689"/>
      <c r="I36" s="689"/>
      <c r="J36" s="689"/>
      <c r="K36" s="689"/>
    </row>
    <row r="37" spans="1:11" s="684" customFormat="1" x14ac:dyDescent="0.2">
      <c r="A37" s="687"/>
      <c r="B37" s="689"/>
      <c r="C37" s="689"/>
      <c r="D37" s="689"/>
      <c r="E37" s="689"/>
      <c r="F37" s="689"/>
      <c r="G37" s="689"/>
      <c r="H37" s="689"/>
      <c r="I37" s="689"/>
      <c r="J37" s="689"/>
      <c r="K37" s="689"/>
    </row>
    <row r="38" spans="1:11" s="684" customFormat="1" x14ac:dyDescent="0.2">
      <c r="A38" s="687"/>
      <c r="B38" s="689"/>
      <c r="C38" s="689"/>
      <c r="D38" s="689"/>
      <c r="E38" s="689"/>
      <c r="F38" s="689"/>
      <c r="G38" s="689"/>
      <c r="H38" s="689"/>
      <c r="I38" s="689"/>
      <c r="J38" s="689"/>
      <c r="K38" s="689"/>
    </row>
    <row r="39" spans="1:11" s="684" customFormat="1" x14ac:dyDescent="0.2">
      <c r="A39" s="687"/>
      <c r="B39" s="689"/>
      <c r="C39" s="689"/>
      <c r="D39" s="689"/>
      <c r="E39" s="689"/>
      <c r="F39" s="689"/>
      <c r="G39" s="689"/>
      <c r="H39" s="689"/>
      <c r="I39" s="689"/>
      <c r="J39" s="689"/>
      <c r="K39" s="689"/>
    </row>
    <row r="40" spans="1:11" s="684" customFormat="1" x14ac:dyDescent="0.2">
      <c r="A40" s="687"/>
      <c r="B40" s="689"/>
      <c r="C40" s="689"/>
      <c r="D40" s="689"/>
      <c r="E40" s="689"/>
      <c r="F40" s="689"/>
      <c r="G40" s="689"/>
      <c r="H40" s="689"/>
      <c r="I40" s="689"/>
      <c r="J40" s="689"/>
      <c r="K40" s="689"/>
    </row>
    <row r="41" spans="1:11" s="684" customFormat="1" x14ac:dyDescent="0.2">
      <c r="A41" s="687"/>
      <c r="B41" s="689"/>
      <c r="C41" s="689"/>
      <c r="D41" s="689"/>
      <c r="E41" s="689"/>
      <c r="F41" s="689"/>
      <c r="G41" s="689"/>
      <c r="H41" s="689"/>
      <c r="I41" s="689"/>
      <c r="J41" s="689"/>
      <c r="K41" s="689"/>
    </row>
    <row r="42" spans="1:11" s="684" customFormat="1" x14ac:dyDescent="0.2">
      <c r="A42" s="687"/>
      <c r="B42" s="689"/>
      <c r="C42" s="689"/>
      <c r="D42" s="689"/>
      <c r="E42" s="689"/>
      <c r="F42" s="689"/>
      <c r="G42" s="689"/>
      <c r="H42" s="689"/>
      <c r="I42" s="689"/>
      <c r="J42" s="689"/>
      <c r="K42" s="689"/>
    </row>
    <row r="43" spans="1:11" s="684" customFormat="1" x14ac:dyDescent="0.2">
      <c r="A43" s="687"/>
      <c r="B43" s="689"/>
      <c r="C43" s="689"/>
      <c r="D43" s="689"/>
      <c r="E43" s="689"/>
      <c r="F43" s="689"/>
      <c r="G43" s="689"/>
      <c r="H43" s="689"/>
      <c r="I43" s="689"/>
      <c r="J43" s="689"/>
      <c r="K43" s="689"/>
    </row>
    <row r="44" spans="1:11" s="684" customFormat="1" x14ac:dyDescent="0.2">
      <c r="A44" s="687"/>
      <c r="B44" s="689"/>
      <c r="C44" s="689"/>
      <c r="D44" s="689"/>
      <c r="E44" s="689"/>
      <c r="F44" s="689"/>
      <c r="G44" s="689"/>
      <c r="H44" s="689"/>
      <c r="I44" s="689"/>
      <c r="J44" s="689"/>
      <c r="K44" s="689"/>
    </row>
    <row r="45" spans="1:11" s="684" customFormat="1" x14ac:dyDescent="0.2">
      <c r="A45" s="687"/>
      <c r="B45" s="689"/>
      <c r="C45" s="689"/>
      <c r="D45" s="689"/>
      <c r="E45" s="689"/>
      <c r="F45" s="689"/>
      <c r="G45" s="689"/>
      <c r="H45" s="689"/>
      <c r="I45" s="689"/>
      <c r="J45" s="689"/>
      <c r="K45" s="689"/>
    </row>
    <row r="46" spans="1:11" s="684" customFormat="1" x14ac:dyDescent="0.2">
      <c r="A46" s="687"/>
      <c r="B46" s="689"/>
      <c r="C46" s="689"/>
      <c r="D46" s="689"/>
      <c r="E46" s="689"/>
      <c r="F46" s="689"/>
      <c r="G46" s="689"/>
      <c r="H46" s="689"/>
      <c r="I46" s="689"/>
      <c r="J46" s="689"/>
      <c r="K46" s="689"/>
    </row>
    <row r="47" spans="1:11" s="684" customFormat="1" x14ac:dyDescent="0.2">
      <c r="A47" s="687"/>
      <c r="B47" s="689"/>
      <c r="C47" s="689"/>
      <c r="D47" s="689"/>
      <c r="E47" s="689"/>
      <c r="F47" s="689"/>
      <c r="G47" s="689"/>
      <c r="H47" s="689"/>
      <c r="I47" s="689"/>
      <c r="J47" s="689"/>
      <c r="K47" s="689"/>
    </row>
    <row r="48" spans="1:11" s="684" customFormat="1" x14ac:dyDescent="0.2">
      <c r="A48" s="687"/>
      <c r="B48" s="689"/>
      <c r="C48" s="689"/>
      <c r="D48" s="689"/>
      <c r="E48" s="689"/>
      <c r="F48" s="689"/>
      <c r="G48" s="689"/>
      <c r="H48" s="689"/>
      <c r="I48" s="689"/>
      <c r="J48" s="689"/>
      <c r="K48" s="689"/>
    </row>
    <row r="49" spans="1:11" s="684" customFormat="1" x14ac:dyDescent="0.2">
      <c r="A49" s="687"/>
      <c r="B49" s="689"/>
      <c r="C49" s="689"/>
      <c r="D49" s="689"/>
      <c r="E49" s="689"/>
      <c r="F49" s="689"/>
      <c r="G49" s="689"/>
      <c r="H49" s="689"/>
      <c r="I49" s="689"/>
      <c r="J49" s="689"/>
      <c r="K49" s="689"/>
    </row>
    <row r="50" spans="1:11" s="684" customFormat="1" x14ac:dyDescent="0.2">
      <c r="A50" s="687"/>
      <c r="B50" s="689"/>
      <c r="C50" s="689"/>
      <c r="D50" s="689"/>
      <c r="E50" s="689"/>
      <c r="F50" s="689"/>
      <c r="G50" s="689"/>
      <c r="H50" s="689"/>
      <c r="I50" s="689"/>
      <c r="J50" s="689"/>
      <c r="K50" s="689"/>
    </row>
    <row r="51" spans="1:11" s="684" customFormat="1" x14ac:dyDescent="0.2">
      <c r="A51" s="687"/>
      <c r="B51" s="689"/>
      <c r="C51" s="689"/>
      <c r="D51" s="689"/>
      <c r="E51" s="689"/>
      <c r="F51" s="689"/>
      <c r="G51" s="689"/>
      <c r="H51" s="689"/>
      <c r="I51" s="689"/>
      <c r="J51" s="689"/>
      <c r="K51" s="689"/>
    </row>
    <row r="52" spans="1:11" s="684" customFormat="1" x14ac:dyDescent="0.2">
      <c r="A52" s="687"/>
      <c r="B52" s="689"/>
      <c r="C52" s="689"/>
      <c r="D52" s="689"/>
      <c r="E52" s="689"/>
      <c r="F52" s="689"/>
      <c r="G52" s="689"/>
      <c r="H52" s="689"/>
      <c r="I52" s="689"/>
      <c r="J52" s="689"/>
      <c r="K52" s="689"/>
    </row>
    <row r="53" spans="1:11" s="684" customFormat="1" x14ac:dyDescent="0.2">
      <c r="A53" s="687"/>
      <c r="B53" s="689"/>
      <c r="C53" s="689"/>
      <c r="D53" s="689"/>
      <c r="E53" s="689"/>
      <c r="F53" s="689"/>
      <c r="G53" s="689"/>
      <c r="H53" s="689"/>
      <c r="I53" s="689"/>
      <c r="J53" s="689"/>
      <c r="K53" s="689"/>
    </row>
    <row r="54" spans="1:11" s="684" customFormat="1" x14ac:dyDescent="0.2">
      <c r="A54" s="687"/>
      <c r="B54" s="689"/>
      <c r="C54" s="689"/>
      <c r="D54" s="689"/>
      <c r="E54" s="689"/>
      <c r="F54" s="689"/>
      <c r="G54" s="689"/>
      <c r="H54" s="689"/>
      <c r="I54" s="689"/>
      <c r="J54" s="689"/>
      <c r="K54" s="689"/>
    </row>
    <row r="55" spans="1:11" s="684" customFormat="1" x14ac:dyDescent="0.2">
      <c r="A55" s="687"/>
      <c r="B55" s="689"/>
      <c r="C55" s="689"/>
      <c r="D55" s="689"/>
      <c r="E55" s="689"/>
      <c r="F55" s="689"/>
      <c r="G55" s="689"/>
      <c r="H55" s="689"/>
      <c r="I55" s="689"/>
      <c r="J55" s="689"/>
      <c r="K55" s="689"/>
    </row>
    <row r="56" spans="1:11" s="684" customFormat="1" x14ac:dyDescent="0.2">
      <c r="A56" s="687"/>
      <c r="B56" s="689"/>
      <c r="C56" s="689"/>
      <c r="D56" s="689"/>
      <c r="E56" s="689"/>
      <c r="F56" s="689"/>
      <c r="G56" s="689"/>
      <c r="H56" s="689"/>
      <c r="I56" s="689"/>
      <c r="J56" s="689"/>
      <c r="K56" s="689"/>
    </row>
    <row r="57" spans="1:11" s="684" customFormat="1" x14ac:dyDescent="0.2">
      <c r="A57" s="687"/>
      <c r="B57" s="689"/>
      <c r="C57" s="689"/>
      <c r="D57" s="689"/>
      <c r="E57" s="689"/>
      <c r="F57" s="689"/>
      <c r="G57" s="689"/>
      <c r="H57" s="689"/>
      <c r="I57" s="689"/>
      <c r="J57" s="689"/>
      <c r="K57" s="689"/>
    </row>
    <row r="58" spans="1:11" s="684" customFormat="1" x14ac:dyDescent="0.2">
      <c r="A58" s="687"/>
      <c r="B58" s="689"/>
      <c r="C58" s="689"/>
      <c r="D58" s="689"/>
      <c r="E58" s="689"/>
      <c r="F58" s="689"/>
      <c r="G58" s="689"/>
      <c r="H58" s="689"/>
      <c r="I58" s="689"/>
      <c r="J58" s="689"/>
      <c r="K58" s="689"/>
    </row>
    <row r="59" spans="1:11" s="684" customFormat="1" x14ac:dyDescent="0.2">
      <c r="A59" s="687"/>
      <c r="B59" s="689"/>
      <c r="C59" s="689"/>
      <c r="D59" s="689"/>
      <c r="E59" s="689"/>
      <c r="F59" s="689"/>
      <c r="G59" s="689"/>
      <c r="H59" s="689"/>
      <c r="I59" s="689"/>
      <c r="J59" s="689"/>
      <c r="K59" s="689"/>
    </row>
    <row r="60" spans="1:11" s="684" customFormat="1" x14ac:dyDescent="0.2">
      <c r="A60" s="687"/>
      <c r="B60" s="689"/>
      <c r="C60" s="689"/>
      <c r="D60" s="689"/>
      <c r="E60" s="689"/>
      <c r="F60" s="689"/>
      <c r="G60" s="689"/>
      <c r="H60" s="689"/>
      <c r="I60" s="689"/>
      <c r="J60" s="689"/>
      <c r="K60" s="689"/>
    </row>
    <row r="61" spans="1:11" s="684" customFormat="1" x14ac:dyDescent="0.2">
      <c r="A61" s="687"/>
      <c r="B61" s="689"/>
      <c r="C61" s="689"/>
      <c r="D61" s="689"/>
      <c r="E61" s="689"/>
      <c r="F61" s="689"/>
      <c r="G61" s="689"/>
      <c r="H61" s="689"/>
      <c r="I61" s="689"/>
      <c r="J61" s="689"/>
      <c r="K61" s="689"/>
    </row>
    <row r="62" spans="1:11" s="684" customFormat="1" x14ac:dyDescent="0.2">
      <c r="A62" s="687"/>
      <c r="B62" s="689"/>
      <c r="C62" s="689"/>
      <c r="D62" s="689"/>
      <c r="E62" s="689"/>
      <c r="F62" s="689"/>
      <c r="G62" s="689"/>
      <c r="H62" s="689"/>
      <c r="I62" s="689"/>
      <c r="J62" s="689"/>
      <c r="K62" s="689"/>
    </row>
    <row r="63" spans="1:11" s="684" customFormat="1" x14ac:dyDescent="0.2">
      <c r="A63" s="687"/>
      <c r="B63" s="689"/>
      <c r="C63" s="689"/>
      <c r="D63" s="689"/>
      <c r="E63" s="689"/>
      <c r="F63" s="689"/>
      <c r="G63" s="689"/>
      <c r="H63" s="689"/>
      <c r="I63" s="689"/>
      <c r="J63" s="689"/>
      <c r="K63" s="689"/>
    </row>
    <row r="64" spans="1:11" s="684" customFormat="1" x14ac:dyDescent="0.2">
      <c r="A64" s="687"/>
      <c r="B64" s="689"/>
      <c r="C64" s="689"/>
      <c r="D64" s="689"/>
      <c r="E64" s="689"/>
      <c r="F64" s="689"/>
      <c r="G64" s="689"/>
      <c r="H64" s="689"/>
      <c r="I64" s="689"/>
      <c r="J64" s="689"/>
      <c r="K64" s="689"/>
    </row>
    <row r="65" spans="1:11" s="684" customFormat="1" x14ac:dyDescent="0.2">
      <c r="A65" s="687"/>
      <c r="B65" s="689"/>
      <c r="C65" s="689"/>
      <c r="D65" s="689"/>
      <c r="E65" s="689"/>
      <c r="F65" s="689"/>
      <c r="G65" s="689"/>
      <c r="H65" s="689"/>
      <c r="I65" s="689"/>
      <c r="J65" s="689"/>
      <c r="K65" s="689"/>
    </row>
    <row r="66" spans="1:11" s="684" customFormat="1" x14ac:dyDescent="0.2">
      <c r="A66" s="687"/>
      <c r="B66" s="689"/>
      <c r="C66" s="689"/>
      <c r="D66" s="689"/>
      <c r="E66" s="689"/>
      <c r="F66" s="689"/>
      <c r="G66" s="689"/>
      <c r="H66" s="689"/>
      <c r="I66" s="689"/>
      <c r="J66" s="689"/>
      <c r="K66" s="689"/>
    </row>
    <row r="67" spans="1:11" s="684" customFormat="1" x14ac:dyDescent="0.2">
      <c r="A67" s="687"/>
      <c r="B67" s="689"/>
      <c r="C67" s="689"/>
      <c r="D67" s="689"/>
      <c r="E67" s="689"/>
      <c r="F67" s="689"/>
      <c r="G67" s="689"/>
      <c r="H67" s="689"/>
      <c r="I67" s="689"/>
      <c r="J67" s="689"/>
      <c r="K67" s="689"/>
    </row>
    <row r="68" spans="1:11" s="684" customFormat="1" x14ac:dyDescent="0.2">
      <c r="A68" s="687"/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1" s="684" customFormat="1" x14ac:dyDescent="0.2">
      <c r="A69" s="687"/>
      <c r="B69" s="689"/>
      <c r="C69" s="689"/>
      <c r="D69" s="689"/>
      <c r="E69" s="689"/>
      <c r="F69" s="689"/>
      <c r="G69" s="689"/>
      <c r="H69" s="689"/>
      <c r="I69" s="689"/>
      <c r="J69" s="689"/>
      <c r="K69" s="689"/>
    </row>
    <row r="70" spans="1:11" s="684" customFormat="1" x14ac:dyDescent="0.2">
      <c r="A70" s="687"/>
      <c r="B70" s="689"/>
      <c r="C70" s="689"/>
      <c r="D70" s="689"/>
      <c r="E70" s="689"/>
      <c r="F70" s="689"/>
      <c r="G70" s="689"/>
      <c r="H70" s="689"/>
      <c r="I70" s="689"/>
      <c r="J70" s="689"/>
      <c r="K70" s="689"/>
    </row>
    <row r="71" spans="1:11" s="684" customFormat="1" x14ac:dyDescent="0.2">
      <c r="A71" s="687"/>
      <c r="B71" s="689"/>
      <c r="C71" s="689"/>
      <c r="D71" s="689"/>
      <c r="E71" s="689"/>
      <c r="F71" s="689"/>
      <c r="G71" s="689"/>
      <c r="H71" s="689"/>
      <c r="I71" s="689"/>
      <c r="J71" s="689"/>
      <c r="K71" s="689"/>
    </row>
    <row r="72" spans="1:11" s="684" customFormat="1" x14ac:dyDescent="0.2">
      <c r="A72" s="687"/>
      <c r="B72" s="689"/>
      <c r="C72" s="689"/>
      <c r="D72" s="689"/>
      <c r="E72" s="689"/>
      <c r="F72" s="689"/>
      <c r="G72" s="689"/>
      <c r="H72" s="689"/>
      <c r="I72" s="689"/>
      <c r="J72" s="689"/>
      <c r="K72" s="689"/>
    </row>
    <row r="73" spans="1:11" s="684" customFormat="1" x14ac:dyDescent="0.2">
      <c r="A73" s="687"/>
      <c r="B73" s="689"/>
      <c r="C73" s="689"/>
      <c r="D73" s="689"/>
      <c r="E73" s="689"/>
      <c r="F73" s="689"/>
      <c r="G73" s="689"/>
      <c r="H73" s="689"/>
      <c r="I73" s="689"/>
      <c r="J73" s="689"/>
      <c r="K73" s="689"/>
    </row>
    <row r="74" spans="1:11" s="684" customFormat="1" x14ac:dyDescent="0.2">
      <c r="A74" s="687"/>
      <c r="B74" s="689"/>
      <c r="C74" s="689"/>
      <c r="D74" s="689"/>
      <c r="E74" s="689"/>
      <c r="F74" s="689"/>
      <c r="G74" s="689"/>
      <c r="H74" s="689"/>
      <c r="I74" s="689"/>
      <c r="J74" s="689"/>
      <c r="K74" s="689"/>
    </row>
    <row r="75" spans="1:11" s="684" customFormat="1" x14ac:dyDescent="0.2">
      <c r="A75" s="687"/>
      <c r="B75" s="689"/>
      <c r="C75" s="689"/>
      <c r="D75" s="689"/>
      <c r="E75" s="689"/>
      <c r="F75" s="689"/>
      <c r="G75" s="689"/>
      <c r="H75" s="689"/>
      <c r="I75" s="689"/>
      <c r="J75" s="689"/>
      <c r="K75" s="689"/>
    </row>
    <row r="76" spans="1:11" s="684" customFormat="1" x14ac:dyDescent="0.2">
      <c r="A76" s="687"/>
      <c r="B76" s="689"/>
      <c r="C76" s="689"/>
      <c r="D76" s="689"/>
      <c r="E76" s="689"/>
      <c r="F76" s="689"/>
      <c r="G76" s="689"/>
      <c r="H76" s="689"/>
      <c r="I76" s="689"/>
      <c r="J76" s="689"/>
      <c r="K76" s="689"/>
    </row>
    <row r="77" spans="1:11" s="684" customFormat="1" x14ac:dyDescent="0.2">
      <c r="A77" s="687"/>
      <c r="B77" s="689"/>
      <c r="C77" s="689"/>
      <c r="D77" s="689"/>
      <c r="E77" s="689"/>
      <c r="F77" s="689"/>
      <c r="G77" s="689"/>
      <c r="H77" s="689"/>
      <c r="I77" s="689"/>
      <c r="J77" s="689"/>
      <c r="K77" s="689"/>
    </row>
    <row r="78" spans="1:11" s="684" customFormat="1" x14ac:dyDescent="0.2">
      <c r="A78" s="687"/>
      <c r="B78" s="689"/>
      <c r="C78" s="689"/>
      <c r="D78" s="689"/>
      <c r="E78" s="689"/>
      <c r="F78" s="689"/>
      <c r="G78" s="689"/>
      <c r="H78" s="689"/>
      <c r="I78" s="689"/>
      <c r="J78" s="689"/>
      <c r="K78" s="689"/>
    </row>
    <row r="79" spans="1:11" s="684" customFormat="1" x14ac:dyDescent="0.2">
      <c r="A79" s="687"/>
      <c r="B79" s="689"/>
      <c r="C79" s="689"/>
      <c r="D79" s="689"/>
      <c r="E79" s="689"/>
      <c r="F79" s="689"/>
      <c r="G79" s="689"/>
      <c r="H79" s="689"/>
      <c r="I79" s="689"/>
      <c r="J79" s="689"/>
      <c r="K79" s="689"/>
    </row>
    <row r="80" spans="1:11" s="684" customFormat="1" x14ac:dyDescent="0.2">
      <c r="A80" s="687"/>
      <c r="B80" s="689"/>
      <c r="C80" s="689"/>
      <c r="D80" s="689"/>
      <c r="E80" s="689"/>
      <c r="F80" s="689"/>
      <c r="G80" s="689"/>
      <c r="H80" s="689"/>
      <c r="I80" s="689"/>
      <c r="J80" s="689"/>
      <c r="K80" s="689"/>
    </row>
    <row r="81" spans="1:11" s="684" customFormat="1" x14ac:dyDescent="0.2">
      <c r="A81" s="687"/>
      <c r="B81" s="689"/>
      <c r="C81" s="689"/>
      <c r="D81" s="689"/>
      <c r="E81" s="689"/>
      <c r="F81" s="689"/>
      <c r="G81" s="689"/>
      <c r="H81" s="689"/>
      <c r="I81" s="689"/>
      <c r="J81" s="689"/>
      <c r="K81" s="689"/>
    </row>
    <row r="82" spans="1:11" s="684" customFormat="1" x14ac:dyDescent="0.2">
      <c r="A82" s="687"/>
      <c r="B82" s="689"/>
      <c r="C82" s="689"/>
      <c r="D82" s="689"/>
      <c r="E82" s="689"/>
      <c r="F82" s="689"/>
      <c r="G82" s="689"/>
      <c r="H82" s="689"/>
      <c r="I82" s="689"/>
      <c r="J82" s="689"/>
      <c r="K82" s="689"/>
    </row>
    <row r="83" spans="1:11" s="684" customFormat="1" x14ac:dyDescent="0.2">
      <c r="A83" s="687"/>
      <c r="B83" s="689"/>
      <c r="C83" s="689"/>
      <c r="D83" s="689"/>
      <c r="E83" s="689"/>
      <c r="F83" s="689"/>
      <c r="G83" s="689"/>
      <c r="H83" s="689"/>
      <c r="I83" s="689"/>
      <c r="J83" s="689"/>
      <c r="K83" s="689"/>
    </row>
    <row r="84" spans="1:11" s="684" customFormat="1" x14ac:dyDescent="0.2">
      <c r="A84" s="687"/>
      <c r="B84" s="689"/>
      <c r="C84" s="689"/>
      <c r="D84" s="689"/>
      <c r="E84" s="689"/>
      <c r="F84" s="689"/>
      <c r="G84" s="689"/>
      <c r="H84" s="689"/>
      <c r="I84" s="689"/>
      <c r="J84" s="689"/>
      <c r="K84" s="689"/>
    </row>
    <row r="85" spans="1:11" s="684" customFormat="1" x14ac:dyDescent="0.2">
      <c r="A85" s="687"/>
      <c r="B85" s="689"/>
      <c r="C85" s="689"/>
      <c r="D85" s="689"/>
      <c r="E85" s="689"/>
      <c r="F85" s="689"/>
      <c r="G85" s="689"/>
      <c r="H85" s="689"/>
      <c r="I85" s="689"/>
      <c r="J85" s="689"/>
      <c r="K85" s="689"/>
    </row>
    <row r="86" spans="1:11" s="684" customFormat="1" x14ac:dyDescent="0.2">
      <c r="A86" s="687"/>
      <c r="B86" s="689"/>
      <c r="C86" s="689"/>
      <c r="D86" s="689"/>
      <c r="E86" s="689"/>
      <c r="F86" s="689"/>
      <c r="G86" s="689"/>
      <c r="H86" s="689"/>
      <c r="I86" s="689"/>
      <c r="J86" s="689"/>
      <c r="K86" s="689"/>
    </row>
    <row r="87" spans="1:11" s="684" customFormat="1" x14ac:dyDescent="0.2">
      <c r="A87" s="687"/>
      <c r="B87" s="689"/>
      <c r="C87" s="689"/>
      <c r="D87" s="689"/>
      <c r="E87" s="689"/>
      <c r="F87" s="689"/>
      <c r="G87" s="689"/>
      <c r="H87" s="689"/>
      <c r="I87" s="689"/>
      <c r="J87" s="689"/>
      <c r="K87" s="689"/>
    </row>
    <row r="88" spans="1:11" s="684" customFormat="1" x14ac:dyDescent="0.2">
      <c r="A88" s="687"/>
      <c r="B88" s="689"/>
      <c r="C88" s="689"/>
      <c r="D88" s="689"/>
      <c r="E88" s="689"/>
      <c r="F88" s="689"/>
      <c r="G88" s="689"/>
      <c r="H88" s="689"/>
      <c r="I88" s="689"/>
      <c r="J88" s="689"/>
      <c r="K88" s="689"/>
    </row>
    <row r="89" spans="1:11" s="684" customFormat="1" x14ac:dyDescent="0.2">
      <c r="A89" s="687"/>
      <c r="B89" s="689"/>
      <c r="C89" s="689"/>
      <c r="D89" s="689"/>
      <c r="E89" s="689"/>
      <c r="F89" s="689"/>
      <c r="G89" s="689"/>
      <c r="H89" s="689"/>
      <c r="I89" s="689"/>
      <c r="J89" s="689"/>
      <c r="K89" s="689"/>
    </row>
    <row r="90" spans="1:11" s="684" customFormat="1" x14ac:dyDescent="0.2">
      <c r="A90" s="687"/>
      <c r="B90" s="689"/>
      <c r="C90" s="689"/>
      <c r="D90" s="689"/>
      <c r="E90" s="689"/>
      <c r="F90" s="689"/>
      <c r="G90" s="689"/>
      <c r="H90" s="689"/>
      <c r="I90" s="689"/>
      <c r="J90" s="689"/>
      <c r="K90" s="689"/>
    </row>
    <row r="91" spans="1:11" s="684" customFormat="1" x14ac:dyDescent="0.2">
      <c r="A91" s="687"/>
      <c r="B91" s="689"/>
      <c r="C91" s="689"/>
      <c r="D91" s="689"/>
      <c r="E91" s="689"/>
      <c r="F91" s="689"/>
      <c r="G91" s="689"/>
      <c r="H91" s="689"/>
      <c r="I91" s="689"/>
      <c r="J91" s="689"/>
      <c r="K91" s="689"/>
    </row>
    <row r="92" spans="1:11" s="684" customFormat="1" x14ac:dyDescent="0.2">
      <c r="A92" s="687"/>
      <c r="B92" s="689"/>
      <c r="C92" s="689"/>
      <c r="D92" s="689"/>
      <c r="E92" s="689"/>
      <c r="F92" s="689"/>
      <c r="G92" s="689"/>
      <c r="H92" s="689"/>
      <c r="I92" s="689"/>
      <c r="J92" s="689"/>
      <c r="K92" s="689"/>
    </row>
    <row r="93" spans="1:11" s="684" customFormat="1" x14ac:dyDescent="0.2">
      <c r="A93" s="687"/>
      <c r="B93" s="689"/>
      <c r="C93" s="689"/>
      <c r="D93" s="689"/>
      <c r="E93" s="689"/>
      <c r="F93" s="689"/>
      <c r="G93" s="689"/>
      <c r="H93" s="689"/>
      <c r="I93" s="689"/>
      <c r="J93" s="689"/>
      <c r="K93" s="689"/>
    </row>
    <row r="94" spans="1:11" s="684" customFormat="1" x14ac:dyDescent="0.2">
      <c r="A94" s="687"/>
      <c r="B94" s="689"/>
      <c r="C94" s="689"/>
      <c r="D94" s="689"/>
      <c r="E94" s="689"/>
      <c r="F94" s="689"/>
      <c r="G94" s="689"/>
      <c r="H94" s="689"/>
      <c r="I94" s="689"/>
      <c r="J94" s="689"/>
      <c r="K94" s="689"/>
    </row>
    <row r="95" spans="1:11" s="684" customFormat="1" x14ac:dyDescent="0.2">
      <c r="A95" s="687"/>
      <c r="B95" s="689"/>
      <c r="C95" s="689"/>
      <c r="D95" s="689"/>
      <c r="E95" s="689"/>
      <c r="F95" s="689"/>
      <c r="G95" s="689"/>
      <c r="H95" s="689"/>
      <c r="I95" s="689"/>
      <c r="J95" s="689"/>
      <c r="K95" s="689"/>
    </row>
    <row r="96" spans="1:11" s="684" customFormat="1" x14ac:dyDescent="0.2">
      <c r="A96" s="687"/>
      <c r="B96" s="689"/>
      <c r="C96" s="689"/>
      <c r="D96" s="689"/>
      <c r="E96" s="689"/>
      <c r="F96" s="689"/>
      <c r="G96" s="689"/>
      <c r="H96" s="689"/>
      <c r="I96" s="689"/>
      <c r="J96" s="689"/>
      <c r="K96" s="689"/>
    </row>
    <row r="97" spans="1:11" s="684" customFormat="1" x14ac:dyDescent="0.2">
      <c r="A97" s="687"/>
      <c r="B97" s="689"/>
      <c r="C97" s="689"/>
      <c r="D97" s="689"/>
      <c r="E97" s="689"/>
      <c r="F97" s="689"/>
      <c r="G97" s="689"/>
      <c r="H97" s="689"/>
      <c r="I97" s="689"/>
      <c r="J97" s="689"/>
      <c r="K97" s="689"/>
    </row>
    <row r="98" spans="1:11" s="684" customFormat="1" x14ac:dyDescent="0.2">
      <c r="A98" s="687"/>
      <c r="B98" s="689"/>
      <c r="C98" s="689"/>
      <c r="D98" s="689"/>
      <c r="E98" s="689"/>
      <c r="F98" s="689"/>
      <c r="G98" s="689"/>
      <c r="H98" s="689"/>
      <c r="I98" s="689"/>
      <c r="J98" s="689"/>
      <c r="K98" s="689"/>
    </row>
    <row r="99" spans="1:11" s="684" customFormat="1" x14ac:dyDescent="0.2">
      <c r="A99" s="687"/>
      <c r="B99" s="689"/>
      <c r="C99" s="689"/>
      <c r="D99" s="689"/>
      <c r="E99" s="689"/>
      <c r="F99" s="689"/>
      <c r="G99" s="689"/>
      <c r="H99" s="689"/>
      <c r="I99" s="689"/>
      <c r="J99" s="689"/>
      <c r="K99" s="689"/>
    </row>
    <row r="100" spans="1:11" s="684" customFormat="1" x14ac:dyDescent="0.2">
      <c r="A100" s="687"/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</row>
    <row r="101" spans="1:11" s="684" customFormat="1" x14ac:dyDescent="0.2">
      <c r="A101" s="687"/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</row>
    <row r="102" spans="1:11" s="684" customFormat="1" x14ac:dyDescent="0.2">
      <c r="A102" s="687"/>
      <c r="B102" s="689"/>
      <c r="C102" s="689"/>
      <c r="D102" s="689"/>
      <c r="E102" s="689"/>
      <c r="F102" s="689"/>
      <c r="G102" s="689"/>
      <c r="H102" s="689"/>
      <c r="I102" s="689"/>
      <c r="J102" s="689"/>
      <c r="K102" s="689"/>
    </row>
    <row r="103" spans="1:11" s="684" customFormat="1" x14ac:dyDescent="0.2">
      <c r="A103" s="687"/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</row>
    <row r="104" spans="1:11" s="684" customFormat="1" x14ac:dyDescent="0.2">
      <c r="A104" s="687"/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</row>
    <row r="105" spans="1:11" s="684" customFormat="1" x14ac:dyDescent="0.2">
      <c r="A105" s="687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</row>
    <row r="106" spans="1:11" s="684" customFormat="1" x14ac:dyDescent="0.2">
      <c r="A106" s="687"/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</row>
    <row r="107" spans="1:11" s="684" customFormat="1" x14ac:dyDescent="0.2">
      <c r="A107" s="687"/>
      <c r="B107" s="689"/>
      <c r="C107" s="689"/>
      <c r="D107" s="689"/>
      <c r="E107" s="689"/>
      <c r="F107" s="689"/>
      <c r="G107" s="689"/>
      <c r="H107" s="689"/>
      <c r="I107" s="689"/>
      <c r="J107" s="689"/>
      <c r="K107" s="689"/>
    </row>
    <row r="108" spans="1:11" s="684" customFormat="1" x14ac:dyDescent="0.2">
      <c r="A108" s="687"/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</row>
    <row r="109" spans="1:11" s="684" customFormat="1" x14ac:dyDescent="0.2">
      <c r="A109" s="687"/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</row>
    <row r="110" spans="1:11" s="684" customFormat="1" x14ac:dyDescent="0.2">
      <c r="A110" s="687"/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</row>
    <row r="111" spans="1:11" s="684" customFormat="1" x14ac:dyDescent="0.2">
      <c r="A111" s="687"/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</row>
    <row r="112" spans="1:11" s="684" customFormat="1" x14ac:dyDescent="0.2">
      <c r="A112" s="687"/>
      <c r="B112" s="689"/>
      <c r="C112" s="689"/>
      <c r="D112" s="689"/>
      <c r="E112" s="689"/>
      <c r="F112" s="689"/>
      <c r="G112" s="689"/>
      <c r="H112" s="689"/>
      <c r="I112" s="689"/>
      <c r="J112" s="689"/>
      <c r="K112" s="689"/>
    </row>
    <row r="113" spans="1:11" s="684" customFormat="1" x14ac:dyDescent="0.2">
      <c r="A113" s="687"/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</row>
    <row r="114" spans="1:11" s="684" customFormat="1" x14ac:dyDescent="0.2">
      <c r="A114" s="687"/>
      <c r="B114" s="689"/>
      <c r="C114" s="689"/>
      <c r="D114" s="689"/>
      <c r="E114" s="689"/>
      <c r="F114" s="689"/>
      <c r="G114" s="689"/>
      <c r="H114" s="689"/>
      <c r="I114" s="689"/>
      <c r="J114" s="689"/>
      <c r="K114" s="689"/>
    </row>
    <row r="115" spans="1:11" s="684" customFormat="1" x14ac:dyDescent="0.2">
      <c r="A115" s="687"/>
      <c r="B115" s="689"/>
      <c r="C115" s="689"/>
      <c r="D115" s="689"/>
      <c r="E115" s="689"/>
      <c r="F115" s="689"/>
      <c r="G115" s="689"/>
      <c r="H115" s="689"/>
      <c r="I115" s="689"/>
      <c r="J115" s="689"/>
      <c r="K115" s="689"/>
    </row>
    <row r="116" spans="1:11" s="684" customFormat="1" x14ac:dyDescent="0.2">
      <c r="A116" s="687"/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</row>
    <row r="117" spans="1:11" s="684" customFormat="1" x14ac:dyDescent="0.2">
      <c r="A117" s="687"/>
      <c r="B117" s="689"/>
      <c r="C117" s="689"/>
      <c r="D117" s="689"/>
      <c r="E117" s="689"/>
      <c r="F117" s="689"/>
      <c r="G117" s="689"/>
      <c r="H117" s="689"/>
      <c r="I117" s="689"/>
      <c r="J117" s="689"/>
      <c r="K117" s="689"/>
    </row>
    <row r="118" spans="1:11" s="684" customFormat="1" x14ac:dyDescent="0.2">
      <c r="A118" s="687"/>
      <c r="B118" s="689"/>
      <c r="C118" s="689"/>
      <c r="D118" s="689"/>
      <c r="E118" s="689"/>
      <c r="F118" s="689"/>
      <c r="G118" s="689"/>
      <c r="H118" s="689"/>
      <c r="I118" s="689"/>
      <c r="J118" s="689"/>
      <c r="K118" s="689"/>
    </row>
    <row r="119" spans="1:11" s="684" customFormat="1" x14ac:dyDescent="0.2">
      <c r="A119" s="687"/>
      <c r="B119" s="689"/>
      <c r="C119" s="689"/>
      <c r="D119" s="689"/>
      <c r="E119" s="689"/>
      <c r="F119" s="689"/>
      <c r="G119" s="689"/>
      <c r="H119" s="689"/>
      <c r="I119" s="689"/>
      <c r="J119" s="689"/>
      <c r="K119" s="689"/>
    </row>
    <row r="120" spans="1:11" s="684" customFormat="1" x14ac:dyDescent="0.2">
      <c r="A120" s="687"/>
      <c r="B120" s="689"/>
      <c r="C120" s="689"/>
      <c r="D120" s="689"/>
      <c r="E120" s="689"/>
      <c r="F120" s="689"/>
      <c r="G120" s="689"/>
      <c r="H120" s="689"/>
      <c r="I120" s="689"/>
      <c r="J120" s="689"/>
      <c r="K120" s="689"/>
    </row>
    <row r="121" spans="1:11" s="684" customFormat="1" x14ac:dyDescent="0.2">
      <c r="A121" s="687"/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</row>
    <row r="122" spans="1:11" s="684" customFormat="1" x14ac:dyDescent="0.2">
      <c r="A122" s="687"/>
      <c r="B122" s="689"/>
      <c r="C122" s="689"/>
      <c r="D122" s="689"/>
      <c r="E122" s="689"/>
      <c r="F122" s="689"/>
      <c r="G122" s="689"/>
      <c r="H122" s="689"/>
      <c r="I122" s="689"/>
      <c r="J122" s="689"/>
      <c r="K122" s="689"/>
    </row>
    <row r="123" spans="1:11" s="684" customFormat="1" x14ac:dyDescent="0.2">
      <c r="A123" s="687"/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</row>
    <row r="124" spans="1:11" s="684" customFormat="1" x14ac:dyDescent="0.2">
      <c r="A124" s="687"/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</row>
    <row r="125" spans="1:11" s="684" customFormat="1" x14ac:dyDescent="0.2">
      <c r="A125" s="687"/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</row>
    <row r="126" spans="1:11" s="684" customFormat="1" x14ac:dyDescent="0.2">
      <c r="A126" s="687"/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</row>
    <row r="127" spans="1:11" s="684" customFormat="1" x14ac:dyDescent="0.2">
      <c r="A127" s="687"/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</row>
    <row r="128" spans="1:11" s="684" customFormat="1" x14ac:dyDescent="0.2">
      <c r="A128" s="687"/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</row>
    <row r="129" spans="1:11" s="684" customFormat="1" x14ac:dyDescent="0.2">
      <c r="A129" s="687"/>
      <c r="B129" s="689"/>
      <c r="C129" s="689"/>
      <c r="D129" s="689"/>
      <c r="E129" s="689"/>
      <c r="F129" s="689"/>
      <c r="G129" s="689"/>
      <c r="H129" s="689"/>
      <c r="I129" s="689"/>
      <c r="J129" s="689"/>
      <c r="K129" s="689"/>
    </row>
    <row r="130" spans="1:11" s="684" customFormat="1" x14ac:dyDescent="0.2">
      <c r="A130" s="687"/>
      <c r="B130" s="689"/>
      <c r="C130" s="689"/>
      <c r="D130" s="689"/>
      <c r="E130" s="689"/>
      <c r="F130" s="689"/>
      <c r="G130" s="689"/>
      <c r="H130" s="689"/>
      <c r="I130" s="689"/>
      <c r="J130" s="689"/>
      <c r="K130" s="689"/>
    </row>
    <row r="131" spans="1:11" s="684" customFormat="1" x14ac:dyDescent="0.2">
      <c r="A131" s="687"/>
      <c r="B131" s="689"/>
      <c r="C131" s="689"/>
      <c r="D131" s="689"/>
      <c r="E131" s="689"/>
      <c r="F131" s="689"/>
      <c r="G131" s="689"/>
      <c r="H131" s="689"/>
      <c r="I131" s="689"/>
      <c r="J131" s="689"/>
      <c r="K131" s="689"/>
    </row>
    <row r="132" spans="1:11" s="684" customFormat="1" x14ac:dyDescent="0.2">
      <c r="A132" s="687"/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</row>
    <row r="133" spans="1:11" s="684" customFormat="1" x14ac:dyDescent="0.2">
      <c r="A133" s="687"/>
      <c r="B133" s="689"/>
      <c r="C133" s="689"/>
      <c r="D133" s="689"/>
      <c r="E133" s="689"/>
      <c r="F133" s="689"/>
      <c r="G133" s="689"/>
      <c r="H133" s="689"/>
      <c r="I133" s="689"/>
      <c r="J133" s="689"/>
      <c r="K133" s="689"/>
    </row>
    <row r="134" spans="1:11" s="684" customFormat="1" x14ac:dyDescent="0.2">
      <c r="A134" s="687"/>
      <c r="B134" s="689"/>
      <c r="C134" s="689"/>
      <c r="D134" s="689"/>
      <c r="E134" s="689"/>
      <c r="F134" s="689"/>
      <c r="G134" s="689"/>
      <c r="H134" s="689"/>
      <c r="I134" s="689"/>
      <c r="J134" s="689"/>
      <c r="K134" s="689"/>
    </row>
    <row r="135" spans="1:11" s="684" customFormat="1" x14ac:dyDescent="0.2">
      <c r="A135" s="687"/>
      <c r="B135" s="689"/>
      <c r="C135" s="689"/>
      <c r="D135" s="689"/>
      <c r="E135" s="689"/>
      <c r="F135" s="689"/>
      <c r="G135" s="689"/>
      <c r="H135" s="689"/>
      <c r="I135" s="689"/>
      <c r="J135" s="689"/>
      <c r="K135" s="689"/>
    </row>
    <row r="136" spans="1:11" s="684" customFormat="1" x14ac:dyDescent="0.2">
      <c r="A136" s="687"/>
      <c r="B136" s="689"/>
      <c r="C136" s="689"/>
      <c r="D136" s="689"/>
      <c r="E136" s="689"/>
      <c r="F136" s="689"/>
      <c r="G136" s="689"/>
      <c r="H136" s="689"/>
      <c r="I136" s="689"/>
      <c r="J136" s="689"/>
      <c r="K136" s="689"/>
    </row>
    <row r="137" spans="1:11" s="684" customFormat="1" x14ac:dyDescent="0.2">
      <c r="A137" s="687"/>
      <c r="B137" s="689"/>
      <c r="C137" s="689"/>
      <c r="D137" s="689"/>
      <c r="E137" s="689"/>
      <c r="F137" s="689"/>
      <c r="G137" s="689"/>
      <c r="H137" s="689"/>
      <c r="I137" s="689"/>
      <c r="J137" s="689"/>
      <c r="K137" s="689"/>
    </row>
    <row r="138" spans="1:11" s="684" customFormat="1" x14ac:dyDescent="0.2">
      <c r="A138" s="687"/>
      <c r="B138" s="689"/>
      <c r="C138" s="689"/>
      <c r="D138" s="689"/>
      <c r="E138" s="689"/>
      <c r="F138" s="689"/>
      <c r="G138" s="689"/>
      <c r="H138" s="689"/>
      <c r="I138" s="689"/>
      <c r="J138" s="689"/>
      <c r="K138" s="689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FINANZAS&amp;R58</oddFooter>
  </headerFooter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workbookViewId="0">
      <pane xSplit="1" ySplit="8" topLeftCell="E9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48.5703125" style="687" customWidth="1"/>
    <col min="2" max="2" width="17.140625" style="689" customWidth="1"/>
    <col min="3" max="3" width="15.85546875" style="689" customWidth="1"/>
    <col min="4" max="4" width="18.140625" style="689" customWidth="1"/>
    <col min="5" max="5" width="16.140625" style="689" customWidth="1"/>
    <col min="6" max="6" width="16.85546875" style="689" customWidth="1"/>
    <col min="7" max="7" width="13.140625" style="689" customWidth="1"/>
    <col min="8" max="8" width="16.5703125" style="689" customWidth="1"/>
    <col min="9" max="9" width="13.42578125" style="689" customWidth="1"/>
    <col min="10" max="10" width="10.5703125" style="689" customWidth="1"/>
    <col min="11" max="11" width="16.140625" style="689" customWidth="1"/>
    <col min="12" max="12" width="13.710937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682" t="s">
        <v>1344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ht="12.75" customHeight="1" x14ac:dyDescent="0.2">
      <c r="A3" s="685" t="str">
        <f>'INGRESOS PROPIOS'!A3:L3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x14ac:dyDescent="0.2">
      <c r="A6" s="687" t="s">
        <v>1055</v>
      </c>
      <c r="B6" s="688" t="s">
        <v>1345</v>
      </c>
    </row>
    <row r="8" spans="1:18" s="693" customFormat="1" ht="51.75" x14ac:dyDescent="0.25">
      <c r="A8" s="690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/>
    </row>
    <row r="9" spans="1:18" ht="15" x14ac:dyDescent="0.25">
      <c r="A9" s="694" t="s">
        <v>1080</v>
      </c>
      <c r="B9" s="692"/>
      <c r="C9" s="692">
        <v>2707.69</v>
      </c>
      <c r="D9" s="692">
        <v>18442.420000000002</v>
      </c>
      <c r="E9" s="692">
        <v>21150.11</v>
      </c>
      <c r="F9" s="692">
        <v>2707.69</v>
      </c>
      <c r="G9" s="692">
        <v>18442.419999999998</v>
      </c>
      <c r="H9" s="692">
        <v>18442.419999999998</v>
      </c>
      <c r="I9" s="692"/>
      <c r="J9" s="692">
        <v>18442.419999999998</v>
      </c>
      <c r="K9" s="692">
        <v>2707.69</v>
      </c>
      <c r="L9" s="704">
        <v>2707.69</v>
      </c>
      <c r="M9"/>
      <c r="N9" s="684"/>
      <c r="O9" s="684"/>
      <c r="P9" s="684"/>
    </row>
    <row r="10" spans="1:18" ht="15" x14ac:dyDescent="0.25">
      <c r="A10" s="694" t="s">
        <v>1248</v>
      </c>
      <c r="B10" s="692"/>
      <c r="C10" s="692">
        <v>0</v>
      </c>
      <c r="D10" s="692">
        <v>18442.420000000002</v>
      </c>
      <c r="E10" s="692">
        <v>18442.420000000002</v>
      </c>
      <c r="F10" s="692">
        <v>0</v>
      </c>
      <c r="G10" s="692">
        <v>18442.419999999998</v>
      </c>
      <c r="H10" s="692">
        <v>18442.419999999998</v>
      </c>
      <c r="I10" s="692"/>
      <c r="J10" s="692">
        <v>18442.419999999998</v>
      </c>
      <c r="K10" s="692">
        <v>0</v>
      </c>
      <c r="L10" s="704">
        <v>0</v>
      </c>
      <c r="M10"/>
      <c r="N10" s="684"/>
      <c r="O10" s="684"/>
      <c r="P10" s="684"/>
    </row>
    <row r="11" spans="1:18" ht="15" x14ac:dyDescent="0.25">
      <c r="A11" s="694" t="s">
        <v>1312</v>
      </c>
      <c r="B11" s="692"/>
      <c r="C11" s="692">
        <v>2707.69</v>
      </c>
      <c r="D11" s="692">
        <v>0</v>
      </c>
      <c r="E11" s="692">
        <v>2707.69</v>
      </c>
      <c r="F11" s="692">
        <v>2707.69</v>
      </c>
      <c r="G11" s="692">
        <v>0</v>
      </c>
      <c r="H11" s="692">
        <v>0</v>
      </c>
      <c r="I11" s="692"/>
      <c r="J11" s="692">
        <v>0</v>
      </c>
      <c r="K11" s="692">
        <v>2707.69</v>
      </c>
      <c r="L11" s="704">
        <v>2707.69</v>
      </c>
      <c r="M11"/>
      <c r="N11" s="684"/>
      <c r="O11" s="684"/>
      <c r="P11" s="684"/>
    </row>
    <row r="12" spans="1:18" ht="15" x14ac:dyDescent="0.25">
      <c r="A12" s="701" t="s">
        <v>1092</v>
      </c>
      <c r="B12" s="692"/>
      <c r="C12" s="692">
        <v>88270.06</v>
      </c>
      <c r="D12" s="692">
        <v>-10718.28</v>
      </c>
      <c r="E12" s="692">
        <v>77551.78</v>
      </c>
      <c r="F12" s="692">
        <v>88270.06</v>
      </c>
      <c r="G12" s="692">
        <v>0</v>
      </c>
      <c r="H12" s="692">
        <v>0</v>
      </c>
      <c r="I12" s="692"/>
      <c r="J12" s="692">
        <v>0</v>
      </c>
      <c r="K12" s="692">
        <v>88270.06</v>
      </c>
      <c r="L12" s="704">
        <v>77551.78</v>
      </c>
      <c r="M12"/>
      <c r="N12" s="684"/>
      <c r="O12" s="684"/>
      <c r="P12" s="684"/>
    </row>
    <row r="13" spans="1:18" s="684" customFormat="1" x14ac:dyDescent="0.2">
      <c r="A13" s="698" t="s">
        <v>1324</v>
      </c>
      <c r="B13" s="692"/>
      <c r="C13" s="692">
        <v>88270.06</v>
      </c>
      <c r="D13" s="692">
        <v>-10718.28</v>
      </c>
      <c r="E13" s="692">
        <v>77551.78</v>
      </c>
      <c r="F13" s="692">
        <v>88270.06</v>
      </c>
      <c r="G13" s="692">
        <v>0</v>
      </c>
      <c r="H13" s="692">
        <v>0</v>
      </c>
      <c r="I13" s="692"/>
      <c r="J13" s="692">
        <v>0</v>
      </c>
      <c r="K13" s="692">
        <v>88270.06</v>
      </c>
      <c r="L13" s="704">
        <v>77551.78</v>
      </c>
    </row>
    <row r="14" spans="1:18" s="684" customFormat="1" x14ac:dyDescent="0.2">
      <c r="A14" s="694" t="s">
        <v>1045</v>
      </c>
      <c r="B14" s="692"/>
      <c r="C14" s="692">
        <v>90977.75</v>
      </c>
      <c r="D14" s="692">
        <v>7724.1400000000012</v>
      </c>
      <c r="E14" s="692">
        <v>98701.89</v>
      </c>
      <c r="F14" s="692">
        <v>90977.75</v>
      </c>
      <c r="G14" s="692">
        <v>18442.419999999998</v>
      </c>
      <c r="H14" s="692">
        <v>18442.419999999998</v>
      </c>
      <c r="I14" s="692"/>
      <c r="J14" s="692">
        <v>18442.419999999998</v>
      </c>
      <c r="K14" s="692">
        <v>90977.75</v>
      </c>
      <c r="L14" s="704">
        <v>80259.47</v>
      </c>
    </row>
    <row r="15" spans="1:18" s="684" customFormat="1" x14ac:dyDescent="0.2">
      <c r="A15" s="687"/>
      <c r="B15" s="689"/>
      <c r="C15" s="689"/>
      <c r="D15" s="689"/>
      <c r="E15" s="689"/>
      <c r="F15" s="689"/>
      <c r="G15" s="689"/>
      <c r="H15" s="689"/>
      <c r="I15" s="689"/>
      <c r="J15" s="689"/>
      <c r="K15" s="689"/>
    </row>
    <row r="16" spans="1:18" s="684" customFormat="1" x14ac:dyDescent="0.2">
      <c r="A16" s="687"/>
      <c r="B16" s="689"/>
      <c r="C16" s="689"/>
      <c r="D16" s="689"/>
      <c r="E16" s="689"/>
      <c r="F16" s="689"/>
      <c r="G16" s="689"/>
      <c r="H16" s="689"/>
      <c r="I16" s="689"/>
      <c r="J16" s="689"/>
      <c r="K16" s="689"/>
    </row>
    <row r="17" spans="1:11" s="684" customFormat="1" x14ac:dyDescent="0.2">
      <c r="A17" s="687"/>
      <c r="B17" s="689"/>
      <c r="C17" s="689"/>
      <c r="D17" s="689"/>
      <c r="E17" s="689"/>
      <c r="F17" s="689"/>
      <c r="G17" s="689"/>
      <c r="H17" s="689"/>
      <c r="I17" s="689"/>
      <c r="J17" s="689"/>
      <c r="K17" s="689"/>
    </row>
    <row r="18" spans="1:11" s="684" customFormat="1" x14ac:dyDescent="0.2">
      <c r="A18" s="687"/>
      <c r="B18" s="689"/>
      <c r="C18" s="689"/>
      <c r="D18" s="689"/>
      <c r="E18" s="689"/>
      <c r="F18" s="689"/>
      <c r="G18" s="689"/>
      <c r="H18" s="689"/>
      <c r="I18" s="689"/>
      <c r="J18" s="689"/>
      <c r="K18" s="689"/>
    </row>
    <row r="19" spans="1:11" s="684" customFormat="1" x14ac:dyDescent="0.2">
      <c r="A19" s="687"/>
      <c r="B19" s="689"/>
      <c r="C19" s="689"/>
      <c r="D19" s="689"/>
      <c r="E19" s="689"/>
      <c r="F19" s="689"/>
      <c r="G19" s="689"/>
      <c r="H19" s="689"/>
      <c r="I19" s="689"/>
      <c r="J19" s="689"/>
      <c r="K19" s="689"/>
    </row>
    <row r="20" spans="1:11" s="684" customFormat="1" x14ac:dyDescent="0.2">
      <c r="A20" s="687"/>
      <c r="B20" s="689"/>
      <c r="C20" s="689"/>
      <c r="D20" s="689"/>
      <c r="E20" s="689"/>
      <c r="F20" s="689"/>
      <c r="G20" s="689"/>
      <c r="H20" s="689"/>
      <c r="I20" s="689"/>
      <c r="J20" s="689"/>
      <c r="K20" s="689"/>
    </row>
    <row r="21" spans="1:11" s="684" customFormat="1" x14ac:dyDescent="0.2">
      <c r="A21" s="687"/>
      <c r="B21" s="689"/>
      <c r="C21" s="689"/>
      <c r="D21" s="689"/>
      <c r="E21" s="689"/>
      <c r="F21" s="689"/>
      <c r="G21" s="689"/>
      <c r="H21" s="689"/>
      <c r="I21" s="689"/>
      <c r="J21" s="689"/>
      <c r="K21" s="689"/>
    </row>
    <row r="22" spans="1:11" s="684" customFormat="1" x14ac:dyDescent="0.2">
      <c r="A22" s="687"/>
      <c r="B22" s="689"/>
      <c r="C22" s="689"/>
      <c r="D22" s="689"/>
      <c r="E22" s="689"/>
      <c r="F22" s="689"/>
      <c r="G22" s="689"/>
      <c r="H22" s="689"/>
      <c r="I22" s="689"/>
      <c r="J22" s="689"/>
      <c r="K22" s="689"/>
    </row>
    <row r="23" spans="1:11" s="684" customFormat="1" x14ac:dyDescent="0.2">
      <c r="A23" s="687"/>
      <c r="B23" s="689"/>
      <c r="C23" s="689"/>
      <c r="D23" s="689"/>
      <c r="E23" s="689"/>
      <c r="F23" s="689"/>
      <c r="G23" s="689"/>
      <c r="H23" s="689"/>
      <c r="I23" s="689"/>
      <c r="J23" s="689"/>
      <c r="K23" s="689"/>
    </row>
    <row r="24" spans="1:11" s="684" customFormat="1" x14ac:dyDescent="0.2">
      <c r="A24" s="687"/>
      <c r="B24" s="689"/>
      <c r="C24" s="689"/>
      <c r="D24" s="689"/>
      <c r="E24" s="689"/>
      <c r="F24" s="689"/>
      <c r="G24" s="689"/>
      <c r="H24" s="689"/>
      <c r="I24" s="689"/>
      <c r="J24" s="689"/>
      <c r="K24" s="689"/>
    </row>
    <row r="25" spans="1:11" s="684" customFormat="1" x14ac:dyDescent="0.2">
      <c r="A25" s="687"/>
      <c r="B25" s="689"/>
      <c r="C25" s="689"/>
      <c r="D25" s="689"/>
      <c r="E25" s="689"/>
      <c r="F25" s="689"/>
      <c r="G25" s="689"/>
      <c r="H25" s="689"/>
      <c r="I25" s="689"/>
      <c r="J25" s="689"/>
      <c r="K25" s="689"/>
    </row>
    <row r="26" spans="1:11" s="684" customFormat="1" x14ac:dyDescent="0.2">
      <c r="A26" s="687"/>
      <c r="B26" s="689"/>
      <c r="C26" s="689"/>
      <c r="D26" s="689"/>
      <c r="E26" s="689"/>
      <c r="F26" s="689"/>
      <c r="G26" s="689"/>
      <c r="H26" s="689"/>
      <c r="I26" s="689"/>
      <c r="J26" s="689"/>
      <c r="K26" s="689"/>
    </row>
    <row r="27" spans="1:11" s="684" customFormat="1" x14ac:dyDescent="0.2">
      <c r="A27" s="687"/>
      <c r="B27" s="689"/>
      <c r="C27" s="689"/>
      <c r="D27" s="689"/>
      <c r="E27" s="689"/>
      <c r="F27" s="689"/>
      <c r="G27" s="689"/>
      <c r="H27" s="689"/>
      <c r="I27" s="689"/>
      <c r="J27" s="689"/>
      <c r="K27" s="689"/>
    </row>
    <row r="28" spans="1:11" s="684" customFormat="1" x14ac:dyDescent="0.2">
      <c r="A28" s="687"/>
      <c r="B28" s="689"/>
      <c r="C28" s="689"/>
      <c r="D28" s="689"/>
      <c r="E28" s="689"/>
      <c r="F28" s="689"/>
      <c r="G28" s="689"/>
      <c r="H28" s="689"/>
      <c r="I28" s="689"/>
      <c r="J28" s="689"/>
      <c r="K28" s="689"/>
    </row>
    <row r="29" spans="1:11" s="684" customFormat="1" x14ac:dyDescent="0.2">
      <c r="A29" s="687"/>
      <c r="B29" s="689"/>
      <c r="C29" s="689"/>
      <c r="D29" s="689"/>
      <c r="E29" s="689"/>
      <c r="F29" s="689"/>
      <c r="G29" s="689"/>
      <c r="H29" s="689"/>
      <c r="I29" s="689"/>
      <c r="J29" s="689"/>
      <c r="K29" s="689"/>
    </row>
    <row r="30" spans="1:11" s="684" customFormat="1" x14ac:dyDescent="0.2">
      <c r="A30" s="687"/>
      <c r="B30" s="689"/>
      <c r="C30" s="689"/>
      <c r="D30" s="689"/>
      <c r="E30" s="689"/>
      <c r="F30" s="689"/>
      <c r="G30" s="689"/>
      <c r="H30" s="689"/>
      <c r="I30" s="689"/>
      <c r="J30" s="689"/>
      <c r="K30" s="689"/>
    </row>
    <row r="31" spans="1:11" s="684" customFormat="1" x14ac:dyDescent="0.2">
      <c r="A31" s="687"/>
      <c r="B31" s="689"/>
      <c r="C31" s="689"/>
      <c r="D31" s="689"/>
      <c r="E31" s="689"/>
      <c r="F31" s="689"/>
      <c r="G31" s="689"/>
      <c r="H31" s="689"/>
      <c r="I31" s="689"/>
      <c r="J31" s="689"/>
      <c r="K31" s="689"/>
    </row>
    <row r="32" spans="1:11" s="684" customFormat="1" x14ac:dyDescent="0.2">
      <c r="A32" s="687"/>
      <c r="B32" s="689"/>
      <c r="C32" s="689"/>
      <c r="D32" s="689"/>
      <c r="E32" s="689"/>
      <c r="F32" s="689"/>
      <c r="G32" s="689"/>
      <c r="H32" s="689"/>
      <c r="I32" s="689"/>
      <c r="J32" s="689"/>
      <c r="K32" s="689"/>
    </row>
    <row r="33" spans="1:11" s="684" customFormat="1" x14ac:dyDescent="0.2">
      <c r="A33" s="687"/>
      <c r="B33" s="689"/>
      <c r="C33" s="689"/>
      <c r="D33" s="689"/>
      <c r="E33" s="689"/>
      <c r="F33" s="689"/>
      <c r="G33" s="689"/>
      <c r="H33" s="689"/>
      <c r="I33" s="689"/>
      <c r="J33" s="689"/>
      <c r="K33" s="689"/>
    </row>
    <row r="34" spans="1:11" s="684" customFormat="1" x14ac:dyDescent="0.2">
      <c r="A34" s="687"/>
      <c r="B34" s="689"/>
      <c r="C34" s="689"/>
      <c r="D34" s="689"/>
      <c r="E34" s="689"/>
      <c r="F34" s="689"/>
      <c r="G34" s="689"/>
      <c r="H34" s="689"/>
      <c r="I34" s="689"/>
      <c r="J34" s="689"/>
      <c r="K34" s="689"/>
    </row>
    <row r="35" spans="1:11" s="684" customFormat="1" x14ac:dyDescent="0.2">
      <c r="A35" s="687"/>
      <c r="B35" s="689"/>
      <c r="C35" s="689"/>
      <c r="D35" s="689"/>
      <c r="E35" s="689"/>
      <c r="F35" s="689"/>
      <c r="G35" s="689"/>
      <c r="H35" s="689"/>
      <c r="I35" s="689"/>
      <c r="J35" s="689"/>
      <c r="K35" s="689"/>
    </row>
    <row r="36" spans="1:11" s="684" customFormat="1" x14ac:dyDescent="0.2">
      <c r="A36" s="687"/>
      <c r="B36" s="689"/>
      <c r="C36" s="689"/>
      <c r="D36" s="689"/>
      <c r="E36" s="689"/>
      <c r="F36" s="689"/>
      <c r="G36" s="689"/>
      <c r="H36" s="689"/>
      <c r="I36" s="689"/>
      <c r="J36" s="689"/>
      <c r="K36" s="689"/>
    </row>
    <row r="37" spans="1:11" s="684" customFormat="1" x14ac:dyDescent="0.2">
      <c r="A37" s="687"/>
      <c r="B37" s="689"/>
      <c r="C37" s="689"/>
      <c r="D37" s="689"/>
      <c r="E37" s="689"/>
      <c r="F37" s="689"/>
      <c r="G37" s="689"/>
      <c r="H37" s="689"/>
      <c r="I37" s="689"/>
      <c r="J37" s="689"/>
      <c r="K37" s="689"/>
    </row>
    <row r="38" spans="1:11" s="684" customFormat="1" x14ac:dyDescent="0.2">
      <c r="A38" s="687"/>
      <c r="B38" s="689"/>
      <c r="C38" s="689"/>
      <c r="D38" s="689"/>
      <c r="E38" s="689"/>
      <c r="F38" s="689"/>
      <c r="G38" s="689"/>
      <c r="H38" s="689"/>
      <c r="I38" s="689"/>
      <c r="J38" s="689"/>
      <c r="K38" s="689"/>
    </row>
    <row r="39" spans="1:11" s="684" customFormat="1" x14ac:dyDescent="0.2">
      <c r="A39" s="687"/>
      <c r="B39" s="689"/>
      <c r="C39" s="689"/>
      <c r="D39" s="689"/>
      <c r="E39" s="689"/>
      <c r="F39" s="689"/>
      <c r="G39" s="689"/>
      <c r="H39" s="689"/>
      <c r="I39" s="689"/>
      <c r="J39" s="689"/>
      <c r="K39" s="689"/>
    </row>
    <row r="40" spans="1:11" s="684" customFormat="1" x14ac:dyDescent="0.2">
      <c r="A40" s="687"/>
      <c r="B40" s="689"/>
      <c r="C40" s="689"/>
      <c r="D40" s="689"/>
      <c r="E40" s="689"/>
      <c r="F40" s="689"/>
      <c r="G40" s="689"/>
      <c r="H40" s="689"/>
      <c r="I40" s="689"/>
      <c r="J40" s="689"/>
      <c r="K40" s="689"/>
    </row>
    <row r="41" spans="1:11" s="684" customFormat="1" x14ac:dyDescent="0.2">
      <c r="A41" s="687"/>
      <c r="B41" s="689"/>
      <c r="C41" s="689"/>
      <c r="D41" s="689"/>
      <c r="E41" s="689"/>
      <c r="F41" s="689"/>
      <c r="G41" s="689"/>
      <c r="H41" s="689"/>
      <c r="I41" s="689"/>
      <c r="J41" s="689"/>
      <c r="K41" s="689"/>
    </row>
    <row r="42" spans="1:11" s="684" customFormat="1" x14ac:dyDescent="0.2">
      <c r="A42" s="687"/>
      <c r="B42" s="689"/>
      <c r="C42" s="689"/>
      <c r="D42" s="689"/>
      <c r="E42" s="689"/>
      <c r="F42" s="689"/>
      <c r="G42" s="689"/>
      <c r="H42" s="689"/>
      <c r="I42" s="689"/>
      <c r="J42" s="689"/>
      <c r="K42" s="689"/>
    </row>
    <row r="43" spans="1:11" s="684" customFormat="1" x14ac:dyDescent="0.2">
      <c r="A43" s="687"/>
      <c r="B43" s="689"/>
      <c r="C43" s="689"/>
      <c r="D43" s="689"/>
      <c r="E43" s="689"/>
      <c r="F43" s="689"/>
      <c r="G43" s="689"/>
      <c r="H43" s="689"/>
      <c r="I43" s="689"/>
      <c r="J43" s="689"/>
      <c r="K43" s="689"/>
    </row>
    <row r="44" spans="1:11" s="684" customFormat="1" x14ac:dyDescent="0.2">
      <c r="A44" s="687"/>
      <c r="B44" s="689"/>
      <c r="C44" s="689"/>
      <c r="D44" s="689"/>
      <c r="E44" s="689"/>
      <c r="F44" s="689"/>
      <c r="G44" s="689"/>
      <c r="H44" s="689"/>
      <c r="I44" s="689"/>
      <c r="J44" s="689"/>
      <c r="K44" s="689"/>
    </row>
    <row r="45" spans="1:11" s="684" customFormat="1" x14ac:dyDescent="0.2">
      <c r="A45" s="687"/>
      <c r="B45" s="689"/>
      <c r="C45" s="689"/>
      <c r="D45" s="689"/>
      <c r="E45" s="689"/>
      <c r="F45" s="689"/>
      <c r="G45" s="689"/>
      <c r="H45" s="689"/>
      <c r="I45" s="689"/>
      <c r="J45" s="689"/>
      <c r="K45" s="689"/>
    </row>
    <row r="46" spans="1:11" s="684" customFormat="1" x14ac:dyDescent="0.2">
      <c r="A46" s="687"/>
      <c r="B46" s="689"/>
      <c r="C46" s="689"/>
      <c r="D46" s="689"/>
      <c r="E46" s="689"/>
      <c r="F46" s="689"/>
      <c r="G46" s="689"/>
      <c r="H46" s="689"/>
      <c r="I46" s="689"/>
      <c r="J46" s="689"/>
      <c r="K46" s="689"/>
    </row>
    <row r="47" spans="1:11" s="684" customFormat="1" x14ac:dyDescent="0.2">
      <c r="A47" s="687"/>
      <c r="B47" s="689"/>
      <c r="C47" s="689"/>
      <c r="D47" s="689"/>
      <c r="E47" s="689"/>
      <c r="F47" s="689"/>
      <c r="G47" s="689"/>
      <c r="H47" s="689"/>
      <c r="I47" s="689"/>
      <c r="J47" s="689"/>
      <c r="K47" s="689"/>
    </row>
    <row r="48" spans="1:11" s="684" customFormat="1" x14ac:dyDescent="0.2">
      <c r="A48" s="687"/>
      <c r="B48" s="689"/>
      <c r="C48" s="689"/>
      <c r="D48" s="689"/>
      <c r="E48" s="689"/>
      <c r="F48" s="689"/>
      <c r="G48" s="689"/>
      <c r="H48" s="689"/>
      <c r="I48" s="689"/>
      <c r="J48" s="689"/>
      <c r="K48" s="689"/>
    </row>
    <row r="49" spans="1:11" s="684" customFormat="1" x14ac:dyDescent="0.2">
      <c r="A49" s="687"/>
      <c r="B49" s="689"/>
      <c r="C49" s="689"/>
      <c r="D49" s="689"/>
      <c r="E49" s="689"/>
      <c r="F49" s="689"/>
      <c r="G49" s="689"/>
      <c r="H49" s="689"/>
      <c r="I49" s="689"/>
      <c r="J49" s="689"/>
      <c r="K49" s="689"/>
    </row>
    <row r="50" spans="1:11" s="684" customFormat="1" x14ac:dyDescent="0.2">
      <c r="A50" s="687"/>
      <c r="B50" s="689"/>
      <c r="C50" s="689"/>
      <c r="D50" s="689"/>
      <c r="E50" s="689"/>
      <c r="F50" s="689"/>
      <c r="G50" s="689"/>
      <c r="H50" s="689"/>
      <c r="I50" s="689"/>
      <c r="J50" s="689"/>
      <c r="K50" s="689"/>
    </row>
    <row r="51" spans="1:11" s="684" customFormat="1" x14ac:dyDescent="0.2">
      <c r="A51" s="687"/>
      <c r="B51" s="689"/>
      <c r="C51" s="689"/>
      <c r="D51" s="689"/>
      <c r="E51" s="689"/>
      <c r="F51" s="689"/>
      <c r="G51" s="689"/>
      <c r="H51" s="689"/>
      <c r="I51" s="689"/>
      <c r="J51" s="689"/>
      <c r="K51" s="689"/>
    </row>
    <row r="52" spans="1:11" s="684" customFormat="1" x14ac:dyDescent="0.2">
      <c r="A52" s="687"/>
      <c r="B52" s="689"/>
      <c r="C52" s="689"/>
      <c r="D52" s="689"/>
      <c r="E52" s="689"/>
      <c r="F52" s="689"/>
      <c r="G52" s="689"/>
      <c r="H52" s="689"/>
      <c r="I52" s="689"/>
      <c r="J52" s="689"/>
      <c r="K52" s="689"/>
    </row>
    <row r="53" spans="1:11" s="684" customFormat="1" x14ac:dyDescent="0.2">
      <c r="A53" s="687"/>
      <c r="B53" s="689"/>
      <c r="C53" s="689"/>
      <c r="D53" s="689"/>
      <c r="E53" s="689"/>
      <c r="F53" s="689"/>
      <c r="G53" s="689"/>
      <c r="H53" s="689"/>
      <c r="I53" s="689"/>
      <c r="J53" s="689"/>
      <c r="K53" s="689"/>
    </row>
    <row r="54" spans="1:11" s="684" customFormat="1" x14ac:dyDescent="0.2">
      <c r="A54" s="687"/>
      <c r="B54" s="689"/>
      <c r="C54" s="689"/>
      <c r="D54" s="689"/>
      <c r="E54" s="689"/>
      <c r="F54" s="689"/>
      <c r="G54" s="689"/>
      <c r="H54" s="689"/>
      <c r="I54" s="689"/>
      <c r="J54" s="689"/>
      <c r="K54" s="689"/>
    </row>
    <row r="55" spans="1:11" s="684" customFormat="1" x14ac:dyDescent="0.2">
      <c r="A55" s="687"/>
      <c r="B55" s="689"/>
      <c r="C55" s="689"/>
      <c r="D55" s="689"/>
      <c r="E55" s="689"/>
      <c r="F55" s="689"/>
      <c r="G55" s="689"/>
      <c r="H55" s="689"/>
      <c r="I55" s="689"/>
      <c r="J55" s="689"/>
      <c r="K55" s="689"/>
    </row>
    <row r="56" spans="1:11" s="684" customFormat="1" x14ac:dyDescent="0.2">
      <c r="A56" s="687"/>
      <c r="B56" s="689"/>
      <c r="C56" s="689"/>
      <c r="D56" s="689"/>
      <c r="E56" s="689"/>
      <c r="F56" s="689"/>
      <c r="G56" s="689"/>
      <c r="H56" s="689"/>
      <c r="I56" s="689"/>
      <c r="J56" s="689"/>
      <c r="K56" s="689"/>
    </row>
    <row r="57" spans="1:11" s="684" customFormat="1" x14ac:dyDescent="0.2">
      <c r="A57" s="687"/>
      <c r="B57" s="689"/>
      <c r="C57" s="689"/>
      <c r="D57" s="689"/>
      <c r="E57" s="689"/>
      <c r="F57" s="689"/>
      <c r="G57" s="689"/>
      <c r="H57" s="689"/>
      <c r="I57" s="689"/>
      <c r="J57" s="689"/>
      <c r="K57" s="689"/>
    </row>
    <row r="58" spans="1:11" s="684" customFormat="1" x14ac:dyDescent="0.2">
      <c r="A58" s="687"/>
      <c r="B58" s="689"/>
      <c r="C58" s="689"/>
      <c r="D58" s="689"/>
      <c r="E58" s="689"/>
      <c r="F58" s="689"/>
      <c r="G58" s="689"/>
      <c r="H58" s="689"/>
      <c r="I58" s="689"/>
      <c r="J58" s="689"/>
      <c r="K58" s="689"/>
    </row>
    <row r="59" spans="1:11" s="684" customFormat="1" x14ac:dyDescent="0.2">
      <c r="A59" s="687"/>
      <c r="B59" s="689"/>
      <c r="C59" s="689"/>
      <c r="D59" s="689"/>
      <c r="E59" s="689"/>
      <c r="F59" s="689"/>
      <c r="G59" s="689"/>
      <c r="H59" s="689"/>
      <c r="I59" s="689"/>
      <c r="J59" s="689"/>
      <c r="K59" s="689"/>
    </row>
    <row r="60" spans="1:11" s="684" customFormat="1" x14ac:dyDescent="0.2">
      <c r="A60" s="687"/>
      <c r="B60" s="689"/>
      <c r="C60" s="689"/>
      <c r="D60" s="689"/>
      <c r="E60" s="689"/>
      <c r="F60" s="689"/>
      <c r="G60" s="689"/>
      <c r="H60" s="689"/>
      <c r="I60" s="689"/>
      <c r="J60" s="689"/>
      <c r="K60" s="689"/>
    </row>
    <row r="61" spans="1:11" s="684" customFormat="1" x14ac:dyDescent="0.2">
      <c r="A61" s="687"/>
      <c r="B61" s="689"/>
      <c r="C61" s="689"/>
      <c r="D61" s="689"/>
      <c r="E61" s="689"/>
      <c r="F61" s="689"/>
      <c r="G61" s="689"/>
      <c r="H61" s="689"/>
      <c r="I61" s="689"/>
      <c r="J61" s="689"/>
      <c r="K61" s="689"/>
    </row>
    <row r="62" spans="1:11" s="684" customFormat="1" x14ac:dyDescent="0.2">
      <c r="A62" s="687"/>
      <c r="B62" s="689"/>
      <c r="C62" s="689"/>
      <c r="D62" s="689"/>
      <c r="E62" s="689"/>
      <c r="F62" s="689"/>
      <c r="G62" s="689"/>
      <c r="H62" s="689"/>
      <c r="I62" s="689"/>
      <c r="J62" s="689"/>
      <c r="K62" s="689"/>
    </row>
    <row r="63" spans="1:11" s="684" customFormat="1" x14ac:dyDescent="0.2">
      <c r="A63" s="687"/>
      <c r="B63" s="689"/>
      <c r="C63" s="689"/>
      <c r="D63" s="689"/>
      <c r="E63" s="689"/>
      <c r="F63" s="689"/>
      <c r="G63" s="689"/>
      <c r="H63" s="689"/>
      <c r="I63" s="689"/>
      <c r="J63" s="689"/>
      <c r="K63" s="689"/>
    </row>
    <row r="64" spans="1:11" s="684" customFormat="1" x14ac:dyDescent="0.2">
      <c r="A64" s="687"/>
      <c r="B64" s="689"/>
      <c r="C64" s="689"/>
      <c r="D64" s="689"/>
      <c r="E64" s="689"/>
      <c r="F64" s="689"/>
      <c r="G64" s="689"/>
      <c r="H64" s="689"/>
      <c r="I64" s="689"/>
      <c r="J64" s="689"/>
      <c r="K64" s="689"/>
    </row>
    <row r="65" spans="1:11" s="684" customFormat="1" x14ac:dyDescent="0.2">
      <c r="A65" s="687"/>
      <c r="B65" s="689"/>
      <c r="C65" s="689"/>
      <c r="D65" s="689"/>
      <c r="E65" s="689"/>
      <c r="F65" s="689"/>
      <c r="G65" s="689"/>
      <c r="H65" s="689"/>
      <c r="I65" s="689"/>
      <c r="J65" s="689"/>
      <c r="K65" s="689"/>
    </row>
    <row r="66" spans="1:11" s="684" customFormat="1" x14ac:dyDescent="0.2">
      <c r="A66" s="687"/>
      <c r="B66" s="689"/>
      <c r="C66" s="689"/>
      <c r="D66" s="689"/>
      <c r="E66" s="689"/>
      <c r="F66" s="689"/>
      <c r="G66" s="689"/>
      <c r="H66" s="689"/>
      <c r="I66" s="689"/>
      <c r="J66" s="689"/>
      <c r="K66" s="689"/>
    </row>
    <row r="67" spans="1:11" s="684" customFormat="1" x14ac:dyDescent="0.2">
      <c r="A67" s="687"/>
      <c r="B67" s="689"/>
      <c r="C67" s="689"/>
      <c r="D67" s="689"/>
      <c r="E67" s="689"/>
      <c r="F67" s="689"/>
      <c r="G67" s="689"/>
      <c r="H67" s="689"/>
      <c r="I67" s="689"/>
      <c r="J67" s="689"/>
      <c r="K67" s="689"/>
    </row>
    <row r="68" spans="1:11" s="684" customFormat="1" x14ac:dyDescent="0.2">
      <c r="A68" s="687"/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1" s="684" customFormat="1" x14ac:dyDescent="0.2">
      <c r="A69" s="687"/>
      <c r="B69" s="689"/>
      <c r="C69" s="689"/>
      <c r="D69" s="689"/>
      <c r="E69" s="689"/>
      <c r="F69" s="689"/>
      <c r="G69" s="689"/>
      <c r="H69" s="689"/>
      <c r="I69" s="689"/>
      <c r="J69" s="689"/>
      <c r="K69" s="689"/>
    </row>
    <row r="70" spans="1:11" s="684" customFormat="1" x14ac:dyDescent="0.2">
      <c r="A70" s="687"/>
      <c r="B70" s="689"/>
      <c r="C70" s="689"/>
      <c r="D70" s="689"/>
      <c r="E70" s="689"/>
      <c r="F70" s="689"/>
      <c r="G70" s="689"/>
      <c r="H70" s="689"/>
      <c r="I70" s="689"/>
      <c r="J70" s="689"/>
      <c r="K70" s="689"/>
    </row>
    <row r="71" spans="1:11" s="684" customFormat="1" x14ac:dyDescent="0.2">
      <c r="A71" s="687"/>
      <c r="B71" s="689"/>
      <c r="C71" s="689"/>
      <c r="D71" s="689"/>
      <c r="E71" s="689"/>
      <c r="F71" s="689"/>
      <c r="G71" s="689"/>
      <c r="H71" s="689"/>
      <c r="I71" s="689"/>
      <c r="J71" s="689"/>
      <c r="K71" s="689"/>
    </row>
    <row r="72" spans="1:11" s="684" customFormat="1" x14ac:dyDescent="0.2">
      <c r="A72" s="687"/>
      <c r="B72" s="689"/>
      <c r="C72" s="689"/>
      <c r="D72" s="689"/>
      <c r="E72" s="689"/>
      <c r="F72" s="689"/>
      <c r="G72" s="689"/>
      <c r="H72" s="689"/>
      <c r="I72" s="689"/>
      <c r="J72" s="689"/>
      <c r="K72" s="689"/>
    </row>
    <row r="73" spans="1:11" s="684" customFormat="1" x14ac:dyDescent="0.2">
      <c r="A73" s="687"/>
      <c r="B73" s="689"/>
      <c r="C73" s="689"/>
      <c r="D73" s="689"/>
      <c r="E73" s="689"/>
      <c r="F73" s="689"/>
      <c r="G73" s="689"/>
      <c r="H73" s="689"/>
      <c r="I73" s="689"/>
      <c r="J73" s="689"/>
      <c r="K73" s="689"/>
    </row>
    <row r="74" spans="1:11" s="684" customFormat="1" x14ac:dyDescent="0.2">
      <c r="A74" s="687"/>
      <c r="B74" s="689"/>
      <c r="C74" s="689"/>
      <c r="D74" s="689"/>
      <c r="E74" s="689"/>
      <c r="F74" s="689"/>
      <c r="G74" s="689"/>
      <c r="H74" s="689"/>
      <c r="I74" s="689"/>
      <c r="J74" s="689"/>
      <c r="K74" s="689"/>
    </row>
    <row r="75" spans="1:11" s="684" customFormat="1" x14ac:dyDescent="0.2">
      <c r="A75" s="687"/>
      <c r="B75" s="689"/>
      <c r="C75" s="689"/>
      <c r="D75" s="689"/>
      <c r="E75" s="689"/>
      <c r="F75" s="689"/>
      <c r="G75" s="689"/>
      <c r="H75" s="689"/>
      <c r="I75" s="689"/>
      <c r="J75" s="689"/>
      <c r="K75" s="689"/>
    </row>
    <row r="76" spans="1:11" s="684" customFormat="1" x14ac:dyDescent="0.2">
      <c r="A76" s="687"/>
      <c r="B76" s="689"/>
      <c r="C76" s="689"/>
      <c r="D76" s="689"/>
      <c r="E76" s="689"/>
      <c r="F76" s="689"/>
      <c r="G76" s="689"/>
      <c r="H76" s="689"/>
      <c r="I76" s="689"/>
      <c r="J76" s="689"/>
      <c r="K76" s="689"/>
    </row>
    <row r="77" spans="1:11" s="684" customFormat="1" x14ac:dyDescent="0.2">
      <c r="A77" s="687"/>
      <c r="B77" s="689"/>
      <c r="C77" s="689"/>
      <c r="D77" s="689"/>
      <c r="E77" s="689"/>
      <c r="F77" s="689"/>
      <c r="G77" s="689"/>
      <c r="H77" s="689"/>
      <c r="I77" s="689"/>
      <c r="J77" s="689"/>
      <c r="K77" s="689"/>
    </row>
    <row r="78" spans="1:11" s="684" customFormat="1" x14ac:dyDescent="0.2">
      <c r="A78" s="687"/>
      <c r="B78" s="689"/>
      <c r="C78" s="689"/>
      <c r="D78" s="689"/>
      <c r="E78" s="689"/>
      <c r="F78" s="689"/>
      <c r="G78" s="689"/>
      <c r="H78" s="689"/>
      <c r="I78" s="689"/>
      <c r="J78" s="689"/>
      <c r="K78" s="689"/>
    </row>
    <row r="79" spans="1:11" s="684" customFormat="1" x14ac:dyDescent="0.2">
      <c r="A79" s="687"/>
      <c r="B79" s="689"/>
      <c r="C79" s="689"/>
      <c r="D79" s="689"/>
      <c r="E79" s="689"/>
      <c r="F79" s="689"/>
      <c r="G79" s="689"/>
      <c r="H79" s="689"/>
      <c r="I79" s="689"/>
      <c r="J79" s="689"/>
      <c r="K79" s="689"/>
    </row>
    <row r="80" spans="1:11" s="684" customFormat="1" x14ac:dyDescent="0.2">
      <c r="A80" s="687"/>
      <c r="B80" s="689"/>
      <c r="C80" s="689"/>
      <c r="D80" s="689"/>
      <c r="E80" s="689"/>
      <c r="F80" s="689"/>
      <c r="G80" s="689"/>
      <c r="H80" s="689"/>
      <c r="I80" s="689"/>
      <c r="J80" s="689"/>
      <c r="K80" s="689"/>
    </row>
    <row r="81" spans="1:11" s="684" customFormat="1" x14ac:dyDescent="0.2">
      <c r="A81" s="687"/>
      <c r="B81" s="689"/>
      <c r="C81" s="689"/>
      <c r="D81" s="689"/>
      <c r="E81" s="689"/>
      <c r="F81" s="689"/>
      <c r="G81" s="689"/>
      <c r="H81" s="689"/>
      <c r="I81" s="689"/>
      <c r="J81" s="689"/>
      <c r="K81" s="689"/>
    </row>
    <row r="82" spans="1:11" s="684" customFormat="1" x14ac:dyDescent="0.2">
      <c r="A82" s="687"/>
      <c r="B82" s="689"/>
      <c r="C82" s="689"/>
      <c r="D82" s="689"/>
      <c r="E82" s="689"/>
      <c r="F82" s="689"/>
      <c r="G82" s="689"/>
      <c r="H82" s="689"/>
      <c r="I82" s="689"/>
      <c r="J82" s="689"/>
      <c r="K82" s="689"/>
    </row>
    <row r="83" spans="1:11" s="684" customFormat="1" x14ac:dyDescent="0.2">
      <c r="A83" s="687"/>
      <c r="B83" s="689"/>
      <c r="C83" s="689"/>
      <c r="D83" s="689"/>
      <c r="E83" s="689"/>
      <c r="F83" s="689"/>
      <c r="G83" s="689"/>
      <c r="H83" s="689"/>
      <c r="I83" s="689"/>
      <c r="J83" s="689"/>
      <c r="K83" s="689"/>
    </row>
    <row r="84" spans="1:11" s="684" customFormat="1" x14ac:dyDescent="0.2">
      <c r="A84" s="687"/>
      <c r="B84" s="689"/>
      <c r="C84" s="689"/>
      <c r="D84" s="689"/>
      <c r="E84" s="689"/>
      <c r="F84" s="689"/>
      <c r="G84" s="689"/>
      <c r="H84" s="689"/>
      <c r="I84" s="689"/>
      <c r="J84" s="689"/>
      <c r="K84" s="689"/>
    </row>
    <row r="85" spans="1:11" s="684" customFormat="1" x14ac:dyDescent="0.2">
      <c r="A85" s="687"/>
      <c r="B85" s="689"/>
      <c r="C85" s="689"/>
      <c r="D85" s="689"/>
      <c r="E85" s="689"/>
      <c r="F85" s="689"/>
      <c r="G85" s="689"/>
      <c r="H85" s="689"/>
      <c r="I85" s="689"/>
      <c r="J85" s="689"/>
      <c r="K85" s="689"/>
    </row>
    <row r="86" spans="1:11" s="684" customFormat="1" x14ac:dyDescent="0.2">
      <c r="A86" s="687"/>
      <c r="B86" s="689"/>
      <c r="C86" s="689"/>
      <c r="D86" s="689"/>
      <c r="E86" s="689"/>
      <c r="F86" s="689"/>
      <c r="G86" s="689"/>
      <c r="H86" s="689"/>
      <c r="I86" s="689"/>
      <c r="J86" s="689"/>
      <c r="K86" s="689"/>
    </row>
    <row r="87" spans="1:11" s="684" customFormat="1" x14ac:dyDescent="0.2">
      <c r="A87" s="687"/>
      <c r="B87" s="689"/>
      <c r="C87" s="689"/>
      <c r="D87" s="689"/>
      <c r="E87" s="689"/>
      <c r="F87" s="689"/>
      <c r="G87" s="689"/>
      <c r="H87" s="689"/>
      <c r="I87" s="689"/>
      <c r="J87" s="689"/>
      <c r="K87" s="689"/>
    </row>
    <row r="88" spans="1:11" s="684" customFormat="1" x14ac:dyDescent="0.2">
      <c r="A88" s="687"/>
      <c r="B88" s="689"/>
      <c r="C88" s="689"/>
      <c r="D88" s="689"/>
      <c r="E88" s="689"/>
      <c r="F88" s="689"/>
      <c r="G88" s="689"/>
      <c r="H88" s="689"/>
      <c r="I88" s="689"/>
      <c r="J88" s="689"/>
      <c r="K88" s="689"/>
    </row>
    <row r="89" spans="1:11" s="684" customFormat="1" x14ac:dyDescent="0.2">
      <c r="A89" s="687"/>
      <c r="B89" s="689"/>
      <c r="C89" s="689"/>
      <c r="D89" s="689"/>
      <c r="E89" s="689"/>
      <c r="F89" s="689"/>
      <c r="G89" s="689"/>
      <c r="H89" s="689"/>
      <c r="I89" s="689"/>
      <c r="J89" s="689"/>
      <c r="K89" s="689"/>
    </row>
    <row r="90" spans="1:11" s="684" customFormat="1" x14ac:dyDescent="0.2">
      <c r="A90" s="687"/>
      <c r="B90" s="689"/>
      <c r="C90" s="689"/>
      <c r="D90" s="689"/>
      <c r="E90" s="689"/>
      <c r="F90" s="689"/>
      <c r="G90" s="689"/>
      <c r="H90" s="689"/>
      <c r="I90" s="689"/>
      <c r="J90" s="689"/>
      <c r="K90" s="689"/>
    </row>
    <row r="91" spans="1:11" s="684" customFormat="1" x14ac:dyDescent="0.2">
      <c r="A91" s="687"/>
      <c r="B91" s="689"/>
      <c r="C91" s="689"/>
      <c r="D91" s="689"/>
      <c r="E91" s="689"/>
      <c r="F91" s="689"/>
      <c r="G91" s="689"/>
      <c r="H91" s="689"/>
      <c r="I91" s="689"/>
      <c r="J91" s="689"/>
      <c r="K91" s="689"/>
    </row>
    <row r="92" spans="1:11" s="684" customFormat="1" x14ac:dyDescent="0.2">
      <c r="A92" s="687"/>
      <c r="B92" s="689"/>
      <c r="C92" s="689"/>
      <c r="D92" s="689"/>
      <c r="E92" s="689"/>
      <c r="F92" s="689"/>
      <c r="G92" s="689"/>
      <c r="H92" s="689"/>
      <c r="I92" s="689"/>
      <c r="J92" s="689"/>
      <c r="K92" s="689"/>
    </row>
    <row r="93" spans="1:11" s="684" customFormat="1" x14ac:dyDescent="0.2">
      <c r="A93" s="687"/>
      <c r="B93" s="689"/>
      <c r="C93" s="689"/>
      <c r="D93" s="689"/>
      <c r="E93" s="689"/>
      <c r="F93" s="689"/>
      <c r="G93" s="689"/>
      <c r="H93" s="689"/>
      <c r="I93" s="689"/>
      <c r="J93" s="689"/>
      <c r="K93" s="689"/>
    </row>
    <row r="94" spans="1:11" s="684" customFormat="1" x14ac:dyDescent="0.2">
      <c r="A94" s="687"/>
      <c r="B94" s="689"/>
      <c r="C94" s="689"/>
      <c r="D94" s="689"/>
      <c r="E94" s="689"/>
      <c r="F94" s="689"/>
      <c r="G94" s="689"/>
      <c r="H94" s="689"/>
      <c r="I94" s="689"/>
      <c r="J94" s="689"/>
      <c r="K94" s="689"/>
    </row>
    <row r="95" spans="1:11" s="684" customFormat="1" x14ac:dyDescent="0.2">
      <c r="A95" s="687"/>
      <c r="B95" s="689"/>
      <c r="C95" s="689"/>
      <c r="D95" s="689"/>
      <c r="E95" s="689"/>
      <c r="F95" s="689"/>
      <c r="G95" s="689"/>
      <c r="H95" s="689"/>
      <c r="I95" s="689"/>
      <c r="J95" s="689"/>
      <c r="K95" s="689"/>
    </row>
    <row r="96" spans="1:11" s="684" customFormat="1" x14ac:dyDescent="0.2">
      <c r="A96" s="687"/>
      <c r="B96" s="689"/>
      <c r="C96" s="689"/>
      <c r="D96" s="689"/>
      <c r="E96" s="689"/>
      <c r="F96" s="689"/>
      <c r="G96" s="689"/>
      <c r="H96" s="689"/>
      <c r="I96" s="689"/>
      <c r="J96" s="689"/>
      <c r="K96" s="689"/>
    </row>
    <row r="97" spans="1:11" s="684" customFormat="1" x14ac:dyDescent="0.2">
      <c r="A97" s="687"/>
      <c r="B97" s="689"/>
      <c r="C97" s="689"/>
      <c r="D97" s="689"/>
      <c r="E97" s="689"/>
      <c r="F97" s="689"/>
      <c r="G97" s="689"/>
      <c r="H97" s="689"/>
      <c r="I97" s="689"/>
      <c r="J97" s="689"/>
      <c r="K97" s="689"/>
    </row>
    <row r="98" spans="1:11" s="684" customFormat="1" x14ac:dyDescent="0.2">
      <c r="A98" s="687"/>
      <c r="B98" s="689"/>
      <c r="C98" s="689"/>
      <c r="D98" s="689"/>
      <c r="E98" s="689"/>
      <c r="F98" s="689"/>
      <c r="G98" s="689"/>
      <c r="H98" s="689"/>
      <c r="I98" s="689"/>
      <c r="J98" s="689"/>
      <c r="K98" s="689"/>
    </row>
    <row r="99" spans="1:11" s="684" customFormat="1" x14ac:dyDescent="0.2">
      <c r="A99" s="687"/>
      <c r="B99" s="689"/>
      <c r="C99" s="689"/>
      <c r="D99" s="689"/>
      <c r="E99" s="689"/>
      <c r="F99" s="689"/>
      <c r="G99" s="689"/>
      <c r="H99" s="689"/>
      <c r="I99" s="689"/>
      <c r="J99" s="689"/>
      <c r="K99" s="689"/>
    </row>
    <row r="100" spans="1:11" s="684" customFormat="1" x14ac:dyDescent="0.2">
      <c r="A100" s="687"/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</row>
    <row r="101" spans="1:11" s="684" customFormat="1" x14ac:dyDescent="0.2">
      <c r="A101" s="687"/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</row>
    <row r="102" spans="1:11" s="684" customFormat="1" x14ac:dyDescent="0.2">
      <c r="A102" s="687"/>
      <c r="B102" s="689"/>
      <c r="C102" s="689"/>
      <c r="D102" s="689"/>
      <c r="E102" s="689"/>
      <c r="F102" s="689"/>
      <c r="G102" s="689"/>
      <c r="H102" s="689"/>
      <c r="I102" s="689"/>
      <c r="J102" s="689"/>
      <c r="K102" s="689"/>
    </row>
    <row r="103" spans="1:11" s="684" customFormat="1" x14ac:dyDescent="0.2">
      <c r="A103" s="687"/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</row>
    <row r="104" spans="1:11" s="684" customFormat="1" x14ac:dyDescent="0.2">
      <c r="A104" s="687"/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</row>
    <row r="105" spans="1:11" s="684" customFormat="1" x14ac:dyDescent="0.2">
      <c r="A105" s="687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</row>
    <row r="106" spans="1:11" s="684" customFormat="1" x14ac:dyDescent="0.2">
      <c r="A106" s="687"/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</row>
    <row r="107" spans="1:11" s="684" customFormat="1" x14ac:dyDescent="0.2">
      <c r="A107" s="687"/>
      <c r="B107" s="689"/>
      <c r="C107" s="689"/>
      <c r="D107" s="689"/>
      <c r="E107" s="689"/>
      <c r="F107" s="689"/>
      <c r="G107" s="689"/>
      <c r="H107" s="689"/>
      <c r="I107" s="689"/>
      <c r="J107" s="689"/>
      <c r="K107" s="689"/>
    </row>
    <row r="108" spans="1:11" s="684" customFormat="1" x14ac:dyDescent="0.2">
      <c r="A108" s="687"/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</row>
    <row r="109" spans="1:11" s="684" customFormat="1" x14ac:dyDescent="0.2">
      <c r="A109" s="687"/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</row>
    <row r="110" spans="1:11" s="684" customFormat="1" x14ac:dyDescent="0.2">
      <c r="A110" s="687"/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</row>
    <row r="111" spans="1:11" s="684" customFormat="1" x14ac:dyDescent="0.2">
      <c r="A111" s="687"/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</row>
    <row r="112" spans="1:11" s="684" customFormat="1" x14ac:dyDescent="0.2">
      <c r="A112" s="687"/>
      <c r="B112" s="689"/>
      <c r="C112" s="689"/>
      <c r="D112" s="689"/>
      <c r="E112" s="689"/>
      <c r="F112" s="689"/>
      <c r="G112" s="689"/>
      <c r="H112" s="689"/>
      <c r="I112" s="689"/>
      <c r="J112" s="689"/>
      <c r="K112" s="689"/>
    </row>
    <row r="113" spans="1:11" s="684" customFormat="1" x14ac:dyDescent="0.2">
      <c r="A113" s="687"/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</row>
    <row r="114" spans="1:11" s="684" customFormat="1" x14ac:dyDescent="0.2">
      <c r="A114" s="687"/>
      <c r="B114" s="689"/>
      <c r="C114" s="689"/>
      <c r="D114" s="689"/>
      <c r="E114" s="689"/>
      <c r="F114" s="689"/>
      <c r="G114" s="689"/>
      <c r="H114" s="689"/>
      <c r="I114" s="689"/>
      <c r="J114" s="689"/>
      <c r="K114" s="689"/>
    </row>
    <row r="115" spans="1:11" s="684" customFormat="1" x14ac:dyDescent="0.2">
      <c r="A115" s="687"/>
      <c r="B115" s="689"/>
      <c r="C115" s="689"/>
      <c r="D115" s="689"/>
      <c r="E115" s="689"/>
      <c r="F115" s="689"/>
      <c r="G115" s="689"/>
      <c r="H115" s="689"/>
      <c r="I115" s="689"/>
      <c r="J115" s="689"/>
      <c r="K115" s="689"/>
    </row>
    <row r="116" spans="1:11" s="684" customFormat="1" x14ac:dyDescent="0.2">
      <c r="A116" s="687"/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</row>
    <row r="117" spans="1:11" s="684" customFormat="1" x14ac:dyDescent="0.2">
      <c r="A117" s="687"/>
      <c r="B117" s="689"/>
      <c r="C117" s="689"/>
      <c r="D117" s="689"/>
      <c r="E117" s="689"/>
      <c r="F117" s="689"/>
      <c r="G117" s="689"/>
      <c r="H117" s="689"/>
      <c r="I117" s="689"/>
      <c r="J117" s="689"/>
      <c r="K117" s="689"/>
    </row>
    <row r="118" spans="1:11" s="684" customFormat="1" x14ac:dyDescent="0.2">
      <c r="A118" s="687"/>
      <c r="B118" s="689"/>
      <c r="C118" s="689"/>
      <c r="D118" s="689"/>
      <c r="E118" s="689"/>
      <c r="F118" s="689"/>
      <c r="G118" s="689"/>
      <c r="H118" s="689"/>
      <c r="I118" s="689"/>
      <c r="J118" s="689"/>
      <c r="K118" s="689"/>
    </row>
    <row r="119" spans="1:11" s="684" customFormat="1" x14ac:dyDescent="0.2">
      <c r="A119" s="687"/>
      <c r="B119" s="689"/>
      <c r="C119" s="689"/>
      <c r="D119" s="689"/>
      <c r="E119" s="689"/>
      <c r="F119" s="689"/>
      <c r="G119" s="689"/>
      <c r="H119" s="689"/>
      <c r="I119" s="689"/>
      <c r="J119" s="689"/>
      <c r="K119" s="689"/>
    </row>
    <row r="120" spans="1:11" s="684" customFormat="1" x14ac:dyDescent="0.2">
      <c r="A120" s="687"/>
      <c r="B120" s="689"/>
      <c r="C120" s="689"/>
      <c r="D120" s="689"/>
      <c r="E120" s="689"/>
      <c r="F120" s="689"/>
      <c r="G120" s="689"/>
      <c r="H120" s="689"/>
      <c r="I120" s="689"/>
      <c r="J120" s="689"/>
      <c r="K120" s="689"/>
    </row>
    <row r="121" spans="1:11" s="684" customFormat="1" x14ac:dyDescent="0.2">
      <c r="A121" s="687"/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</row>
    <row r="122" spans="1:11" s="684" customFormat="1" x14ac:dyDescent="0.2">
      <c r="A122" s="687"/>
      <c r="B122" s="689"/>
      <c r="C122" s="689"/>
      <c r="D122" s="689"/>
      <c r="E122" s="689"/>
      <c r="F122" s="689"/>
      <c r="G122" s="689"/>
      <c r="H122" s="689"/>
      <c r="I122" s="689"/>
      <c r="J122" s="689"/>
      <c r="K122" s="689"/>
    </row>
    <row r="123" spans="1:11" s="684" customFormat="1" x14ac:dyDescent="0.2">
      <c r="A123" s="687"/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</row>
    <row r="124" spans="1:11" s="684" customFormat="1" x14ac:dyDescent="0.2">
      <c r="A124" s="687"/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</row>
    <row r="125" spans="1:11" s="684" customFormat="1" x14ac:dyDescent="0.2">
      <c r="A125" s="687"/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</row>
    <row r="126" spans="1:11" s="684" customFormat="1" x14ac:dyDescent="0.2">
      <c r="A126" s="687"/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</row>
    <row r="127" spans="1:11" s="684" customFormat="1" x14ac:dyDescent="0.2">
      <c r="A127" s="687"/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</row>
    <row r="128" spans="1:11" s="684" customFormat="1" x14ac:dyDescent="0.2">
      <c r="A128" s="687"/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</row>
    <row r="129" spans="1:11" s="684" customFormat="1" x14ac:dyDescent="0.2">
      <c r="A129" s="687"/>
      <c r="B129" s="689"/>
      <c r="C129" s="689"/>
      <c r="D129" s="689"/>
      <c r="E129" s="689"/>
      <c r="F129" s="689"/>
      <c r="G129" s="689"/>
      <c r="H129" s="689"/>
      <c r="I129" s="689"/>
      <c r="J129" s="689"/>
      <c r="K129" s="689"/>
    </row>
    <row r="130" spans="1:11" s="684" customFormat="1" x14ac:dyDescent="0.2">
      <c r="A130" s="687"/>
      <c r="B130" s="689"/>
      <c r="C130" s="689"/>
      <c r="D130" s="689"/>
      <c r="E130" s="689"/>
      <c r="F130" s="689"/>
      <c r="G130" s="689"/>
      <c r="H130" s="689"/>
      <c r="I130" s="689"/>
      <c r="J130" s="689"/>
      <c r="K130" s="689"/>
    </row>
    <row r="131" spans="1:11" s="684" customFormat="1" x14ac:dyDescent="0.2">
      <c r="A131" s="687"/>
      <c r="B131" s="689"/>
      <c r="C131" s="689"/>
      <c r="D131" s="689"/>
      <c r="E131" s="689"/>
      <c r="F131" s="689"/>
      <c r="G131" s="689"/>
      <c r="H131" s="689"/>
      <c r="I131" s="689"/>
      <c r="J131" s="689"/>
      <c r="K131" s="689"/>
    </row>
    <row r="132" spans="1:11" s="684" customFormat="1" x14ac:dyDescent="0.2">
      <c r="A132" s="687"/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</row>
    <row r="133" spans="1:11" s="684" customFormat="1" x14ac:dyDescent="0.2">
      <c r="A133" s="687"/>
      <c r="B133" s="689"/>
      <c r="C133" s="689"/>
      <c r="D133" s="689"/>
      <c r="E133" s="689"/>
      <c r="F133" s="689"/>
      <c r="G133" s="689"/>
      <c r="H133" s="689"/>
      <c r="I133" s="689"/>
      <c r="J133" s="689"/>
      <c r="K133" s="689"/>
    </row>
    <row r="134" spans="1:11" s="684" customFormat="1" x14ac:dyDescent="0.2">
      <c r="A134" s="687"/>
      <c r="B134" s="689"/>
      <c r="C134" s="689"/>
      <c r="D134" s="689"/>
      <c r="E134" s="689"/>
      <c r="F134" s="689"/>
      <c r="G134" s="689"/>
      <c r="H134" s="689"/>
      <c r="I134" s="689"/>
      <c r="J134" s="689"/>
      <c r="K134" s="689"/>
    </row>
    <row r="135" spans="1:11" s="684" customFormat="1" x14ac:dyDescent="0.2">
      <c r="A135" s="687"/>
      <c r="B135" s="689"/>
      <c r="C135" s="689"/>
      <c r="D135" s="689"/>
      <c r="E135" s="689"/>
      <c r="F135" s="689"/>
      <c r="G135" s="689"/>
      <c r="H135" s="689"/>
      <c r="I135" s="689"/>
      <c r="J135" s="689"/>
      <c r="K135" s="689"/>
    </row>
    <row r="136" spans="1:11" s="684" customFormat="1" x14ac:dyDescent="0.2">
      <c r="A136" s="687"/>
      <c r="B136" s="689"/>
      <c r="C136" s="689"/>
      <c r="D136" s="689"/>
      <c r="E136" s="689"/>
      <c r="F136" s="689"/>
      <c r="G136" s="689"/>
      <c r="H136" s="689"/>
      <c r="I136" s="689"/>
      <c r="J136" s="689"/>
      <c r="K136" s="689"/>
    </row>
    <row r="137" spans="1:11" s="684" customFormat="1" x14ac:dyDescent="0.2">
      <c r="A137" s="687"/>
      <c r="B137" s="689"/>
      <c r="C137" s="689"/>
      <c r="D137" s="689"/>
      <c r="E137" s="689"/>
      <c r="F137" s="689"/>
      <c r="G137" s="689"/>
      <c r="H137" s="689"/>
      <c r="I137" s="689"/>
      <c r="J137" s="689"/>
      <c r="K137" s="689"/>
    </row>
    <row r="138" spans="1:11" s="684" customFormat="1" x14ac:dyDescent="0.2">
      <c r="A138" s="687"/>
      <c r="B138" s="689"/>
      <c r="C138" s="689"/>
      <c r="D138" s="689"/>
      <c r="E138" s="689"/>
      <c r="F138" s="689"/>
      <c r="G138" s="689"/>
      <c r="H138" s="689"/>
      <c r="I138" s="689"/>
      <c r="J138" s="689"/>
      <c r="K138" s="689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52" orientation="landscape" r:id="rId2"/>
  <headerFooter>
    <oddFooter>&amp;C&amp;"Arial,Normal"&amp;10M. EN  A.  GONZALO FERREIRA MARTÍNEZ
DIRECTOR DE ADMINISTRACIÓN  Y FINANZAS&amp;R59</oddFooter>
  </headerFooter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138"/>
  <sheetViews>
    <sheetView showGridLines="0" zoomScale="80" zoomScaleNormal="80" workbookViewId="0">
      <pane xSplit="1" ySplit="8" topLeftCell="G9" activePane="bottomRight" state="frozen"/>
      <selection activeCell="A15" sqref="A15:C15"/>
      <selection pane="topRight" activeCell="A15" sqref="A15:C15"/>
      <selection pane="bottomLeft" activeCell="A15" sqref="A15:C15"/>
      <selection pane="bottomRight" activeCell="A15" sqref="A15:C15"/>
    </sheetView>
  </sheetViews>
  <sheetFormatPr baseColWidth="10" defaultRowHeight="12.75" x14ac:dyDescent="0.2"/>
  <cols>
    <col min="1" max="1" width="62.42578125" style="687" customWidth="1"/>
    <col min="2" max="2" width="17.140625" style="689" customWidth="1"/>
    <col min="3" max="3" width="15.85546875" style="689" customWidth="1"/>
    <col min="4" max="4" width="18.140625" style="689" customWidth="1"/>
    <col min="5" max="5" width="13.42578125" style="689" customWidth="1"/>
    <col min="6" max="6" width="30.7109375" style="689" customWidth="1"/>
    <col min="7" max="7" width="13.140625" style="689" customWidth="1"/>
    <col min="8" max="8" width="22" style="689" customWidth="1"/>
    <col min="9" max="9" width="17.85546875" style="689" customWidth="1"/>
    <col min="10" max="10" width="10.5703125" style="689" customWidth="1"/>
    <col min="11" max="11" width="23" style="689" customWidth="1"/>
    <col min="12" max="12" width="18.42578125" style="689" customWidth="1"/>
    <col min="13" max="13" width="13.5703125" style="689" customWidth="1"/>
    <col min="14" max="14" width="14.5703125" style="689" customWidth="1"/>
    <col min="15" max="15" width="14.5703125" style="689" bestFit="1" customWidth="1"/>
    <col min="16" max="16" width="13.7109375" style="689" customWidth="1"/>
    <col min="17" max="39" width="11.42578125" style="684"/>
    <col min="40" max="16384" width="11.42578125" style="699"/>
  </cols>
  <sheetData>
    <row r="1" spans="1:18" ht="12.75" customHeight="1" x14ac:dyDescent="0.2">
      <c r="A1" s="682" t="s">
        <v>1210</v>
      </c>
      <c r="B1" s="682"/>
      <c r="C1" s="682"/>
      <c r="D1" s="682"/>
      <c r="E1" s="682"/>
      <c r="F1" s="682"/>
      <c r="G1" s="682"/>
      <c r="H1" s="682"/>
      <c r="I1" s="682"/>
      <c r="J1" s="682"/>
      <c r="K1" s="682"/>
      <c r="L1" s="682"/>
      <c r="M1" s="683"/>
      <c r="N1" s="683"/>
      <c r="O1" s="683"/>
      <c r="P1" s="683"/>
      <c r="Q1" s="683"/>
      <c r="R1" s="683"/>
    </row>
    <row r="2" spans="1:18" ht="12.75" customHeight="1" x14ac:dyDescent="0.2">
      <c r="A2" s="682" t="s">
        <v>1346</v>
      </c>
      <c r="B2" s="682"/>
      <c r="C2" s="682"/>
      <c r="D2" s="682"/>
      <c r="E2" s="682"/>
      <c r="F2" s="682"/>
      <c r="G2" s="682"/>
      <c r="H2" s="682"/>
      <c r="I2" s="682"/>
      <c r="J2" s="682"/>
      <c r="K2" s="682"/>
      <c r="L2" s="682"/>
      <c r="M2" s="683"/>
      <c r="N2" s="683"/>
      <c r="O2" s="683"/>
      <c r="P2" s="683"/>
      <c r="Q2" s="683"/>
      <c r="R2" s="683"/>
    </row>
    <row r="3" spans="1:18" ht="12.75" customHeight="1" x14ac:dyDescent="0.2">
      <c r="A3" s="685" t="str">
        <f>'INGRESOS PROPIOS'!A3:L3</f>
        <v>DEL  01 AL 31 DE MARZO DEL 2017.</v>
      </c>
      <c r="B3" s="685"/>
      <c r="C3" s="685"/>
      <c r="D3" s="685"/>
      <c r="E3" s="685"/>
      <c r="F3" s="685"/>
      <c r="G3" s="685"/>
      <c r="H3" s="685"/>
      <c r="I3" s="685"/>
      <c r="J3" s="685"/>
      <c r="K3" s="685"/>
      <c r="L3" s="685"/>
      <c r="M3" s="686"/>
      <c r="N3" s="686"/>
      <c r="O3" s="686"/>
      <c r="P3" s="686"/>
      <c r="Q3" s="686"/>
      <c r="R3" s="686"/>
    </row>
    <row r="4" spans="1:18" ht="12.75" customHeight="1" x14ac:dyDescent="0.2">
      <c r="A4" s="682" t="s">
        <v>178</v>
      </c>
      <c r="B4" s="682"/>
      <c r="C4" s="682"/>
      <c r="D4" s="682"/>
      <c r="E4" s="682"/>
      <c r="F4" s="682"/>
      <c r="G4" s="682"/>
      <c r="H4" s="682"/>
      <c r="I4" s="682"/>
      <c r="J4" s="682"/>
      <c r="K4" s="682"/>
      <c r="L4" s="682"/>
      <c r="M4" s="683"/>
      <c r="N4" s="683"/>
      <c r="O4" s="683"/>
      <c r="P4" s="683"/>
      <c r="Q4" s="683"/>
      <c r="R4" s="683"/>
    </row>
    <row r="5" spans="1:18" ht="12.75" customHeight="1" x14ac:dyDescent="0.2">
      <c r="B5" s="684"/>
      <c r="C5" s="684"/>
      <c r="D5" s="684"/>
      <c r="E5" s="684"/>
      <c r="F5" s="684"/>
      <c r="G5" s="684"/>
      <c r="H5" s="684"/>
      <c r="I5" s="684"/>
      <c r="J5" s="684"/>
      <c r="K5" s="684"/>
      <c r="L5" s="684"/>
      <c r="M5" s="684"/>
      <c r="N5" s="684"/>
      <c r="O5" s="684"/>
      <c r="P5" s="684"/>
    </row>
    <row r="6" spans="1:18" x14ac:dyDescent="0.2">
      <c r="A6" s="687" t="s">
        <v>1055</v>
      </c>
      <c r="B6" s="688" t="s">
        <v>1347</v>
      </c>
    </row>
    <row r="8" spans="1:18" s="693" customFormat="1" ht="26.25" x14ac:dyDescent="0.25">
      <c r="A8" s="690" t="s">
        <v>179</v>
      </c>
      <c r="B8" s="691" t="s">
        <v>1213</v>
      </c>
      <c r="C8" s="692" t="s">
        <v>1214</v>
      </c>
      <c r="D8" s="692" t="s">
        <v>1215</v>
      </c>
      <c r="E8" s="692" t="s">
        <v>1216</v>
      </c>
      <c r="F8" s="692" t="s">
        <v>1217</v>
      </c>
      <c r="G8" s="692" t="s">
        <v>1218</v>
      </c>
      <c r="H8" s="692" t="s">
        <v>1219</v>
      </c>
      <c r="I8" s="692" t="s">
        <v>1220</v>
      </c>
      <c r="J8" s="692" t="s">
        <v>1221</v>
      </c>
      <c r="K8" s="692" t="s">
        <v>1222</v>
      </c>
      <c r="L8" s="689" t="s">
        <v>1223</v>
      </c>
      <c r="M8"/>
    </row>
    <row r="9" spans="1:18" ht="15" x14ac:dyDescent="0.25">
      <c r="A9" s="694" t="s">
        <v>1080</v>
      </c>
      <c r="B9" s="692"/>
      <c r="C9" s="692">
        <v>695945</v>
      </c>
      <c r="D9" s="692">
        <v>20.64</v>
      </c>
      <c r="E9" s="692">
        <v>695965.6399999999</v>
      </c>
      <c r="F9" s="692">
        <v>695934.67999999993</v>
      </c>
      <c r="G9" s="692">
        <v>0</v>
      </c>
      <c r="H9" s="692">
        <v>30.96</v>
      </c>
      <c r="I9" s="692"/>
      <c r="J9" s="692">
        <v>30.96</v>
      </c>
      <c r="K9" s="692">
        <v>695903.72</v>
      </c>
      <c r="L9" s="704">
        <v>695934.67999999993</v>
      </c>
      <c r="M9"/>
      <c r="N9" s="684"/>
      <c r="O9" s="684"/>
      <c r="P9" s="684"/>
    </row>
    <row r="10" spans="1:18" ht="15" x14ac:dyDescent="0.25">
      <c r="A10" s="698" t="s">
        <v>1307</v>
      </c>
      <c r="B10" s="692"/>
      <c r="C10" s="692">
        <v>371500</v>
      </c>
      <c r="D10" s="692">
        <v>0</v>
      </c>
      <c r="E10" s="692">
        <v>371500</v>
      </c>
      <c r="F10" s="692">
        <v>371500</v>
      </c>
      <c r="G10" s="692">
        <v>0</v>
      </c>
      <c r="H10" s="692">
        <v>0</v>
      </c>
      <c r="I10" s="692"/>
      <c r="J10" s="692">
        <v>0</v>
      </c>
      <c r="K10" s="692">
        <v>371500</v>
      </c>
      <c r="L10" s="704">
        <v>371500</v>
      </c>
      <c r="M10"/>
      <c r="N10" s="684"/>
      <c r="O10" s="684"/>
      <c r="P10" s="684"/>
    </row>
    <row r="11" spans="1:18" ht="15" x14ac:dyDescent="0.25">
      <c r="A11" s="698" t="s">
        <v>1308</v>
      </c>
      <c r="B11" s="692"/>
      <c r="C11" s="692">
        <v>155300</v>
      </c>
      <c r="D11" s="692">
        <v>0</v>
      </c>
      <c r="E11" s="692">
        <v>155300</v>
      </c>
      <c r="F11" s="692">
        <v>155300</v>
      </c>
      <c r="G11" s="692">
        <v>0</v>
      </c>
      <c r="H11" s="692">
        <v>0</v>
      </c>
      <c r="I11" s="692"/>
      <c r="J11" s="692">
        <v>0</v>
      </c>
      <c r="K11" s="692">
        <v>155300</v>
      </c>
      <c r="L11" s="704">
        <v>155300</v>
      </c>
      <c r="M11"/>
      <c r="N11" s="684"/>
      <c r="O11" s="684"/>
      <c r="P11" s="684"/>
    </row>
    <row r="12" spans="1:18" ht="15" x14ac:dyDescent="0.25">
      <c r="A12" s="698" t="s">
        <v>1243</v>
      </c>
      <c r="B12" s="692"/>
      <c r="C12" s="692">
        <v>18145</v>
      </c>
      <c r="D12" s="692">
        <v>0</v>
      </c>
      <c r="E12" s="692">
        <v>18145</v>
      </c>
      <c r="F12" s="692">
        <v>18145</v>
      </c>
      <c r="G12" s="692">
        <v>0</v>
      </c>
      <c r="H12" s="692">
        <v>0</v>
      </c>
      <c r="I12" s="692"/>
      <c r="J12" s="692">
        <v>0</v>
      </c>
      <c r="K12" s="692">
        <v>18145</v>
      </c>
      <c r="L12" s="704">
        <v>18145</v>
      </c>
      <c r="M12"/>
      <c r="N12" s="684"/>
      <c r="O12" s="684"/>
      <c r="P12" s="684"/>
    </row>
    <row r="13" spans="1:18" s="684" customFormat="1" x14ac:dyDescent="0.2">
      <c r="A13" s="694" t="s">
        <v>1244</v>
      </c>
      <c r="B13" s="692"/>
      <c r="C13" s="692">
        <v>151000</v>
      </c>
      <c r="D13" s="692">
        <v>-10.32</v>
      </c>
      <c r="E13" s="692">
        <v>150989.68</v>
      </c>
      <c r="F13" s="692">
        <v>150989.68</v>
      </c>
      <c r="G13" s="692">
        <v>0</v>
      </c>
      <c r="H13" s="692">
        <v>0</v>
      </c>
      <c r="I13" s="692"/>
      <c r="J13" s="692">
        <v>0</v>
      </c>
      <c r="K13" s="692">
        <v>150989.68</v>
      </c>
      <c r="L13" s="704">
        <v>150989.68</v>
      </c>
    </row>
    <row r="14" spans="1:18" s="684" customFormat="1" x14ac:dyDescent="0.2">
      <c r="A14" s="694" t="s">
        <v>1248</v>
      </c>
      <c r="B14" s="692"/>
      <c r="C14" s="692">
        <v>0</v>
      </c>
      <c r="D14" s="692">
        <v>30.96</v>
      </c>
      <c r="E14" s="692">
        <v>30.96</v>
      </c>
      <c r="F14" s="692">
        <v>0</v>
      </c>
      <c r="G14" s="692">
        <v>0</v>
      </c>
      <c r="H14" s="692">
        <v>30.96</v>
      </c>
      <c r="I14" s="692"/>
      <c r="J14" s="692">
        <v>30.96</v>
      </c>
      <c r="K14" s="692">
        <v>-30.96</v>
      </c>
      <c r="L14" s="704">
        <v>0</v>
      </c>
    </row>
    <row r="15" spans="1:18" s="684" customFormat="1" x14ac:dyDescent="0.2">
      <c r="A15" s="701" t="s">
        <v>1098</v>
      </c>
      <c r="B15" s="692"/>
      <c r="C15" s="692">
        <v>4497270</v>
      </c>
      <c r="D15" s="692">
        <v>0</v>
      </c>
      <c r="E15" s="692">
        <v>4497270</v>
      </c>
      <c r="F15" s="692">
        <v>4497270</v>
      </c>
      <c r="G15" s="692">
        <v>0</v>
      </c>
      <c r="H15" s="692">
        <v>0</v>
      </c>
      <c r="I15" s="692"/>
      <c r="J15" s="692">
        <v>0</v>
      </c>
      <c r="K15" s="692">
        <v>4497270</v>
      </c>
      <c r="L15" s="704">
        <v>4497270</v>
      </c>
    </row>
    <row r="16" spans="1:18" s="684" customFormat="1" x14ac:dyDescent="0.2">
      <c r="A16" s="698" t="s">
        <v>1326</v>
      </c>
      <c r="B16" s="692"/>
      <c r="C16" s="692">
        <v>2005500</v>
      </c>
      <c r="D16" s="692">
        <v>0</v>
      </c>
      <c r="E16" s="692">
        <v>2005500</v>
      </c>
      <c r="F16" s="692">
        <v>2005500</v>
      </c>
      <c r="G16" s="692">
        <v>0</v>
      </c>
      <c r="H16" s="692">
        <v>0</v>
      </c>
      <c r="I16" s="692"/>
      <c r="J16" s="692">
        <v>0</v>
      </c>
      <c r="K16" s="692">
        <v>2005500</v>
      </c>
      <c r="L16" s="704">
        <v>2005500</v>
      </c>
    </row>
    <row r="17" spans="1:12" s="684" customFormat="1" x14ac:dyDescent="0.2">
      <c r="A17" s="698" t="s">
        <v>1321</v>
      </c>
      <c r="B17" s="692"/>
      <c r="C17" s="692">
        <v>1905970</v>
      </c>
      <c r="D17" s="692">
        <v>0</v>
      </c>
      <c r="E17" s="692">
        <v>1905970</v>
      </c>
      <c r="F17" s="692">
        <v>1905970</v>
      </c>
      <c r="G17" s="692">
        <v>0</v>
      </c>
      <c r="H17" s="692">
        <v>0</v>
      </c>
      <c r="I17" s="692"/>
      <c r="J17" s="692">
        <v>0</v>
      </c>
      <c r="K17" s="692">
        <v>1905970</v>
      </c>
      <c r="L17" s="704">
        <v>1905970</v>
      </c>
    </row>
    <row r="18" spans="1:12" s="684" customFormat="1" x14ac:dyDescent="0.2">
      <c r="A18" s="698" t="s">
        <v>1348</v>
      </c>
      <c r="B18" s="692"/>
      <c r="C18" s="692">
        <v>585800</v>
      </c>
      <c r="D18" s="692">
        <v>0</v>
      </c>
      <c r="E18" s="692">
        <v>585800</v>
      </c>
      <c r="F18" s="692">
        <v>585800</v>
      </c>
      <c r="G18" s="692">
        <v>0</v>
      </c>
      <c r="H18" s="692">
        <v>0</v>
      </c>
      <c r="I18" s="692"/>
      <c r="J18" s="692">
        <v>0</v>
      </c>
      <c r="K18" s="692">
        <v>585800</v>
      </c>
      <c r="L18" s="704">
        <v>585800</v>
      </c>
    </row>
    <row r="19" spans="1:12" s="684" customFormat="1" x14ac:dyDescent="0.2">
      <c r="A19" s="694" t="s">
        <v>1045</v>
      </c>
      <c r="B19" s="692"/>
      <c r="C19" s="692">
        <v>5193215</v>
      </c>
      <c r="D19" s="692">
        <v>20.64</v>
      </c>
      <c r="E19" s="692">
        <v>5193235.6399999997</v>
      </c>
      <c r="F19" s="692">
        <v>5193204.68</v>
      </c>
      <c r="G19" s="692">
        <v>0</v>
      </c>
      <c r="H19" s="692">
        <v>30.96</v>
      </c>
      <c r="I19" s="692"/>
      <c r="J19" s="692">
        <v>30.96</v>
      </c>
      <c r="K19" s="692">
        <v>5193173.72</v>
      </c>
      <c r="L19" s="704">
        <v>5193204.68</v>
      </c>
    </row>
    <row r="20" spans="1:12" s="684" customFormat="1" x14ac:dyDescent="0.2">
      <c r="A20" s="687"/>
      <c r="B20" s="689"/>
      <c r="C20" s="689"/>
      <c r="D20" s="689"/>
      <c r="E20" s="689"/>
      <c r="F20" s="689"/>
      <c r="G20" s="689"/>
      <c r="H20" s="689"/>
      <c r="I20" s="689"/>
      <c r="J20" s="689"/>
      <c r="K20" s="689"/>
    </row>
    <row r="21" spans="1:12" s="684" customFormat="1" x14ac:dyDescent="0.2">
      <c r="A21" s="687"/>
      <c r="B21" s="689"/>
      <c r="C21" s="689"/>
      <c r="D21" s="689"/>
      <c r="E21" s="689"/>
      <c r="F21" s="689"/>
      <c r="G21" s="689"/>
      <c r="H21" s="689"/>
      <c r="I21" s="689"/>
      <c r="J21" s="689"/>
      <c r="K21" s="689"/>
    </row>
    <row r="22" spans="1:12" s="684" customFormat="1" x14ac:dyDescent="0.2">
      <c r="A22" s="687"/>
      <c r="B22" s="689"/>
      <c r="C22" s="689"/>
      <c r="D22" s="689"/>
      <c r="E22" s="689"/>
      <c r="F22" s="689"/>
      <c r="G22" s="689"/>
      <c r="H22" s="689"/>
      <c r="I22" s="689"/>
      <c r="J22" s="689"/>
      <c r="K22" s="689"/>
    </row>
    <row r="23" spans="1:12" s="684" customFormat="1" x14ac:dyDescent="0.2">
      <c r="A23" s="687"/>
      <c r="B23" s="689"/>
      <c r="C23" s="689"/>
      <c r="D23" s="689"/>
      <c r="E23" s="689"/>
      <c r="F23" s="689"/>
      <c r="G23" s="689"/>
      <c r="H23" s="689"/>
      <c r="I23" s="689"/>
      <c r="J23" s="689"/>
      <c r="K23" s="689"/>
    </row>
    <row r="24" spans="1:12" s="684" customFormat="1" x14ac:dyDescent="0.2">
      <c r="A24" s="687"/>
      <c r="B24" s="689"/>
      <c r="C24" s="689"/>
      <c r="D24" s="689"/>
      <c r="E24" s="689"/>
      <c r="F24" s="689"/>
      <c r="G24" s="689"/>
      <c r="H24" s="689"/>
      <c r="I24" s="689"/>
      <c r="J24" s="689"/>
      <c r="K24" s="689"/>
    </row>
    <row r="25" spans="1:12" s="684" customFormat="1" x14ac:dyDescent="0.2">
      <c r="A25" s="687"/>
      <c r="B25" s="689"/>
      <c r="C25" s="689"/>
      <c r="D25" s="689"/>
      <c r="E25" s="689"/>
      <c r="F25" s="689"/>
      <c r="G25" s="689"/>
      <c r="H25" s="689"/>
      <c r="I25" s="689"/>
      <c r="J25" s="689"/>
      <c r="K25" s="689"/>
    </row>
    <row r="26" spans="1:12" s="684" customFormat="1" x14ac:dyDescent="0.2">
      <c r="A26" s="687"/>
      <c r="B26" s="689"/>
      <c r="C26" s="689"/>
      <c r="D26" s="689"/>
      <c r="E26" s="689"/>
      <c r="F26" s="689"/>
      <c r="G26" s="689"/>
      <c r="H26" s="689"/>
      <c r="I26" s="689"/>
      <c r="J26" s="689"/>
      <c r="K26" s="689"/>
    </row>
    <row r="27" spans="1:12" s="684" customFormat="1" x14ac:dyDescent="0.2">
      <c r="A27" s="687"/>
      <c r="B27" s="689"/>
      <c r="C27" s="689"/>
      <c r="D27" s="689"/>
      <c r="E27" s="689"/>
      <c r="F27" s="689"/>
      <c r="G27" s="689"/>
      <c r="H27" s="689"/>
      <c r="I27" s="689"/>
      <c r="J27" s="689"/>
      <c r="K27" s="689"/>
    </row>
    <row r="28" spans="1:12" s="684" customFormat="1" x14ac:dyDescent="0.2">
      <c r="A28" s="687"/>
      <c r="B28" s="689"/>
      <c r="C28" s="689"/>
      <c r="D28" s="689"/>
      <c r="E28" s="689"/>
      <c r="F28" s="689"/>
      <c r="G28" s="689"/>
      <c r="H28" s="689"/>
      <c r="I28" s="689"/>
      <c r="J28" s="689"/>
      <c r="K28" s="689"/>
    </row>
    <row r="29" spans="1:12" s="684" customFormat="1" x14ac:dyDescent="0.2">
      <c r="A29" s="687"/>
      <c r="B29" s="689"/>
      <c r="C29" s="689"/>
      <c r="D29" s="689"/>
      <c r="E29" s="689"/>
      <c r="F29" s="689"/>
      <c r="G29" s="689"/>
      <c r="H29" s="689"/>
      <c r="I29" s="689"/>
      <c r="J29" s="689"/>
      <c r="K29" s="689"/>
    </row>
    <row r="30" spans="1:12" s="684" customFormat="1" x14ac:dyDescent="0.2">
      <c r="A30" s="687"/>
      <c r="B30" s="689"/>
      <c r="C30" s="689"/>
      <c r="D30" s="689"/>
      <c r="E30" s="689"/>
      <c r="F30" s="689"/>
      <c r="G30" s="689"/>
      <c r="H30" s="689"/>
      <c r="I30" s="689"/>
      <c r="J30" s="689"/>
      <c r="K30" s="689"/>
    </row>
    <row r="31" spans="1:12" s="684" customFormat="1" x14ac:dyDescent="0.2">
      <c r="A31" s="687"/>
      <c r="B31" s="689"/>
      <c r="C31" s="689"/>
      <c r="D31" s="689"/>
      <c r="E31" s="689"/>
      <c r="F31" s="689"/>
      <c r="G31" s="689"/>
      <c r="H31" s="689"/>
      <c r="I31" s="689"/>
      <c r="J31" s="689"/>
      <c r="K31" s="689"/>
    </row>
    <row r="32" spans="1:12" s="684" customFormat="1" x14ac:dyDescent="0.2">
      <c r="A32" s="687"/>
      <c r="B32" s="689"/>
      <c r="C32" s="689"/>
      <c r="D32" s="689"/>
      <c r="E32" s="689"/>
      <c r="F32" s="689"/>
      <c r="G32" s="689"/>
      <c r="H32" s="689"/>
      <c r="I32" s="689"/>
      <c r="J32" s="689"/>
      <c r="K32" s="689"/>
    </row>
    <row r="33" spans="1:11" s="684" customFormat="1" x14ac:dyDescent="0.2">
      <c r="A33" s="687"/>
      <c r="B33" s="689"/>
      <c r="C33" s="689"/>
      <c r="D33" s="689"/>
      <c r="E33" s="689"/>
      <c r="F33" s="689"/>
      <c r="G33" s="689"/>
      <c r="H33" s="689"/>
      <c r="I33" s="689"/>
      <c r="J33" s="689"/>
      <c r="K33" s="689"/>
    </row>
    <row r="34" spans="1:11" s="684" customFormat="1" x14ac:dyDescent="0.2">
      <c r="A34" s="687"/>
      <c r="B34" s="689"/>
      <c r="C34" s="689"/>
      <c r="D34" s="689"/>
      <c r="E34" s="689"/>
      <c r="F34" s="689"/>
      <c r="G34" s="689"/>
      <c r="H34" s="689"/>
      <c r="I34" s="689"/>
      <c r="J34" s="689"/>
      <c r="K34" s="689"/>
    </row>
    <row r="35" spans="1:11" s="684" customFormat="1" x14ac:dyDescent="0.2">
      <c r="A35" s="687"/>
      <c r="B35" s="689"/>
      <c r="C35" s="689"/>
      <c r="D35" s="689"/>
      <c r="E35" s="689"/>
      <c r="F35" s="689"/>
      <c r="G35" s="689"/>
      <c r="H35" s="689"/>
      <c r="I35" s="689"/>
      <c r="J35" s="689"/>
      <c r="K35" s="689"/>
    </row>
    <row r="36" spans="1:11" s="684" customFormat="1" x14ac:dyDescent="0.2">
      <c r="A36" s="687"/>
      <c r="B36" s="689"/>
      <c r="C36" s="689"/>
      <c r="D36" s="689"/>
      <c r="E36" s="689"/>
      <c r="F36" s="689"/>
      <c r="G36" s="689"/>
      <c r="H36" s="689"/>
      <c r="I36" s="689"/>
      <c r="J36" s="689"/>
      <c r="K36" s="689"/>
    </row>
    <row r="37" spans="1:11" s="684" customFormat="1" x14ac:dyDescent="0.2">
      <c r="A37" s="687"/>
      <c r="B37" s="689"/>
      <c r="C37" s="689"/>
      <c r="D37" s="689"/>
      <c r="E37" s="689"/>
      <c r="F37" s="689"/>
      <c r="G37" s="689"/>
      <c r="H37" s="689"/>
      <c r="I37" s="689"/>
      <c r="J37" s="689"/>
      <c r="K37" s="689"/>
    </row>
    <row r="38" spans="1:11" s="684" customFormat="1" x14ac:dyDescent="0.2">
      <c r="A38" s="687"/>
      <c r="B38" s="689"/>
      <c r="C38" s="689"/>
      <c r="D38" s="689"/>
      <c r="E38" s="689"/>
      <c r="F38" s="689"/>
      <c r="G38" s="689"/>
      <c r="H38" s="689"/>
      <c r="I38" s="689"/>
      <c r="J38" s="689"/>
      <c r="K38" s="689"/>
    </row>
    <row r="39" spans="1:11" s="684" customFormat="1" x14ac:dyDescent="0.2">
      <c r="A39" s="687"/>
      <c r="B39" s="689"/>
      <c r="C39" s="689"/>
      <c r="D39" s="689"/>
      <c r="E39" s="689"/>
      <c r="F39" s="689"/>
      <c r="G39" s="689"/>
      <c r="H39" s="689"/>
      <c r="I39" s="689"/>
      <c r="J39" s="689"/>
      <c r="K39" s="689"/>
    </row>
    <row r="40" spans="1:11" s="684" customFormat="1" x14ac:dyDescent="0.2">
      <c r="A40" s="687"/>
      <c r="B40" s="689"/>
      <c r="C40" s="689"/>
      <c r="D40" s="689"/>
      <c r="E40" s="689"/>
      <c r="F40" s="689"/>
      <c r="G40" s="689"/>
      <c r="H40" s="689"/>
      <c r="I40" s="689"/>
      <c r="J40" s="689"/>
      <c r="K40" s="689"/>
    </row>
    <row r="41" spans="1:11" s="684" customFormat="1" x14ac:dyDescent="0.2">
      <c r="A41" s="687"/>
      <c r="B41" s="689"/>
      <c r="C41" s="689"/>
      <c r="D41" s="689"/>
      <c r="E41" s="689"/>
      <c r="F41" s="689"/>
      <c r="G41" s="689"/>
      <c r="H41" s="689"/>
      <c r="I41" s="689"/>
      <c r="J41" s="689"/>
      <c r="K41" s="689"/>
    </row>
    <row r="42" spans="1:11" s="684" customFormat="1" x14ac:dyDescent="0.2">
      <c r="A42" s="687"/>
      <c r="B42" s="689"/>
      <c r="C42" s="689"/>
      <c r="D42" s="689"/>
      <c r="E42" s="689"/>
      <c r="F42" s="689"/>
      <c r="G42" s="689"/>
      <c r="H42" s="689"/>
      <c r="I42" s="689"/>
      <c r="J42" s="689"/>
      <c r="K42" s="689"/>
    </row>
    <row r="43" spans="1:11" s="684" customFormat="1" x14ac:dyDescent="0.2">
      <c r="A43" s="687"/>
      <c r="B43" s="689"/>
      <c r="C43" s="689"/>
      <c r="D43" s="689"/>
      <c r="E43" s="689"/>
      <c r="F43" s="689"/>
      <c r="G43" s="689"/>
      <c r="H43" s="689"/>
      <c r="I43" s="689"/>
      <c r="J43" s="689"/>
      <c r="K43" s="689"/>
    </row>
    <row r="44" spans="1:11" s="684" customFormat="1" x14ac:dyDescent="0.2">
      <c r="A44" s="687"/>
      <c r="B44" s="689"/>
      <c r="C44" s="689"/>
      <c r="D44" s="689"/>
      <c r="E44" s="689"/>
      <c r="F44" s="689"/>
      <c r="G44" s="689"/>
      <c r="H44" s="689"/>
      <c r="I44" s="689"/>
      <c r="J44" s="689"/>
      <c r="K44" s="689"/>
    </row>
    <row r="45" spans="1:11" s="684" customFormat="1" x14ac:dyDescent="0.2">
      <c r="A45" s="687"/>
      <c r="B45" s="689"/>
      <c r="C45" s="689"/>
      <c r="D45" s="689"/>
      <c r="E45" s="689"/>
      <c r="F45" s="689"/>
      <c r="G45" s="689"/>
      <c r="H45" s="689"/>
      <c r="I45" s="689"/>
      <c r="J45" s="689"/>
      <c r="K45" s="689"/>
    </row>
    <row r="46" spans="1:11" s="684" customFormat="1" x14ac:dyDescent="0.2">
      <c r="A46" s="687"/>
      <c r="B46" s="689"/>
      <c r="C46" s="689"/>
      <c r="D46" s="689"/>
      <c r="E46" s="689"/>
      <c r="F46" s="689"/>
      <c r="G46" s="689"/>
      <c r="H46" s="689"/>
      <c r="I46" s="689"/>
      <c r="J46" s="689"/>
      <c r="K46" s="689"/>
    </row>
    <row r="47" spans="1:11" s="684" customFormat="1" x14ac:dyDescent="0.2">
      <c r="A47" s="687"/>
      <c r="B47" s="689"/>
      <c r="C47" s="689"/>
      <c r="D47" s="689"/>
      <c r="E47" s="689"/>
      <c r="F47" s="689"/>
      <c r="G47" s="689"/>
      <c r="H47" s="689"/>
      <c r="I47" s="689"/>
      <c r="J47" s="689"/>
      <c r="K47" s="689"/>
    </row>
    <row r="48" spans="1:11" s="684" customFormat="1" x14ac:dyDescent="0.2">
      <c r="A48" s="687"/>
      <c r="B48" s="689"/>
      <c r="C48" s="689"/>
      <c r="D48" s="689"/>
      <c r="E48" s="689"/>
      <c r="F48" s="689"/>
      <c r="G48" s="689"/>
      <c r="H48" s="689"/>
      <c r="I48" s="689"/>
      <c r="J48" s="689"/>
      <c r="K48" s="689"/>
    </row>
    <row r="49" spans="1:11" s="684" customFormat="1" x14ac:dyDescent="0.2">
      <c r="A49" s="687"/>
      <c r="B49" s="689"/>
      <c r="C49" s="689"/>
      <c r="D49" s="689"/>
      <c r="E49" s="689"/>
      <c r="F49" s="689"/>
      <c r="G49" s="689"/>
      <c r="H49" s="689"/>
      <c r="I49" s="689"/>
      <c r="J49" s="689"/>
      <c r="K49" s="689"/>
    </row>
    <row r="50" spans="1:11" s="684" customFormat="1" x14ac:dyDescent="0.2">
      <c r="A50" s="687"/>
      <c r="B50" s="689"/>
      <c r="C50" s="689"/>
      <c r="D50" s="689"/>
      <c r="E50" s="689"/>
      <c r="F50" s="689"/>
      <c r="G50" s="689"/>
      <c r="H50" s="689"/>
      <c r="I50" s="689"/>
      <c r="J50" s="689"/>
      <c r="K50" s="689"/>
    </row>
    <row r="51" spans="1:11" s="684" customFormat="1" x14ac:dyDescent="0.2">
      <c r="A51" s="687"/>
      <c r="B51" s="689"/>
      <c r="C51" s="689"/>
      <c r="D51" s="689"/>
      <c r="E51" s="689"/>
      <c r="F51" s="689"/>
      <c r="G51" s="689"/>
      <c r="H51" s="689"/>
      <c r="I51" s="689"/>
      <c r="J51" s="689"/>
      <c r="K51" s="689"/>
    </row>
    <row r="52" spans="1:11" s="684" customFormat="1" x14ac:dyDescent="0.2">
      <c r="A52" s="687"/>
      <c r="B52" s="689"/>
      <c r="C52" s="689"/>
      <c r="D52" s="689"/>
      <c r="E52" s="689"/>
      <c r="F52" s="689"/>
      <c r="G52" s="689"/>
      <c r="H52" s="689"/>
      <c r="I52" s="689"/>
      <c r="J52" s="689"/>
      <c r="K52" s="689"/>
    </row>
    <row r="53" spans="1:11" s="684" customFormat="1" x14ac:dyDescent="0.2">
      <c r="A53" s="687"/>
      <c r="B53" s="689"/>
      <c r="C53" s="689"/>
      <c r="D53" s="689"/>
      <c r="E53" s="689"/>
      <c r="F53" s="689"/>
      <c r="G53" s="689"/>
      <c r="H53" s="689"/>
      <c r="I53" s="689"/>
      <c r="J53" s="689"/>
      <c r="K53" s="689"/>
    </row>
    <row r="54" spans="1:11" s="684" customFormat="1" x14ac:dyDescent="0.2">
      <c r="A54" s="687"/>
      <c r="B54" s="689"/>
      <c r="C54" s="689"/>
      <c r="D54" s="689"/>
      <c r="E54" s="689"/>
      <c r="F54" s="689"/>
      <c r="G54" s="689"/>
      <c r="H54" s="689"/>
      <c r="I54" s="689"/>
      <c r="J54" s="689"/>
      <c r="K54" s="689"/>
    </row>
    <row r="55" spans="1:11" s="684" customFormat="1" x14ac:dyDescent="0.2">
      <c r="A55" s="687"/>
      <c r="B55" s="689"/>
      <c r="C55" s="689"/>
      <c r="D55" s="689"/>
      <c r="E55" s="689"/>
      <c r="F55" s="689"/>
      <c r="G55" s="689"/>
      <c r="H55" s="689"/>
      <c r="I55" s="689"/>
      <c r="J55" s="689"/>
      <c r="K55" s="689"/>
    </row>
    <row r="56" spans="1:11" s="684" customFormat="1" x14ac:dyDescent="0.2">
      <c r="A56" s="687"/>
      <c r="B56" s="689"/>
      <c r="C56" s="689"/>
      <c r="D56" s="689"/>
      <c r="E56" s="689"/>
      <c r="F56" s="689"/>
      <c r="G56" s="689"/>
      <c r="H56" s="689"/>
      <c r="I56" s="689"/>
      <c r="J56" s="689"/>
      <c r="K56" s="689"/>
    </row>
    <row r="57" spans="1:11" s="684" customFormat="1" x14ac:dyDescent="0.2">
      <c r="A57" s="687"/>
      <c r="B57" s="689"/>
      <c r="C57" s="689"/>
      <c r="D57" s="689"/>
      <c r="E57" s="689"/>
      <c r="F57" s="689"/>
      <c r="G57" s="689"/>
      <c r="H57" s="689"/>
      <c r="I57" s="689"/>
      <c r="J57" s="689"/>
      <c r="K57" s="689"/>
    </row>
    <row r="58" spans="1:11" s="684" customFormat="1" x14ac:dyDescent="0.2">
      <c r="A58" s="687"/>
      <c r="B58" s="689"/>
      <c r="C58" s="689"/>
      <c r="D58" s="689"/>
      <c r="E58" s="689"/>
      <c r="F58" s="689"/>
      <c r="G58" s="689"/>
      <c r="H58" s="689"/>
      <c r="I58" s="689"/>
      <c r="J58" s="689"/>
      <c r="K58" s="689"/>
    </row>
    <row r="59" spans="1:11" s="684" customFormat="1" x14ac:dyDescent="0.2">
      <c r="A59" s="687"/>
      <c r="B59" s="689"/>
      <c r="C59" s="689"/>
      <c r="D59" s="689"/>
      <c r="E59" s="689"/>
      <c r="F59" s="689"/>
      <c r="G59" s="689"/>
      <c r="H59" s="689"/>
      <c r="I59" s="689"/>
      <c r="J59" s="689"/>
      <c r="K59" s="689"/>
    </row>
    <row r="60" spans="1:11" s="684" customFormat="1" x14ac:dyDescent="0.2">
      <c r="A60" s="687"/>
      <c r="B60" s="689"/>
      <c r="C60" s="689"/>
      <c r="D60" s="689"/>
      <c r="E60" s="689"/>
      <c r="F60" s="689"/>
      <c r="G60" s="689"/>
      <c r="H60" s="689"/>
      <c r="I60" s="689"/>
      <c r="J60" s="689"/>
      <c r="K60" s="689"/>
    </row>
    <row r="61" spans="1:11" s="684" customFormat="1" x14ac:dyDescent="0.2">
      <c r="A61" s="687"/>
      <c r="B61" s="689"/>
      <c r="C61" s="689"/>
      <c r="D61" s="689"/>
      <c r="E61" s="689"/>
      <c r="F61" s="689"/>
      <c r="G61" s="689"/>
      <c r="H61" s="689"/>
      <c r="I61" s="689"/>
      <c r="J61" s="689"/>
      <c r="K61" s="689"/>
    </row>
    <row r="62" spans="1:11" s="684" customFormat="1" x14ac:dyDescent="0.2">
      <c r="A62" s="687"/>
      <c r="B62" s="689"/>
      <c r="C62" s="689"/>
      <c r="D62" s="689"/>
      <c r="E62" s="689"/>
      <c r="F62" s="689"/>
      <c r="G62" s="689"/>
      <c r="H62" s="689"/>
      <c r="I62" s="689"/>
      <c r="J62" s="689"/>
      <c r="K62" s="689"/>
    </row>
    <row r="63" spans="1:11" s="684" customFormat="1" x14ac:dyDescent="0.2">
      <c r="A63" s="687"/>
      <c r="B63" s="689"/>
      <c r="C63" s="689"/>
      <c r="D63" s="689"/>
      <c r="E63" s="689"/>
      <c r="F63" s="689"/>
      <c r="G63" s="689"/>
      <c r="H63" s="689"/>
      <c r="I63" s="689"/>
      <c r="J63" s="689"/>
      <c r="K63" s="689"/>
    </row>
    <row r="64" spans="1:11" s="684" customFormat="1" x14ac:dyDescent="0.2">
      <c r="A64" s="687"/>
      <c r="B64" s="689"/>
      <c r="C64" s="689"/>
      <c r="D64" s="689"/>
      <c r="E64" s="689"/>
      <c r="F64" s="689"/>
      <c r="G64" s="689"/>
      <c r="H64" s="689"/>
      <c r="I64" s="689"/>
      <c r="J64" s="689"/>
      <c r="K64" s="689"/>
    </row>
    <row r="65" spans="1:11" s="684" customFormat="1" x14ac:dyDescent="0.2">
      <c r="A65" s="687"/>
      <c r="B65" s="689"/>
      <c r="C65" s="689"/>
      <c r="D65" s="689"/>
      <c r="E65" s="689"/>
      <c r="F65" s="689"/>
      <c r="G65" s="689"/>
      <c r="H65" s="689"/>
      <c r="I65" s="689"/>
      <c r="J65" s="689"/>
      <c r="K65" s="689"/>
    </row>
    <row r="66" spans="1:11" s="684" customFormat="1" x14ac:dyDescent="0.2">
      <c r="A66" s="687"/>
      <c r="B66" s="689"/>
      <c r="C66" s="689"/>
      <c r="D66" s="689"/>
      <c r="E66" s="689"/>
      <c r="F66" s="689"/>
      <c r="G66" s="689"/>
      <c r="H66" s="689"/>
      <c r="I66" s="689"/>
      <c r="J66" s="689"/>
      <c r="K66" s="689"/>
    </row>
    <row r="67" spans="1:11" s="684" customFormat="1" x14ac:dyDescent="0.2">
      <c r="A67" s="687"/>
      <c r="B67" s="689"/>
      <c r="C67" s="689"/>
      <c r="D67" s="689"/>
      <c r="E67" s="689"/>
      <c r="F67" s="689"/>
      <c r="G67" s="689"/>
      <c r="H67" s="689"/>
      <c r="I67" s="689"/>
      <c r="J67" s="689"/>
      <c r="K67" s="689"/>
    </row>
    <row r="68" spans="1:11" s="684" customFormat="1" x14ac:dyDescent="0.2">
      <c r="A68" s="687"/>
      <c r="B68" s="689"/>
      <c r="C68" s="689"/>
      <c r="D68" s="689"/>
      <c r="E68" s="689"/>
      <c r="F68" s="689"/>
      <c r="G68" s="689"/>
      <c r="H68" s="689"/>
      <c r="I68" s="689"/>
      <c r="J68" s="689"/>
      <c r="K68" s="689"/>
    </row>
    <row r="69" spans="1:11" s="684" customFormat="1" x14ac:dyDescent="0.2">
      <c r="A69" s="687"/>
      <c r="B69" s="689"/>
      <c r="C69" s="689"/>
      <c r="D69" s="689"/>
      <c r="E69" s="689"/>
      <c r="F69" s="689"/>
      <c r="G69" s="689"/>
      <c r="H69" s="689"/>
      <c r="I69" s="689"/>
      <c r="J69" s="689"/>
      <c r="K69" s="689"/>
    </row>
    <row r="70" spans="1:11" s="684" customFormat="1" x14ac:dyDescent="0.2">
      <c r="A70" s="687"/>
      <c r="B70" s="689"/>
      <c r="C70" s="689"/>
      <c r="D70" s="689"/>
      <c r="E70" s="689"/>
      <c r="F70" s="689"/>
      <c r="G70" s="689"/>
      <c r="H70" s="689"/>
      <c r="I70" s="689"/>
      <c r="J70" s="689"/>
      <c r="K70" s="689"/>
    </row>
    <row r="71" spans="1:11" s="684" customFormat="1" x14ac:dyDescent="0.2">
      <c r="A71" s="687"/>
      <c r="B71" s="689"/>
      <c r="C71" s="689"/>
      <c r="D71" s="689"/>
      <c r="E71" s="689"/>
      <c r="F71" s="689"/>
      <c r="G71" s="689"/>
      <c r="H71" s="689"/>
      <c r="I71" s="689"/>
      <c r="J71" s="689"/>
      <c r="K71" s="689"/>
    </row>
    <row r="72" spans="1:11" s="684" customFormat="1" x14ac:dyDescent="0.2">
      <c r="A72" s="687"/>
      <c r="B72" s="689"/>
      <c r="C72" s="689"/>
      <c r="D72" s="689"/>
      <c r="E72" s="689"/>
      <c r="F72" s="689"/>
      <c r="G72" s="689"/>
      <c r="H72" s="689"/>
      <c r="I72" s="689"/>
      <c r="J72" s="689"/>
      <c r="K72" s="689"/>
    </row>
    <row r="73" spans="1:11" s="684" customFormat="1" x14ac:dyDescent="0.2">
      <c r="A73" s="687"/>
      <c r="B73" s="689"/>
      <c r="C73" s="689"/>
      <c r="D73" s="689"/>
      <c r="E73" s="689"/>
      <c r="F73" s="689"/>
      <c r="G73" s="689"/>
      <c r="H73" s="689"/>
      <c r="I73" s="689"/>
      <c r="J73" s="689"/>
      <c r="K73" s="689"/>
    </row>
    <row r="74" spans="1:11" s="684" customFormat="1" x14ac:dyDescent="0.2">
      <c r="A74" s="687"/>
      <c r="B74" s="689"/>
      <c r="C74" s="689"/>
      <c r="D74" s="689"/>
      <c r="E74" s="689"/>
      <c r="F74" s="689"/>
      <c r="G74" s="689"/>
      <c r="H74" s="689"/>
      <c r="I74" s="689"/>
      <c r="J74" s="689"/>
      <c r="K74" s="689"/>
    </row>
    <row r="75" spans="1:11" s="684" customFormat="1" x14ac:dyDescent="0.2">
      <c r="A75" s="687"/>
      <c r="B75" s="689"/>
      <c r="C75" s="689"/>
      <c r="D75" s="689"/>
      <c r="E75" s="689"/>
      <c r="F75" s="689"/>
      <c r="G75" s="689"/>
      <c r="H75" s="689"/>
      <c r="I75" s="689"/>
      <c r="J75" s="689"/>
      <c r="K75" s="689"/>
    </row>
    <row r="76" spans="1:11" s="684" customFormat="1" x14ac:dyDescent="0.2">
      <c r="A76" s="687"/>
      <c r="B76" s="689"/>
      <c r="C76" s="689"/>
      <c r="D76" s="689"/>
      <c r="E76" s="689"/>
      <c r="F76" s="689"/>
      <c r="G76" s="689"/>
      <c r="H76" s="689"/>
      <c r="I76" s="689"/>
      <c r="J76" s="689"/>
      <c r="K76" s="689"/>
    </row>
    <row r="77" spans="1:11" s="684" customFormat="1" x14ac:dyDescent="0.2">
      <c r="A77" s="687"/>
      <c r="B77" s="689"/>
      <c r="C77" s="689"/>
      <c r="D77" s="689"/>
      <c r="E77" s="689"/>
      <c r="F77" s="689"/>
      <c r="G77" s="689"/>
      <c r="H77" s="689"/>
      <c r="I77" s="689"/>
      <c r="J77" s="689"/>
      <c r="K77" s="689"/>
    </row>
    <row r="78" spans="1:11" s="684" customFormat="1" x14ac:dyDescent="0.2">
      <c r="A78" s="687"/>
      <c r="B78" s="689"/>
      <c r="C78" s="689"/>
      <c r="D78" s="689"/>
      <c r="E78" s="689"/>
      <c r="F78" s="689"/>
      <c r="G78" s="689"/>
      <c r="H78" s="689"/>
      <c r="I78" s="689"/>
      <c r="J78" s="689"/>
      <c r="K78" s="689"/>
    </row>
    <row r="79" spans="1:11" s="684" customFormat="1" x14ac:dyDescent="0.2">
      <c r="A79" s="687"/>
      <c r="B79" s="689"/>
      <c r="C79" s="689"/>
      <c r="D79" s="689"/>
      <c r="E79" s="689"/>
      <c r="F79" s="689"/>
      <c r="G79" s="689"/>
      <c r="H79" s="689"/>
      <c r="I79" s="689"/>
      <c r="J79" s="689"/>
      <c r="K79" s="689"/>
    </row>
    <row r="80" spans="1:11" s="684" customFormat="1" x14ac:dyDescent="0.2">
      <c r="A80" s="687"/>
      <c r="B80" s="689"/>
      <c r="C80" s="689"/>
      <c r="D80" s="689"/>
      <c r="E80" s="689"/>
      <c r="F80" s="689"/>
      <c r="G80" s="689"/>
      <c r="H80" s="689"/>
      <c r="I80" s="689"/>
      <c r="J80" s="689"/>
      <c r="K80" s="689"/>
    </row>
    <row r="81" spans="1:11" s="684" customFormat="1" x14ac:dyDescent="0.2">
      <c r="A81" s="687"/>
      <c r="B81" s="689"/>
      <c r="C81" s="689"/>
      <c r="D81" s="689"/>
      <c r="E81" s="689"/>
      <c r="F81" s="689"/>
      <c r="G81" s="689"/>
      <c r="H81" s="689"/>
      <c r="I81" s="689"/>
      <c r="J81" s="689"/>
      <c r="K81" s="689"/>
    </row>
    <row r="82" spans="1:11" s="684" customFormat="1" x14ac:dyDescent="0.2">
      <c r="A82" s="687"/>
      <c r="B82" s="689"/>
      <c r="C82" s="689"/>
      <c r="D82" s="689"/>
      <c r="E82" s="689"/>
      <c r="F82" s="689"/>
      <c r="G82" s="689"/>
      <c r="H82" s="689"/>
      <c r="I82" s="689"/>
      <c r="J82" s="689"/>
      <c r="K82" s="689"/>
    </row>
    <row r="83" spans="1:11" s="684" customFormat="1" x14ac:dyDescent="0.2">
      <c r="A83" s="687"/>
      <c r="B83" s="689"/>
      <c r="C83" s="689"/>
      <c r="D83" s="689"/>
      <c r="E83" s="689"/>
      <c r="F83" s="689"/>
      <c r="G83" s="689"/>
      <c r="H83" s="689"/>
      <c r="I83" s="689"/>
      <c r="J83" s="689"/>
      <c r="K83" s="689"/>
    </row>
    <row r="84" spans="1:11" s="684" customFormat="1" x14ac:dyDescent="0.2">
      <c r="A84" s="687"/>
      <c r="B84" s="689"/>
      <c r="C84" s="689"/>
      <c r="D84" s="689"/>
      <c r="E84" s="689"/>
      <c r="F84" s="689"/>
      <c r="G84" s="689"/>
      <c r="H84" s="689"/>
      <c r="I84" s="689"/>
      <c r="J84" s="689"/>
      <c r="K84" s="689"/>
    </row>
    <row r="85" spans="1:11" s="684" customFormat="1" x14ac:dyDescent="0.2">
      <c r="A85" s="687"/>
      <c r="B85" s="689"/>
      <c r="C85" s="689"/>
      <c r="D85" s="689"/>
      <c r="E85" s="689"/>
      <c r="F85" s="689"/>
      <c r="G85" s="689"/>
      <c r="H85" s="689"/>
      <c r="I85" s="689"/>
      <c r="J85" s="689"/>
      <c r="K85" s="689"/>
    </row>
    <row r="86" spans="1:11" s="684" customFormat="1" x14ac:dyDescent="0.2">
      <c r="A86" s="687"/>
      <c r="B86" s="689"/>
      <c r="C86" s="689"/>
      <c r="D86" s="689"/>
      <c r="E86" s="689"/>
      <c r="F86" s="689"/>
      <c r="G86" s="689"/>
      <c r="H86" s="689"/>
      <c r="I86" s="689"/>
      <c r="J86" s="689"/>
      <c r="K86" s="689"/>
    </row>
    <row r="87" spans="1:11" s="684" customFormat="1" x14ac:dyDescent="0.2">
      <c r="A87" s="687"/>
      <c r="B87" s="689"/>
      <c r="C87" s="689"/>
      <c r="D87" s="689"/>
      <c r="E87" s="689"/>
      <c r="F87" s="689"/>
      <c r="G87" s="689"/>
      <c r="H87" s="689"/>
      <c r="I87" s="689"/>
      <c r="J87" s="689"/>
      <c r="K87" s="689"/>
    </row>
    <row r="88" spans="1:11" s="684" customFormat="1" x14ac:dyDescent="0.2">
      <c r="A88" s="687"/>
      <c r="B88" s="689"/>
      <c r="C88" s="689"/>
      <c r="D88" s="689"/>
      <c r="E88" s="689"/>
      <c r="F88" s="689"/>
      <c r="G88" s="689"/>
      <c r="H88" s="689"/>
      <c r="I88" s="689"/>
      <c r="J88" s="689"/>
      <c r="K88" s="689"/>
    </row>
    <row r="89" spans="1:11" s="684" customFormat="1" x14ac:dyDescent="0.2">
      <c r="A89" s="687"/>
      <c r="B89" s="689"/>
      <c r="C89" s="689"/>
      <c r="D89" s="689"/>
      <c r="E89" s="689"/>
      <c r="F89" s="689"/>
      <c r="G89" s="689"/>
      <c r="H89" s="689"/>
      <c r="I89" s="689"/>
      <c r="J89" s="689"/>
      <c r="K89" s="689"/>
    </row>
    <row r="90" spans="1:11" s="684" customFormat="1" x14ac:dyDescent="0.2">
      <c r="A90" s="687"/>
      <c r="B90" s="689"/>
      <c r="C90" s="689"/>
      <c r="D90" s="689"/>
      <c r="E90" s="689"/>
      <c r="F90" s="689"/>
      <c r="G90" s="689"/>
      <c r="H90" s="689"/>
      <c r="I90" s="689"/>
      <c r="J90" s="689"/>
      <c r="K90" s="689"/>
    </row>
    <row r="91" spans="1:11" s="684" customFormat="1" x14ac:dyDescent="0.2">
      <c r="A91" s="687"/>
      <c r="B91" s="689"/>
      <c r="C91" s="689"/>
      <c r="D91" s="689"/>
      <c r="E91" s="689"/>
      <c r="F91" s="689"/>
      <c r="G91" s="689"/>
      <c r="H91" s="689"/>
      <c r="I91" s="689"/>
      <c r="J91" s="689"/>
      <c r="K91" s="689"/>
    </row>
    <row r="92" spans="1:11" s="684" customFormat="1" x14ac:dyDescent="0.2">
      <c r="A92" s="687"/>
      <c r="B92" s="689"/>
      <c r="C92" s="689"/>
      <c r="D92" s="689"/>
      <c r="E92" s="689"/>
      <c r="F92" s="689"/>
      <c r="G92" s="689"/>
      <c r="H92" s="689"/>
      <c r="I92" s="689"/>
      <c r="J92" s="689"/>
      <c r="K92" s="689"/>
    </row>
    <row r="93" spans="1:11" s="684" customFormat="1" x14ac:dyDescent="0.2">
      <c r="A93" s="687"/>
      <c r="B93" s="689"/>
      <c r="C93" s="689"/>
      <c r="D93" s="689"/>
      <c r="E93" s="689"/>
      <c r="F93" s="689"/>
      <c r="G93" s="689"/>
      <c r="H93" s="689"/>
      <c r="I93" s="689"/>
      <c r="J93" s="689"/>
      <c r="K93" s="689"/>
    </row>
    <row r="94" spans="1:11" s="684" customFormat="1" x14ac:dyDescent="0.2">
      <c r="A94" s="687"/>
      <c r="B94" s="689"/>
      <c r="C94" s="689"/>
      <c r="D94" s="689"/>
      <c r="E94" s="689"/>
      <c r="F94" s="689"/>
      <c r="G94" s="689"/>
      <c r="H94" s="689"/>
      <c r="I94" s="689"/>
      <c r="J94" s="689"/>
      <c r="K94" s="689"/>
    </row>
    <row r="95" spans="1:11" s="684" customFormat="1" x14ac:dyDescent="0.2">
      <c r="A95" s="687"/>
      <c r="B95" s="689"/>
      <c r="C95" s="689"/>
      <c r="D95" s="689"/>
      <c r="E95" s="689"/>
      <c r="F95" s="689"/>
      <c r="G95" s="689"/>
      <c r="H95" s="689"/>
      <c r="I95" s="689"/>
      <c r="J95" s="689"/>
      <c r="K95" s="689"/>
    </row>
    <row r="96" spans="1:11" s="684" customFormat="1" x14ac:dyDescent="0.2">
      <c r="A96" s="687"/>
      <c r="B96" s="689"/>
      <c r="C96" s="689"/>
      <c r="D96" s="689"/>
      <c r="E96" s="689"/>
      <c r="F96" s="689"/>
      <c r="G96" s="689"/>
      <c r="H96" s="689"/>
      <c r="I96" s="689"/>
      <c r="J96" s="689"/>
      <c r="K96" s="689"/>
    </row>
    <row r="97" spans="1:11" s="684" customFormat="1" x14ac:dyDescent="0.2">
      <c r="A97" s="687"/>
      <c r="B97" s="689"/>
      <c r="C97" s="689"/>
      <c r="D97" s="689"/>
      <c r="E97" s="689"/>
      <c r="F97" s="689"/>
      <c r="G97" s="689"/>
      <c r="H97" s="689"/>
      <c r="I97" s="689"/>
      <c r="J97" s="689"/>
      <c r="K97" s="689"/>
    </row>
    <row r="98" spans="1:11" s="684" customFormat="1" x14ac:dyDescent="0.2">
      <c r="A98" s="687"/>
      <c r="B98" s="689"/>
      <c r="C98" s="689"/>
      <c r="D98" s="689"/>
      <c r="E98" s="689"/>
      <c r="F98" s="689"/>
      <c r="G98" s="689"/>
      <c r="H98" s="689"/>
      <c r="I98" s="689"/>
      <c r="J98" s="689"/>
      <c r="K98" s="689"/>
    </row>
    <row r="99" spans="1:11" s="684" customFormat="1" x14ac:dyDescent="0.2">
      <c r="A99" s="687"/>
      <c r="B99" s="689"/>
      <c r="C99" s="689"/>
      <c r="D99" s="689"/>
      <c r="E99" s="689"/>
      <c r="F99" s="689"/>
      <c r="G99" s="689"/>
      <c r="H99" s="689"/>
      <c r="I99" s="689"/>
      <c r="J99" s="689"/>
      <c r="K99" s="689"/>
    </row>
    <row r="100" spans="1:11" s="684" customFormat="1" x14ac:dyDescent="0.2">
      <c r="A100" s="687"/>
      <c r="B100" s="689"/>
      <c r="C100" s="689"/>
      <c r="D100" s="689"/>
      <c r="E100" s="689"/>
      <c r="F100" s="689"/>
      <c r="G100" s="689"/>
      <c r="H100" s="689"/>
      <c r="I100" s="689"/>
      <c r="J100" s="689"/>
      <c r="K100" s="689"/>
    </row>
    <row r="101" spans="1:11" s="684" customFormat="1" x14ac:dyDescent="0.2">
      <c r="A101" s="687"/>
      <c r="B101" s="689"/>
      <c r="C101" s="689"/>
      <c r="D101" s="689"/>
      <c r="E101" s="689"/>
      <c r="F101" s="689"/>
      <c r="G101" s="689"/>
      <c r="H101" s="689"/>
      <c r="I101" s="689"/>
      <c r="J101" s="689"/>
      <c r="K101" s="689"/>
    </row>
    <row r="102" spans="1:11" s="684" customFormat="1" x14ac:dyDescent="0.2">
      <c r="A102" s="687"/>
      <c r="B102" s="689"/>
      <c r="C102" s="689"/>
      <c r="D102" s="689"/>
      <c r="E102" s="689"/>
      <c r="F102" s="689"/>
      <c r="G102" s="689"/>
      <c r="H102" s="689"/>
      <c r="I102" s="689"/>
      <c r="J102" s="689"/>
      <c r="K102" s="689"/>
    </row>
    <row r="103" spans="1:11" s="684" customFormat="1" x14ac:dyDescent="0.2">
      <c r="A103" s="687"/>
      <c r="B103" s="689"/>
      <c r="C103" s="689"/>
      <c r="D103" s="689"/>
      <c r="E103" s="689"/>
      <c r="F103" s="689"/>
      <c r="G103" s="689"/>
      <c r="H103" s="689"/>
      <c r="I103" s="689"/>
      <c r="J103" s="689"/>
      <c r="K103" s="689"/>
    </row>
    <row r="104" spans="1:11" s="684" customFormat="1" x14ac:dyDescent="0.2">
      <c r="A104" s="687"/>
      <c r="B104" s="689"/>
      <c r="C104" s="689"/>
      <c r="D104" s="689"/>
      <c r="E104" s="689"/>
      <c r="F104" s="689"/>
      <c r="G104" s="689"/>
      <c r="H104" s="689"/>
      <c r="I104" s="689"/>
      <c r="J104" s="689"/>
      <c r="K104" s="689"/>
    </row>
    <row r="105" spans="1:11" s="684" customFormat="1" x14ac:dyDescent="0.2">
      <c r="A105" s="687"/>
      <c r="B105" s="689"/>
      <c r="C105" s="689"/>
      <c r="D105" s="689"/>
      <c r="E105" s="689"/>
      <c r="F105" s="689"/>
      <c r="G105" s="689"/>
      <c r="H105" s="689"/>
      <c r="I105" s="689"/>
      <c r="J105" s="689"/>
      <c r="K105" s="689"/>
    </row>
    <row r="106" spans="1:11" s="684" customFormat="1" x14ac:dyDescent="0.2">
      <c r="A106" s="687"/>
      <c r="B106" s="689"/>
      <c r="C106" s="689"/>
      <c r="D106" s="689"/>
      <c r="E106" s="689"/>
      <c r="F106" s="689"/>
      <c r="G106" s="689"/>
      <c r="H106" s="689"/>
      <c r="I106" s="689"/>
      <c r="J106" s="689"/>
      <c r="K106" s="689"/>
    </row>
    <row r="107" spans="1:11" s="684" customFormat="1" x14ac:dyDescent="0.2">
      <c r="A107" s="687"/>
      <c r="B107" s="689"/>
      <c r="C107" s="689"/>
      <c r="D107" s="689"/>
      <c r="E107" s="689"/>
      <c r="F107" s="689"/>
      <c r="G107" s="689"/>
      <c r="H107" s="689"/>
      <c r="I107" s="689"/>
      <c r="J107" s="689"/>
      <c r="K107" s="689"/>
    </row>
    <row r="108" spans="1:11" s="684" customFormat="1" x14ac:dyDescent="0.2">
      <c r="A108" s="687"/>
      <c r="B108" s="689"/>
      <c r="C108" s="689"/>
      <c r="D108" s="689"/>
      <c r="E108" s="689"/>
      <c r="F108" s="689"/>
      <c r="G108" s="689"/>
      <c r="H108" s="689"/>
      <c r="I108" s="689"/>
      <c r="J108" s="689"/>
      <c r="K108" s="689"/>
    </row>
    <row r="109" spans="1:11" s="684" customFormat="1" x14ac:dyDescent="0.2">
      <c r="A109" s="687"/>
      <c r="B109" s="689"/>
      <c r="C109" s="689"/>
      <c r="D109" s="689"/>
      <c r="E109" s="689"/>
      <c r="F109" s="689"/>
      <c r="G109" s="689"/>
      <c r="H109" s="689"/>
      <c r="I109" s="689"/>
      <c r="J109" s="689"/>
      <c r="K109" s="689"/>
    </row>
    <row r="110" spans="1:11" s="684" customFormat="1" x14ac:dyDescent="0.2">
      <c r="A110" s="687"/>
      <c r="B110" s="689"/>
      <c r="C110" s="689"/>
      <c r="D110" s="689"/>
      <c r="E110" s="689"/>
      <c r="F110" s="689"/>
      <c r="G110" s="689"/>
      <c r="H110" s="689"/>
      <c r="I110" s="689"/>
      <c r="J110" s="689"/>
      <c r="K110" s="689"/>
    </row>
    <row r="111" spans="1:11" s="684" customFormat="1" x14ac:dyDescent="0.2">
      <c r="A111" s="687"/>
      <c r="B111" s="689"/>
      <c r="C111" s="689"/>
      <c r="D111" s="689"/>
      <c r="E111" s="689"/>
      <c r="F111" s="689"/>
      <c r="G111" s="689"/>
      <c r="H111" s="689"/>
      <c r="I111" s="689"/>
      <c r="J111" s="689"/>
      <c r="K111" s="689"/>
    </row>
    <row r="112" spans="1:11" s="684" customFormat="1" x14ac:dyDescent="0.2">
      <c r="A112" s="687"/>
      <c r="B112" s="689"/>
      <c r="C112" s="689"/>
      <c r="D112" s="689"/>
      <c r="E112" s="689"/>
      <c r="F112" s="689"/>
      <c r="G112" s="689"/>
      <c r="H112" s="689"/>
      <c r="I112" s="689"/>
      <c r="J112" s="689"/>
      <c r="K112" s="689"/>
    </row>
    <row r="113" spans="1:11" s="684" customFormat="1" x14ac:dyDescent="0.2">
      <c r="A113" s="687"/>
      <c r="B113" s="689"/>
      <c r="C113" s="689"/>
      <c r="D113" s="689"/>
      <c r="E113" s="689"/>
      <c r="F113" s="689"/>
      <c r="G113" s="689"/>
      <c r="H113" s="689"/>
      <c r="I113" s="689"/>
      <c r="J113" s="689"/>
      <c r="K113" s="689"/>
    </row>
    <row r="114" spans="1:11" s="684" customFormat="1" x14ac:dyDescent="0.2">
      <c r="A114" s="687"/>
      <c r="B114" s="689"/>
      <c r="C114" s="689"/>
      <c r="D114" s="689"/>
      <c r="E114" s="689"/>
      <c r="F114" s="689"/>
      <c r="G114" s="689"/>
      <c r="H114" s="689"/>
      <c r="I114" s="689"/>
      <c r="J114" s="689"/>
      <c r="K114" s="689"/>
    </row>
    <row r="115" spans="1:11" s="684" customFormat="1" x14ac:dyDescent="0.2">
      <c r="A115" s="687"/>
      <c r="B115" s="689"/>
      <c r="C115" s="689"/>
      <c r="D115" s="689"/>
      <c r="E115" s="689"/>
      <c r="F115" s="689"/>
      <c r="G115" s="689"/>
      <c r="H115" s="689"/>
      <c r="I115" s="689"/>
      <c r="J115" s="689"/>
      <c r="K115" s="689"/>
    </row>
    <row r="116" spans="1:11" s="684" customFormat="1" x14ac:dyDescent="0.2">
      <c r="A116" s="687"/>
      <c r="B116" s="689"/>
      <c r="C116" s="689"/>
      <c r="D116" s="689"/>
      <c r="E116" s="689"/>
      <c r="F116" s="689"/>
      <c r="G116" s="689"/>
      <c r="H116" s="689"/>
      <c r="I116" s="689"/>
      <c r="J116" s="689"/>
      <c r="K116" s="689"/>
    </row>
    <row r="117" spans="1:11" s="684" customFormat="1" x14ac:dyDescent="0.2">
      <c r="A117" s="687"/>
      <c r="B117" s="689"/>
      <c r="C117" s="689"/>
      <c r="D117" s="689"/>
      <c r="E117" s="689"/>
      <c r="F117" s="689"/>
      <c r="G117" s="689"/>
      <c r="H117" s="689"/>
      <c r="I117" s="689"/>
      <c r="J117" s="689"/>
      <c r="K117" s="689"/>
    </row>
    <row r="118" spans="1:11" s="684" customFormat="1" x14ac:dyDescent="0.2">
      <c r="A118" s="687"/>
      <c r="B118" s="689"/>
      <c r="C118" s="689"/>
      <c r="D118" s="689"/>
      <c r="E118" s="689"/>
      <c r="F118" s="689"/>
      <c r="G118" s="689"/>
      <c r="H118" s="689"/>
      <c r="I118" s="689"/>
      <c r="J118" s="689"/>
      <c r="K118" s="689"/>
    </row>
    <row r="119" spans="1:11" s="684" customFormat="1" x14ac:dyDescent="0.2">
      <c r="A119" s="687"/>
      <c r="B119" s="689"/>
      <c r="C119" s="689"/>
      <c r="D119" s="689"/>
      <c r="E119" s="689"/>
      <c r="F119" s="689"/>
      <c r="G119" s="689"/>
      <c r="H119" s="689"/>
      <c r="I119" s="689"/>
      <c r="J119" s="689"/>
      <c r="K119" s="689"/>
    </row>
    <row r="120" spans="1:11" s="684" customFormat="1" x14ac:dyDescent="0.2">
      <c r="A120" s="687"/>
      <c r="B120" s="689"/>
      <c r="C120" s="689"/>
      <c r="D120" s="689"/>
      <c r="E120" s="689"/>
      <c r="F120" s="689"/>
      <c r="G120" s="689"/>
      <c r="H120" s="689"/>
      <c r="I120" s="689"/>
      <c r="J120" s="689"/>
      <c r="K120" s="689"/>
    </row>
    <row r="121" spans="1:11" s="684" customFormat="1" x14ac:dyDescent="0.2">
      <c r="A121" s="687"/>
      <c r="B121" s="689"/>
      <c r="C121" s="689"/>
      <c r="D121" s="689"/>
      <c r="E121" s="689"/>
      <c r="F121" s="689"/>
      <c r="G121" s="689"/>
      <c r="H121" s="689"/>
      <c r="I121" s="689"/>
      <c r="J121" s="689"/>
      <c r="K121" s="689"/>
    </row>
    <row r="122" spans="1:11" s="684" customFormat="1" x14ac:dyDescent="0.2">
      <c r="A122" s="687"/>
      <c r="B122" s="689"/>
      <c r="C122" s="689"/>
      <c r="D122" s="689"/>
      <c r="E122" s="689"/>
      <c r="F122" s="689"/>
      <c r="G122" s="689"/>
      <c r="H122" s="689"/>
      <c r="I122" s="689"/>
      <c r="J122" s="689"/>
      <c r="K122" s="689"/>
    </row>
    <row r="123" spans="1:11" s="684" customFormat="1" x14ac:dyDescent="0.2">
      <c r="A123" s="687"/>
      <c r="B123" s="689"/>
      <c r="C123" s="689"/>
      <c r="D123" s="689"/>
      <c r="E123" s="689"/>
      <c r="F123" s="689"/>
      <c r="G123" s="689"/>
      <c r="H123" s="689"/>
      <c r="I123" s="689"/>
      <c r="J123" s="689"/>
      <c r="K123" s="689"/>
    </row>
    <row r="124" spans="1:11" s="684" customFormat="1" x14ac:dyDescent="0.2">
      <c r="A124" s="687"/>
      <c r="B124" s="689"/>
      <c r="C124" s="689"/>
      <c r="D124" s="689"/>
      <c r="E124" s="689"/>
      <c r="F124" s="689"/>
      <c r="G124" s="689"/>
      <c r="H124" s="689"/>
      <c r="I124" s="689"/>
      <c r="J124" s="689"/>
      <c r="K124" s="689"/>
    </row>
    <row r="125" spans="1:11" s="684" customFormat="1" x14ac:dyDescent="0.2">
      <c r="A125" s="687"/>
      <c r="B125" s="689"/>
      <c r="C125" s="689"/>
      <c r="D125" s="689"/>
      <c r="E125" s="689"/>
      <c r="F125" s="689"/>
      <c r="G125" s="689"/>
      <c r="H125" s="689"/>
      <c r="I125" s="689"/>
      <c r="J125" s="689"/>
      <c r="K125" s="689"/>
    </row>
    <row r="126" spans="1:11" s="684" customFormat="1" x14ac:dyDescent="0.2">
      <c r="A126" s="687"/>
      <c r="B126" s="689"/>
      <c r="C126" s="689"/>
      <c r="D126" s="689"/>
      <c r="E126" s="689"/>
      <c r="F126" s="689"/>
      <c r="G126" s="689"/>
      <c r="H126" s="689"/>
      <c r="I126" s="689"/>
      <c r="J126" s="689"/>
      <c r="K126" s="689"/>
    </row>
    <row r="127" spans="1:11" s="684" customFormat="1" x14ac:dyDescent="0.2">
      <c r="A127" s="687"/>
      <c r="B127" s="689"/>
      <c r="C127" s="689"/>
      <c r="D127" s="689"/>
      <c r="E127" s="689"/>
      <c r="F127" s="689"/>
      <c r="G127" s="689"/>
      <c r="H127" s="689"/>
      <c r="I127" s="689"/>
      <c r="J127" s="689"/>
      <c r="K127" s="689"/>
    </row>
    <row r="128" spans="1:11" s="684" customFormat="1" x14ac:dyDescent="0.2">
      <c r="A128" s="687"/>
      <c r="B128" s="689"/>
      <c r="C128" s="689"/>
      <c r="D128" s="689"/>
      <c r="E128" s="689"/>
      <c r="F128" s="689"/>
      <c r="G128" s="689"/>
      <c r="H128" s="689"/>
      <c r="I128" s="689"/>
      <c r="J128" s="689"/>
      <c r="K128" s="689"/>
    </row>
    <row r="129" spans="1:11" s="684" customFormat="1" x14ac:dyDescent="0.2">
      <c r="A129" s="687"/>
      <c r="B129" s="689"/>
      <c r="C129" s="689"/>
      <c r="D129" s="689"/>
      <c r="E129" s="689"/>
      <c r="F129" s="689"/>
      <c r="G129" s="689"/>
      <c r="H129" s="689"/>
      <c r="I129" s="689"/>
      <c r="J129" s="689"/>
      <c r="K129" s="689"/>
    </row>
    <row r="130" spans="1:11" s="684" customFormat="1" x14ac:dyDescent="0.2">
      <c r="A130" s="687"/>
      <c r="B130" s="689"/>
      <c r="C130" s="689"/>
      <c r="D130" s="689"/>
      <c r="E130" s="689"/>
      <c r="F130" s="689"/>
      <c r="G130" s="689"/>
      <c r="H130" s="689"/>
      <c r="I130" s="689"/>
      <c r="J130" s="689"/>
      <c r="K130" s="689"/>
    </row>
    <row r="131" spans="1:11" s="684" customFormat="1" x14ac:dyDescent="0.2">
      <c r="A131" s="687"/>
      <c r="B131" s="689"/>
      <c r="C131" s="689"/>
      <c r="D131" s="689"/>
      <c r="E131" s="689"/>
      <c r="F131" s="689"/>
      <c r="G131" s="689"/>
      <c r="H131" s="689"/>
      <c r="I131" s="689"/>
      <c r="J131" s="689"/>
      <c r="K131" s="689"/>
    </row>
    <row r="132" spans="1:11" s="684" customFormat="1" x14ac:dyDescent="0.2">
      <c r="A132" s="687"/>
      <c r="B132" s="689"/>
      <c r="C132" s="689"/>
      <c r="D132" s="689"/>
      <c r="E132" s="689"/>
      <c r="F132" s="689"/>
      <c r="G132" s="689"/>
      <c r="H132" s="689"/>
      <c r="I132" s="689"/>
      <c r="J132" s="689"/>
      <c r="K132" s="689"/>
    </row>
    <row r="133" spans="1:11" s="684" customFormat="1" x14ac:dyDescent="0.2">
      <c r="A133" s="687"/>
      <c r="B133" s="689"/>
      <c r="C133" s="689"/>
      <c r="D133" s="689"/>
      <c r="E133" s="689"/>
      <c r="F133" s="689"/>
      <c r="G133" s="689"/>
      <c r="H133" s="689"/>
      <c r="I133" s="689"/>
      <c r="J133" s="689"/>
      <c r="K133" s="689"/>
    </row>
    <row r="134" spans="1:11" s="684" customFormat="1" x14ac:dyDescent="0.2">
      <c r="A134" s="687"/>
      <c r="B134" s="689"/>
      <c r="C134" s="689"/>
      <c r="D134" s="689"/>
      <c r="E134" s="689"/>
      <c r="F134" s="689"/>
      <c r="G134" s="689"/>
      <c r="H134" s="689"/>
      <c r="I134" s="689"/>
      <c r="J134" s="689"/>
      <c r="K134" s="689"/>
    </row>
    <row r="135" spans="1:11" s="684" customFormat="1" x14ac:dyDescent="0.2">
      <c r="A135" s="687"/>
      <c r="B135" s="689"/>
      <c r="C135" s="689"/>
      <c r="D135" s="689"/>
      <c r="E135" s="689"/>
      <c r="F135" s="689"/>
      <c r="G135" s="689"/>
      <c r="H135" s="689"/>
      <c r="I135" s="689"/>
      <c r="J135" s="689"/>
      <c r="K135" s="689"/>
    </row>
    <row r="136" spans="1:11" s="684" customFormat="1" x14ac:dyDescent="0.2">
      <c r="A136" s="687"/>
      <c r="B136" s="689"/>
      <c r="C136" s="689"/>
      <c r="D136" s="689"/>
      <c r="E136" s="689"/>
      <c r="F136" s="689"/>
      <c r="G136" s="689"/>
      <c r="H136" s="689"/>
      <c r="I136" s="689"/>
      <c r="J136" s="689"/>
      <c r="K136" s="689"/>
    </row>
    <row r="137" spans="1:11" s="684" customFormat="1" x14ac:dyDescent="0.2">
      <c r="A137" s="687"/>
      <c r="B137" s="689"/>
      <c r="C137" s="689"/>
      <c r="D137" s="689"/>
      <c r="E137" s="689"/>
      <c r="F137" s="689"/>
      <c r="G137" s="689"/>
      <c r="H137" s="689"/>
      <c r="I137" s="689"/>
      <c r="J137" s="689"/>
      <c r="K137" s="689"/>
    </row>
    <row r="138" spans="1:11" s="684" customFormat="1" x14ac:dyDescent="0.2">
      <c r="A138" s="687"/>
      <c r="B138" s="689"/>
      <c r="C138" s="689"/>
      <c r="D138" s="689"/>
      <c r="E138" s="689"/>
      <c r="F138" s="689"/>
      <c r="G138" s="689"/>
      <c r="H138" s="689"/>
      <c r="I138" s="689"/>
      <c r="J138" s="689"/>
      <c r="K138" s="689"/>
    </row>
  </sheetData>
  <mergeCells count="4">
    <mergeCell ref="A1:L1"/>
    <mergeCell ref="A2:L2"/>
    <mergeCell ref="A3:L3"/>
    <mergeCell ref="A4:L4"/>
  </mergeCells>
  <printOptions horizontalCentered="1"/>
  <pageMargins left="0.39370078740157483" right="0.39370078740157483" top="0.55118110236220474" bottom="0.55118110236220474" header="0.31496062992125984" footer="0.31496062992125984"/>
  <pageSetup scale="49" orientation="landscape" r:id="rId2"/>
  <headerFooter>
    <oddFooter>&amp;C&amp;"Arial,Normal"&amp;10M. EN  A.  GONZALO FERREIRA MARTÍNEZ
DIRECTOR DE ADMINISTRACIÓN  Y FINANZAS&amp;R60</oddFooter>
  </headerFooter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2232"/>
  <sheetViews>
    <sheetView showGridLines="0" view="pageBreakPreview" zoomScale="60" zoomScaleNormal="80" workbookViewId="0">
      <selection activeCell="A15" sqref="A15:C15"/>
    </sheetView>
  </sheetViews>
  <sheetFormatPr baseColWidth="10" defaultRowHeight="12.75" x14ac:dyDescent="0.2"/>
  <cols>
    <col min="1" max="1" width="26" style="488" customWidth="1"/>
    <col min="2" max="2" width="36.28515625" style="488" customWidth="1"/>
    <col min="3" max="3" width="42.42578125" style="552" customWidth="1"/>
    <col min="4" max="4" width="29.5703125" style="552" customWidth="1"/>
    <col min="5" max="5" width="24.5703125" style="552" customWidth="1"/>
    <col min="6" max="6" width="22.5703125" style="552" customWidth="1"/>
    <col min="7" max="7" width="22.42578125" style="552" customWidth="1"/>
    <col min="8" max="8" width="21.42578125" style="552" customWidth="1"/>
    <col min="9" max="9" width="18.7109375" style="552" customWidth="1"/>
    <col min="10" max="10" width="17.140625" style="552" customWidth="1"/>
    <col min="11" max="11" width="21.7109375" style="552" customWidth="1"/>
    <col min="12" max="12" width="14.42578125" style="552" customWidth="1"/>
    <col min="13" max="13" width="14.28515625" style="552" customWidth="1"/>
    <col min="14" max="14" width="17.42578125" style="552" customWidth="1"/>
    <col min="15" max="19" width="15.7109375" style="488" customWidth="1"/>
    <col min="20" max="26" width="38.140625" style="488" customWidth="1"/>
    <col min="27" max="27" width="43.42578125" style="488" bestFit="1" customWidth="1"/>
    <col min="28" max="28" width="40.28515625" style="488" customWidth="1"/>
    <col min="29" max="38" width="38.42578125" style="488" bestFit="1" customWidth="1"/>
    <col min="39" max="39" width="43.42578125" style="488" bestFit="1" customWidth="1"/>
    <col min="40" max="40" width="34" style="488" customWidth="1"/>
    <col min="41" max="41" width="44" style="488" bestFit="1" customWidth="1"/>
    <col min="42" max="50" width="38.42578125" style="488" bestFit="1" customWidth="1"/>
    <col min="51" max="51" width="43.42578125" style="488" bestFit="1" customWidth="1"/>
    <col min="52" max="52" width="40.7109375" style="488" bestFit="1" customWidth="1"/>
    <col min="53" max="53" width="34" style="488" bestFit="1" customWidth="1"/>
    <col min="54" max="54" width="44" style="488" bestFit="1" customWidth="1"/>
    <col min="55" max="16384" width="11.42578125" style="488"/>
  </cols>
  <sheetData>
    <row r="1" spans="1:28" ht="8.25" customHeight="1" x14ac:dyDescent="0.2">
      <c r="B1" s="706"/>
      <c r="C1" s="706"/>
      <c r="D1" s="706"/>
      <c r="E1" s="706"/>
      <c r="F1" s="706"/>
      <c r="G1" s="706"/>
      <c r="H1" s="706"/>
      <c r="I1" s="706"/>
      <c r="J1" s="706"/>
      <c r="K1" s="706"/>
      <c r="L1" s="706"/>
      <c r="M1" s="706"/>
      <c r="N1" s="706"/>
      <c r="O1" s="706"/>
      <c r="P1" s="706"/>
      <c r="Q1" s="706"/>
    </row>
    <row r="2" spans="1:28" ht="10.5" customHeight="1" x14ac:dyDescent="0.2">
      <c r="B2" s="707"/>
      <c r="C2" s="707"/>
      <c r="D2" s="707"/>
      <c r="E2" s="707"/>
      <c r="F2" s="707"/>
      <c r="G2" s="707"/>
      <c r="H2" s="707"/>
      <c r="I2" s="707"/>
      <c r="J2" s="707"/>
      <c r="K2" s="707"/>
      <c r="L2" s="707"/>
      <c r="M2" s="707"/>
      <c r="N2" s="707"/>
      <c r="O2" s="707"/>
      <c r="P2" s="707"/>
      <c r="Q2" s="707"/>
    </row>
    <row r="3" spans="1:28" ht="18.75" x14ac:dyDescent="0.3">
      <c r="A3" s="708" t="s">
        <v>1349</v>
      </c>
      <c r="B3" s="708"/>
      <c r="C3" s="708"/>
      <c r="D3" s="708"/>
      <c r="E3" s="708"/>
      <c r="F3" s="708"/>
      <c r="G3" s="708"/>
      <c r="H3" s="708"/>
      <c r="I3" s="709"/>
      <c r="J3" s="709"/>
      <c r="K3" s="709"/>
      <c r="L3" s="709"/>
      <c r="M3" s="709"/>
      <c r="N3" s="709"/>
      <c r="O3" s="709"/>
      <c r="P3" s="709"/>
      <c r="Q3" s="709"/>
    </row>
    <row r="4" spans="1:28" ht="18.75" x14ac:dyDescent="0.3">
      <c r="A4" s="708" t="s">
        <v>1350</v>
      </c>
      <c r="B4" s="708"/>
      <c r="C4" s="708"/>
      <c r="D4" s="708"/>
      <c r="E4" s="708"/>
      <c r="F4" s="708"/>
      <c r="G4" s="708"/>
      <c r="H4" s="708"/>
      <c r="I4" s="709"/>
      <c r="J4" s="709"/>
      <c r="K4" s="709"/>
      <c r="L4" s="709"/>
      <c r="M4" s="709"/>
      <c r="N4" s="709"/>
      <c r="O4" s="709"/>
      <c r="P4" s="709"/>
      <c r="Q4" s="709"/>
    </row>
    <row r="5" spans="1:28" ht="15.75" customHeight="1" x14ac:dyDescent="0.3">
      <c r="A5" s="708"/>
      <c r="B5" s="708"/>
      <c r="C5" s="708"/>
      <c r="D5" s="708"/>
      <c r="E5" s="708"/>
      <c r="F5" s="708"/>
      <c r="G5" s="708"/>
      <c r="H5" s="708"/>
      <c r="I5" s="709"/>
      <c r="J5" s="709"/>
      <c r="K5" s="709"/>
      <c r="L5" s="709"/>
      <c r="M5" s="709"/>
      <c r="N5" s="709"/>
      <c r="O5" s="709"/>
      <c r="P5" s="709"/>
      <c r="Q5" s="709"/>
    </row>
    <row r="6" spans="1:28" s="552" customFormat="1" ht="37.5" x14ac:dyDescent="0.3">
      <c r="A6" s="710" t="s">
        <v>1351</v>
      </c>
      <c r="B6" s="711" t="s">
        <v>1055</v>
      </c>
      <c r="C6" s="712" t="s">
        <v>1352</v>
      </c>
      <c r="D6" s="713" t="s">
        <v>1353</v>
      </c>
      <c r="E6" s="714" t="s">
        <v>1216</v>
      </c>
      <c r="F6" s="714" t="s">
        <v>1354</v>
      </c>
      <c r="G6" s="715" t="s">
        <v>1355</v>
      </c>
      <c r="H6" s="488"/>
      <c r="I6" s="488"/>
      <c r="J6" s="488"/>
      <c r="K6" s="488"/>
      <c r="L6" s="488"/>
      <c r="M6" s="488"/>
      <c r="N6" s="488"/>
      <c r="O6" s="488"/>
      <c r="P6" s="488"/>
    </row>
    <row r="7" spans="1:28" s="552" customFormat="1" ht="15" x14ac:dyDescent="0.25">
      <c r="A7" s="716" t="s">
        <v>1356</v>
      </c>
      <c r="B7" s="717"/>
      <c r="C7" s="718">
        <v>130204948.28794503</v>
      </c>
      <c r="D7" s="719">
        <v>305179.37999999989</v>
      </c>
      <c r="E7" s="719">
        <v>130510127.66794503</v>
      </c>
      <c r="F7" s="719">
        <v>25298543.979999997</v>
      </c>
      <c r="G7" s="720">
        <v>105211583.68794504</v>
      </c>
      <c r="H7" s="488"/>
      <c r="I7" s="488"/>
      <c r="J7" s="488"/>
      <c r="K7" s="488"/>
      <c r="L7" s="488"/>
      <c r="M7" s="488"/>
      <c r="N7" s="488"/>
      <c r="O7" s="488"/>
      <c r="P7" s="488"/>
      <c r="Q7" s="488"/>
      <c r="R7" s="488"/>
      <c r="S7" s="488"/>
      <c r="T7" s="488"/>
      <c r="U7" s="488"/>
      <c r="V7" s="488"/>
      <c r="W7" s="488"/>
      <c r="X7" s="488"/>
      <c r="Y7" s="488"/>
      <c r="Z7" s="488"/>
      <c r="AA7" s="488"/>
      <c r="AB7" s="488"/>
    </row>
    <row r="8" spans="1:28" ht="15" x14ac:dyDescent="0.25">
      <c r="A8" s="721"/>
      <c r="B8" s="722" t="s">
        <v>197</v>
      </c>
      <c r="C8" s="723">
        <v>37680674.632769078</v>
      </c>
      <c r="D8" s="724">
        <v>155970.39000000001</v>
      </c>
      <c r="E8" s="724">
        <v>37836645.022769064</v>
      </c>
      <c r="F8" s="724">
        <v>5518024.9299999988</v>
      </c>
      <c r="G8" s="725">
        <v>32318620.092769075</v>
      </c>
      <c r="H8" s="488"/>
      <c r="I8" s="488"/>
      <c r="J8" s="488"/>
      <c r="K8" s="488"/>
      <c r="L8" s="488"/>
      <c r="M8" s="488"/>
      <c r="N8" s="488"/>
    </row>
    <row r="9" spans="1:28" ht="15" x14ac:dyDescent="0.25">
      <c r="A9" s="721"/>
      <c r="B9" s="722" t="s">
        <v>198</v>
      </c>
      <c r="C9" s="723">
        <v>69122885</v>
      </c>
      <c r="D9" s="724">
        <v>0</v>
      </c>
      <c r="E9" s="724">
        <v>69122885</v>
      </c>
      <c r="F9" s="724">
        <v>13739842.989999998</v>
      </c>
      <c r="G9" s="725">
        <v>55383042.00999999</v>
      </c>
      <c r="H9" s="488"/>
      <c r="I9" s="488"/>
      <c r="J9" s="488"/>
      <c r="K9" s="488"/>
      <c r="L9" s="488"/>
      <c r="M9" s="488"/>
      <c r="N9" s="488"/>
    </row>
    <row r="10" spans="1:28" ht="15" x14ac:dyDescent="0.25">
      <c r="A10" s="726"/>
      <c r="B10" s="727" t="s">
        <v>208</v>
      </c>
      <c r="C10" s="728">
        <v>23401388.655175962</v>
      </c>
      <c r="D10" s="729">
        <v>149208.9899999999</v>
      </c>
      <c r="E10" s="729">
        <v>23550597.64517596</v>
      </c>
      <c r="F10" s="729">
        <v>6040676.0599999987</v>
      </c>
      <c r="G10" s="730">
        <v>17509921.585175972</v>
      </c>
      <c r="H10" s="488"/>
      <c r="I10" s="488"/>
      <c r="J10" s="488"/>
      <c r="K10" s="488"/>
      <c r="L10" s="488"/>
      <c r="M10" s="488"/>
      <c r="N10" s="488"/>
    </row>
    <row r="11" spans="1:28" s="552" customFormat="1" ht="15" x14ac:dyDescent="0.25">
      <c r="A11" s="721" t="s">
        <v>1357</v>
      </c>
      <c r="B11" s="717"/>
      <c r="C11" s="723">
        <v>0</v>
      </c>
      <c r="D11" s="724">
        <v>8484829.9900000002</v>
      </c>
      <c r="E11" s="724">
        <v>8484829.9900000002</v>
      </c>
      <c r="F11" s="724">
        <v>1954547.4199999997</v>
      </c>
      <c r="G11" s="725">
        <v>6530282.5699999994</v>
      </c>
      <c r="H11" s="488"/>
      <c r="I11" s="488"/>
      <c r="J11" s="488"/>
      <c r="K11" s="488"/>
      <c r="L11" s="488"/>
      <c r="M11" s="488"/>
      <c r="N11" s="488"/>
      <c r="O11" s="488"/>
      <c r="P11" s="488"/>
      <c r="Q11" s="488"/>
      <c r="R11" s="488"/>
      <c r="S11" s="488"/>
      <c r="T11" s="488"/>
      <c r="U11" s="488"/>
      <c r="V11" s="488"/>
      <c r="W11" s="488"/>
      <c r="X11" s="488"/>
      <c r="Y11" s="488"/>
      <c r="Z11" s="488"/>
      <c r="AA11" s="488"/>
      <c r="AB11" s="488"/>
    </row>
    <row r="12" spans="1:28" ht="15" x14ac:dyDescent="0.25">
      <c r="A12" s="721"/>
      <c r="B12" s="731" t="s">
        <v>1334</v>
      </c>
      <c r="C12" s="723">
        <v>0</v>
      </c>
      <c r="D12" s="724">
        <v>1887350.7499999998</v>
      </c>
      <c r="E12" s="724">
        <v>1887350.7499999998</v>
      </c>
      <c r="F12" s="724">
        <v>1875764.1099999999</v>
      </c>
      <c r="G12" s="725">
        <v>11586.639999999954</v>
      </c>
      <c r="H12" s="488"/>
      <c r="I12" s="488"/>
      <c r="J12" s="488"/>
      <c r="K12" s="488"/>
      <c r="L12" s="488"/>
      <c r="M12" s="488"/>
      <c r="N12" s="488"/>
    </row>
    <row r="13" spans="1:28" ht="15" x14ac:dyDescent="0.25">
      <c r="A13" s="721"/>
      <c r="B13" s="731" t="s">
        <v>1331</v>
      </c>
      <c r="C13" s="723"/>
      <c r="D13" s="724">
        <v>15620.189999999999</v>
      </c>
      <c r="E13" s="724">
        <v>15620.189999999999</v>
      </c>
      <c r="F13" s="724">
        <v>120.02</v>
      </c>
      <c r="G13" s="725">
        <v>15500.17</v>
      </c>
      <c r="H13" s="488"/>
      <c r="I13" s="488"/>
      <c r="J13" s="488"/>
      <c r="K13" s="488"/>
      <c r="L13" s="488"/>
      <c r="M13" s="488"/>
      <c r="N13" s="488"/>
    </row>
    <row r="14" spans="1:28" ht="15" x14ac:dyDescent="0.25">
      <c r="A14" s="721"/>
      <c r="B14" s="731" t="s">
        <v>1358</v>
      </c>
      <c r="C14" s="723"/>
      <c r="D14" s="724">
        <v>1284.55</v>
      </c>
      <c r="E14" s="724">
        <v>1284.55</v>
      </c>
      <c r="F14" s="724">
        <v>0</v>
      </c>
      <c r="G14" s="725">
        <v>1284.55</v>
      </c>
      <c r="H14" s="488"/>
      <c r="I14" s="488"/>
      <c r="J14" s="488"/>
      <c r="K14" s="488"/>
      <c r="L14" s="488"/>
      <c r="M14" s="488"/>
      <c r="N14" s="488"/>
    </row>
    <row r="15" spans="1:28" ht="15" x14ac:dyDescent="0.25">
      <c r="A15" s="721"/>
      <c r="B15" s="731" t="s">
        <v>1328</v>
      </c>
      <c r="C15" s="723"/>
      <c r="D15" s="724">
        <v>966699.1399999999</v>
      </c>
      <c r="E15" s="724">
        <v>966699.1399999999</v>
      </c>
      <c r="F15" s="724">
        <v>219.69</v>
      </c>
      <c r="G15" s="725">
        <v>966479.45</v>
      </c>
      <c r="H15" s="488"/>
      <c r="I15" s="488"/>
      <c r="J15" s="488"/>
      <c r="K15" s="488"/>
      <c r="L15" s="488"/>
      <c r="M15" s="488"/>
      <c r="N15" s="488"/>
    </row>
    <row r="16" spans="1:28" ht="15" x14ac:dyDescent="0.25">
      <c r="A16" s="721"/>
      <c r="B16" s="731" t="s">
        <v>1340</v>
      </c>
      <c r="C16" s="723"/>
      <c r="D16" s="724">
        <v>174361.71</v>
      </c>
      <c r="E16" s="724">
        <v>174361.71</v>
      </c>
      <c r="F16" s="724">
        <v>30001.18</v>
      </c>
      <c r="G16" s="725">
        <v>144360.53</v>
      </c>
      <c r="H16" s="488"/>
      <c r="I16" s="488"/>
      <c r="J16" s="488"/>
      <c r="K16" s="488"/>
      <c r="L16" s="488"/>
      <c r="M16" s="488"/>
      <c r="N16" s="488"/>
    </row>
    <row r="17" spans="1:16384" ht="15" x14ac:dyDescent="0.25">
      <c r="A17" s="721"/>
      <c r="B17" s="731" t="s">
        <v>1337</v>
      </c>
      <c r="C17" s="723">
        <v>0</v>
      </c>
      <c r="D17" s="724">
        <v>51576.12</v>
      </c>
      <c r="E17" s="724">
        <v>51576.12</v>
      </c>
      <c r="F17" s="724">
        <v>0</v>
      </c>
      <c r="G17" s="725">
        <v>51576.12</v>
      </c>
      <c r="H17" s="488"/>
      <c r="I17" s="488"/>
      <c r="J17" s="488"/>
      <c r="K17" s="488"/>
      <c r="L17" s="488"/>
      <c r="M17" s="488"/>
      <c r="N17" s="488"/>
    </row>
    <row r="18" spans="1:16384" ht="15" x14ac:dyDescent="0.25">
      <c r="A18" s="721"/>
      <c r="B18" s="717" t="s">
        <v>1345</v>
      </c>
      <c r="C18" s="723"/>
      <c r="D18" s="724">
        <v>98701.89</v>
      </c>
      <c r="E18" s="724">
        <v>98701.89</v>
      </c>
      <c r="F18" s="724">
        <v>18442.419999999998</v>
      </c>
      <c r="G18" s="725">
        <v>80259.47</v>
      </c>
      <c r="H18" s="488"/>
      <c r="I18" s="488"/>
      <c r="J18" s="488"/>
      <c r="K18" s="488"/>
      <c r="L18" s="488"/>
      <c r="M18" s="488"/>
      <c r="N18" s="488"/>
    </row>
    <row r="19" spans="1:16384" ht="15" x14ac:dyDescent="0.25">
      <c r="A19" s="721"/>
      <c r="B19" s="717" t="s">
        <v>1347</v>
      </c>
      <c r="C19" s="723"/>
      <c r="D19" s="724">
        <v>5193235.6399999997</v>
      </c>
      <c r="E19" s="724">
        <v>5193235.6399999997</v>
      </c>
      <c r="F19" s="724">
        <v>0</v>
      </c>
      <c r="G19" s="725">
        <v>5193235.6399999997</v>
      </c>
      <c r="H19" s="488"/>
      <c r="I19" s="488"/>
      <c r="J19" s="488"/>
      <c r="K19" s="488"/>
      <c r="L19" s="488"/>
      <c r="M19" s="488"/>
      <c r="N19" s="488"/>
    </row>
    <row r="20" spans="1:16384" ht="15" x14ac:dyDescent="0.25">
      <c r="A20" s="732"/>
      <c r="B20" s="717" t="s">
        <v>1343</v>
      </c>
      <c r="C20" s="723"/>
      <c r="D20" s="724">
        <v>96000</v>
      </c>
      <c r="E20" s="724">
        <v>96000</v>
      </c>
      <c r="F20" s="724">
        <v>30000</v>
      </c>
      <c r="G20" s="725">
        <v>66000</v>
      </c>
      <c r="H20" s="488"/>
      <c r="I20" s="733"/>
      <c r="J20" s="488"/>
      <c r="K20" s="488"/>
      <c r="L20" s="488"/>
      <c r="M20" s="488"/>
      <c r="N20" s="488"/>
    </row>
    <row r="21" spans="1:16384" ht="18.75" x14ac:dyDescent="0.3">
      <c r="A21" s="734" t="s">
        <v>1045</v>
      </c>
      <c r="B21" s="734"/>
      <c r="C21" s="735">
        <v>130204948.28794503</v>
      </c>
      <c r="D21" s="736">
        <v>8790009.3699999992</v>
      </c>
      <c r="E21" s="736">
        <v>138994957.65794501</v>
      </c>
      <c r="F21" s="736">
        <v>27253091.399999999</v>
      </c>
      <c r="G21" s="737">
        <v>111741866.25794505</v>
      </c>
      <c r="H21" s="488"/>
      <c r="I21" s="709"/>
      <c r="J21" s="709"/>
      <c r="K21" s="709"/>
      <c r="L21" s="709"/>
      <c r="M21" s="709"/>
      <c r="N21" s="709"/>
      <c r="O21" s="709"/>
      <c r="P21" s="709"/>
      <c r="Q21" s="709"/>
    </row>
    <row r="22" spans="1:16384" ht="18.75" x14ac:dyDescent="0.3">
      <c r="A22"/>
      <c r="B22"/>
      <c r="C22"/>
      <c r="D22"/>
      <c r="E22"/>
      <c r="F22"/>
      <c r="G22"/>
      <c r="H22" s="488"/>
      <c r="I22" s="709"/>
      <c r="J22" s="709"/>
      <c r="K22" s="709"/>
      <c r="L22" s="709"/>
      <c r="M22" s="709"/>
      <c r="N22" s="709"/>
      <c r="O22" s="709"/>
      <c r="P22" s="709"/>
      <c r="Q22" s="709"/>
    </row>
    <row r="23" spans="1:16384" ht="18.75" x14ac:dyDescent="0.3">
      <c r="A23"/>
      <c r="B23"/>
      <c r="C23"/>
      <c r="D23"/>
      <c r="E23"/>
      <c r="F23"/>
      <c r="G23"/>
      <c r="H23" s="488"/>
      <c r="I23" s="709"/>
      <c r="J23" s="709"/>
      <c r="K23" s="709"/>
      <c r="L23" s="709"/>
      <c r="M23" s="709"/>
      <c r="N23" s="709"/>
      <c r="O23" s="709"/>
      <c r="P23" s="709"/>
      <c r="Q23" s="709"/>
    </row>
    <row r="24" spans="1:16384" ht="18.75" x14ac:dyDescent="0.3">
      <c r="A24"/>
      <c r="B24"/>
      <c r="C24"/>
      <c r="D24"/>
      <c r="E24"/>
      <c r="F24"/>
      <c r="G24"/>
      <c r="H24" s="488"/>
      <c r="I24" s="709"/>
      <c r="J24" s="709"/>
      <c r="K24" s="709"/>
      <c r="L24" s="709"/>
      <c r="M24" s="709"/>
      <c r="N24" s="709"/>
      <c r="O24" s="709"/>
      <c r="P24" s="709"/>
      <c r="Q24" s="709"/>
    </row>
    <row r="25" spans="1:16384" ht="18.75" x14ac:dyDescent="0.3">
      <c r="A25"/>
      <c r="B25"/>
      <c r="C25"/>
      <c r="D25"/>
      <c r="E25"/>
      <c r="F25"/>
      <c r="G25"/>
      <c r="H25" s="738">
        <v>136416989.33000001</v>
      </c>
      <c r="I25" s="739"/>
      <c r="J25" s="709"/>
      <c r="K25" s="709"/>
      <c r="L25" s="709"/>
      <c r="M25" s="709"/>
      <c r="N25" s="709"/>
      <c r="O25" s="709"/>
      <c r="P25" s="709"/>
      <c r="Q25" s="709"/>
    </row>
    <row r="26" spans="1:16384" ht="18.75" x14ac:dyDescent="0.3">
      <c r="A26" s="740"/>
      <c r="B26" s="740"/>
      <c r="C26" s="741"/>
      <c r="D26" s="741"/>
      <c r="E26" s="741"/>
      <c r="F26" s="741"/>
      <c r="G26" s="741"/>
      <c r="H26" s="488"/>
      <c r="I26" s="709"/>
      <c r="J26" s="709"/>
      <c r="K26" s="709"/>
      <c r="L26" s="709"/>
      <c r="M26" s="709"/>
      <c r="N26" s="709"/>
      <c r="O26" s="709"/>
      <c r="P26" s="709"/>
      <c r="Q26" s="709"/>
    </row>
    <row r="27" spans="1:16384" ht="18.75" x14ac:dyDescent="0.3">
      <c r="A27" s="708" t="s">
        <v>1359</v>
      </c>
      <c r="B27" s="708"/>
      <c r="C27" s="708"/>
      <c r="D27" s="708"/>
      <c r="E27" s="708"/>
      <c r="F27" s="708"/>
      <c r="G27" s="708"/>
      <c r="H27" s="708"/>
      <c r="I27" s="708" t="s">
        <v>1360</v>
      </c>
      <c r="J27" s="708"/>
      <c r="K27" s="708"/>
      <c r="L27" s="708"/>
      <c r="M27" s="708"/>
      <c r="N27" s="708"/>
      <c r="O27" s="708"/>
      <c r="P27" s="708"/>
      <c r="Q27" s="708" t="s">
        <v>1360</v>
      </c>
      <c r="R27" s="708"/>
      <c r="S27" s="708"/>
      <c r="T27" s="708"/>
      <c r="U27" s="708"/>
      <c r="V27" s="708"/>
      <c r="W27" s="708"/>
      <c r="X27" s="708"/>
      <c r="Y27" s="708" t="s">
        <v>1360</v>
      </c>
      <c r="Z27" s="708"/>
      <c r="AA27" s="708"/>
      <c r="AB27" s="708"/>
      <c r="AC27" s="708"/>
      <c r="AD27" s="708"/>
      <c r="AE27" s="708"/>
      <c r="AF27" s="708"/>
      <c r="AG27" s="708" t="s">
        <v>1360</v>
      </c>
      <c r="AH27" s="708"/>
      <c r="AI27" s="708"/>
      <c r="AJ27" s="708"/>
      <c r="AK27" s="708"/>
      <c r="AL27" s="708"/>
      <c r="AM27" s="708"/>
      <c r="AN27" s="708"/>
      <c r="AO27" s="708" t="s">
        <v>1360</v>
      </c>
      <c r="AP27" s="708"/>
      <c r="AQ27" s="708"/>
      <c r="AR27" s="708"/>
      <c r="AS27" s="708"/>
      <c r="AT27" s="708"/>
      <c r="AU27" s="708"/>
      <c r="AV27" s="708"/>
      <c r="AW27" s="708" t="s">
        <v>1360</v>
      </c>
      <c r="AX27" s="708"/>
      <c r="AY27" s="708"/>
      <c r="AZ27" s="708"/>
      <c r="BA27" s="708"/>
      <c r="BB27" s="708"/>
      <c r="BC27" s="708"/>
      <c r="BD27" s="708"/>
      <c r="BE27" s="708" t="s">
        <v>1360</v>
      </c>
      <c r="BF27" s="708"/>
      <c r="BG27" s="708"/>
      <c r="BH27" s="708"/>
      <c r="BI27" s="708"/>
      <c r="BJ27" s="708"/>
      <c r="BK27" s="708"/>
      <c r="BL27" s="708"/>
      <c r="BM27" s="708" t="s">
        <v>1360</v>
      </c>
      <c r="BN27" s="708"/>
      <c r="BO27" s="708"/>
      <c r="BP27" s="708"/>
      <c r="BQ27" s="708"/>
      <c r="BR27" s="708"/>
      <c r="BS27" s="708"/>
      <c r="BT27" s="708"/>
      <c r="BU27" s="708" t="s">
        <v>1360</v>
      </c>
      <c r="BV27" s="708"/>
      <c r="BW27" s="708"/>
      <c r="BX27" s="708"/>
      <c r="BY27" s="708"/>
      <c r="BZ27" s="708"/>
      <c r="CA27" s="708"/>
      <c r="CB27" s="708"/>
      <c r="CC27" s="708" t="s">
        <v>1360</v>
      </c>
      <c r="CD27" s="708"/>
      <c r="CE27" s="708"/>
      <c r="CF27" s="708"/>
      <c r="CG27" s="708"/>
      <c r="CH27" s="708"/>
      <c r="CI27" s="708"/>
      <c r="CJ27" s="708"/>
      <c r="CK27" s="708" t="s">
        <v>1360</v>
      </c>
      <c r="CL27" s="708"/>
      <c r="CM27" s="708"/>
      <c r="CN27" s="708"/>
      <c r="CO27" s="708"/>
      <c r="CP27" s="708"/>
      <c r="CQ27" s="708"/>
      <c r="CR27" s="708"/>
      <c r="CS27" s="708" t="s">
        <v>1360</v>
      </c>
      <c r="CT27" s="708"/>
      <c r="CU27" s="708"/>
      <c r="CV27" s="708"/>
      <c r="CW27" s="708"/>
      <c r="CX27" s="708"/>
      <c r="CY27" s="708"/>
      <c r="CZ27" s="708"/>
      <c r="DA27" s="708" t="s">
        <v>1360</v>
      </c>
      <c r="DB27" s="708"/>
      <c r="DC27" s="708"/>
      <c r="DD27" s="708"/>
      <c r="DE27" s="708"/>
      <c r="DF27" s="708"/>
      <c r="DG27" s="708"/>
      <c r="DH27" s="708"/>
      <c r="DI27" s="708" t="s">
        <v>1360</v>
      </c>
      <c r="DJ27" s="708"/>
      <c r="DK27" s="708"/>
      <c r="DL27" s="708"/>
      <c r="DM27" s="708"/>
      <c r="DN27" s="708"/>
      <c r="DO27" s="708"/>
      <c r="DP27" s="708"/>
      <c r="DQ27" s="708" t="s">
        <v>1360</v>
      </c>
      <c r="DR27" s="708"/>
      <c r="DS27" s="708"/>
      <c r="DT27" s="708"/>
      <c r="DU27" s="708"/>
      <c r="DV27" s="708"/>
      <c r="DW27" s="708"/>
      <c r="DX27" s="708"/>
      <c r="DY27" s="708" t="s">
        <v>1360</v>
      </c>
      <c r="DZ27" s="708"/>
      <c r="EA27" s="708"/>
      <c r="EB27" s="708"/>
      <c r="EC27" s="708"/>
      <c r="ED27" s="708"/>
      <c r="EE27" s="708"/>
      <c r="EF27" s="708"/>
      <c r="EG27" s="708" t="s">
        <v>1360</v>
      </c>
      <c r="EH27" s="708"/>
      <c r="EI27" s="708"/>
      <c r="EJ27" s="708"/>
      <c r="EK27" s="708"/>
      <c r="EL27" s="708"/>
      <c r="EM27" s="708"/>
      <c r="EN27" s="708"/>
      <c r="EO27" s="708" t="s">
        <v>1360</v>
      </c>
      <c r="EP27" s="708"/>
      <c r="EQ27" s="708"/>
      <c r="ER27" s="708"/>
      <c r="ES27" s="708"/>
      <c r="ET27" s="708"/>
      <c r="EU27" s="708"/>
      <c r="EV27" s="708"/>
      <c r="EW27" s="708" t="s">
        <v>1360</v>
      </c>
      <c r="EX27" s="708"/>
      <c r="EY27" s="708"/>
      <c r="EZ27" s="708"/>
      <c r="FA27" s="708"/>
      <c r="FB27" s="708"/>
      <c r="FC27" s="708"/>
      <c r="FD27" s="708"/>
      <c r="FE27" s="708" t="s">
        <v>1360</v>
      </c>
      <c r="FF27" s="708"/>
      <c r="FG27" s="708"/>
      <c r="FH27" s="708"/>
      <c r="FI27" s="708"/>
      <c r="FJ27" s="708"/>
      <c r="FK27" s="708"/>
      <c r="FL27" s="708"/>
      <c r="FM27" s="708" t="s">
        <v>1360</v>
      </c>
      <c r="FN27" s="708"/>
      <c r="FO27" s="708"/>
      <c r="FP27" s="708"/>
      <c r="FQ27" s="708"/>
      <c r="FR27" s="708"/>
      <c r="FS27" s="708"/>
      <c r="FT27" s="708"/>
      <c r="FU27" s="708" t="s">
        <v>1360</v>
      </c>
      <c r="FV27" s="708"/>
      <c r="FW27" s="708"/>
      <c r="FX27" s="708"/>
      <c r="FY27" s="708"/>
      <c r="FZ27" s="708"/>
      <c r="GA27" s="708"/>
      <c r="GB27" s="708"/>
      <c r="GC27" s="708" t="s">
        <v>1360</v>
      </c>
      <c r="GD27" s="708"/>
      <c r="GE27" s="708"/>
      <c r="GF27" s="708"/>
      <c r="GG27" s="708"/>
      <c r="GH27" s="708"/>
      <c r="GI27" s="708"/>
      <c r="GJ27" s="708"/>
      <c r="GK27" s="708" t="s">
        <v>1360</v>
      </c>
      <c r="GL27" s="708"/>
      <c r="GM27" s="708"/>
      <c r="GN27" s="708"/>
      <c r="GO27" s="708"/>
      <c r="GP27" s="708"/>
      <c r="GQ27" s="708"/>
      <c r="GR27" s="708"/>
      <c r="GS27" s="708" t="s">
        <v>1360</v>
      </c>
      <c r="GT27" s="708"/>
      <c r="GU27" s="708"/>
      <c r="GV27" s="708"/>
      <c r="GW27" s="708"/>
      <c r="GX27" s="708"/>
      <c r="GY27" s="708"/>
      <c r="GZ27" s="708"/>
      <c r="HA27" s="708" t="s">
        <v>1360</v>
      </c>
      <c r="HB27" s="708"/>
      <c r="HC27" s="708"/>
      <c r="HD27" s="708"/>
      <c r="HE27" s="708"/>
      <c r="HF27" s="708"/>
      <c r="HG27" s="708"/>
      <c r="HH27" s="708"/>
      <c r="HI27" s="708" t="s">
        <v>1360</v>
      </c>
      <c r="HJ27" s="708"/>
      <c r="HK27" s="708"/>
      <c r="HL27" s="708"/>
      <c r="HM27" s="708"/>
      <c r="HN27" s="708"/>
      <c r="HO27" s="708"/>
      <c r="HP27" s="708"/>
      <c r="HQ27" s="708" t="s">
        <v>1360</v>
      </c>
      <c r="HR27" s="708"/>
      <c r="HS27" s="708"/>
      <c r="HT27" s="708"/>
      <c r="HU27" s="708"/>
      <c r="HV27" s="708"/>
      <c r="HW27" s="708"/>
      <c r="HX27" s="708"/>
      <c r="HY27" s="708" t="s">
        <v>1360</v>
      </c>
      <c r="HZ27" s="708"/>
      <c r="IA27" s="708"/>
      <c r="IB27" s="708"/>
      <c r="IC27" s="708"/>
      <c r="ID27" s="708"/>
      <c r="IE27" s="708"/>
      <c r="IF27" s="708"/>
      <c r="IG27" s="708" t="s">
        <v>1360</v>
      </c>
      <c r="IH27" s="708"/>
      <c r="II27" s="708"/>
      <c r="IJ27" s="708"/>
      <c r="IK27" s="708"/>
      <c r="IL27" s="708"/>
      <c r="IM27" s="708"/>
      <c r="IN27" s="708"/>
      <c r="IO27" s="708" t="s">
        <v>1360</v>
      </c>
      <c r="IP27" s="708"/>
      <c r="IQ27" s="708"/>
      <c r="IR27" s="708"/>
      <c r="IS27" s="708"/>
      <c r="IT27" s="708"/>
      <c r="IU27" s="708"/>
      <c r="IV27" s="708"/>
      <c r="IW27" s="708" t="s">
        <v>1360</v>
      </c>
      <c r="IX27" s="708"/>
      <c r="IY27" s="708"/>
      <c r="IZ27" s="708"/>
      <c r="JA27" s="708"/>
      <c r="JB27" s="708"/>
      <c r="JC27" s="708"/>
      <c r="JD27" s="708"/>
      <c r="JE27" s="708" t="s">
        <v>1360</v>
      </c>
      <c r="JF27" s="708"/>
      <c r="JG27" s="708"/>
      <c r="JH27" s="708"/>
      <c r="JI27" s="708"/>
      <c r="JJ27" s="708"/>
      <c r="JK27" s="708"/>
      <c r="JL27" s="708"/>
      <c r="JM27" s="708" t="s">
        <v>1360</v>
      </c>
      <c r="JN27" s="708"/>
      <c r="JO27" s="708"/>
      <c r="JP27" s="708"/>
      <c r="JQ27" s="708"/>
      <c r="JR27" s="708"/>
      <c r="JS27" s="708"/>
      <c r="JT27" s="708"/>
      <c r="JU27" s="708" t="s">
        <v>1360</v>
      </c>
      <c r="JV27" s="708"/>
      <c r="JW27" s="708"/>
      <c r="JX27" s="708"/>
      <c r="JY27" s="708"/>
      <c r="JZ27" s="708"/>
      <c r="KA27" s="708"/>
      <c r="KB27" s="708"/>
      <c r="KC27" s="708" t="s">
        <v>1360</v>
      </c>
      <c r="KD27" s="708"/>
      <c r="KE27" s="708"/>
      <c r="KF27" s="708"/>
      <c r="KG27" s="708"/>
      <c r="KH27" s="708"/>
      <c r="KI27" s="708"/>
      <c r="KJ27" s="708"/>
      <c r="KK27" s="708" t="s">
        <v>1360</v>
      </c>
      <c r="KL27" s="708"/>
      <c r="KM27" s="708"/>
      <c r="KN27" s="708"/>
      <c r="KO27" s="708"/>
      <c r="KP27" s="708"/>
      <c r="KQ27" s="708"/>
      <c r="KR27" s="708"/>
      <c r="KS27" s="708" t="s">
        <v>1360</v>
      </c>
      <c r="KT27" s="708"/>
      <c r="KU27" s="708"/>
      <c r="KV27" s="708"/>
      <c r="KW27" s="708"/>
      <c r="KX27" s="708"/>
      <c r="KY27" s="708"/>
      <c r="KZ27" s="708"/>
      <c r="LA27" s="708" t="s">
        <v>1360</v>
      </c>
      <c r="LB27" s="708"/>
      <c r="LC27" s="708"/>
      <c r="LD27" s="708"/>
      <c r="LE27" s="708"/>
      <c r="LF27" s="708"/>
      <c r="LG27" s="708"/>
      <c r="LH27" s="708"/>
      <c r="LI27" s="708" t="s">
        <v>1360</v>
      </c>
      <c r="LJ27" s="708"/>
      <c r="LK27" s="708"/>
      <c r="LL27" s="708"/>
      <c r="LM27" s="708"/>
      <c r="LN27" s="708"/>
      <c r="LO27" s="708"/>
      <c r="LP27" s="708"/>
      <c r="LQ27" s="708" t="s">
        <v>1360</v>
      </c>
      <c r="LR27" s="708"/>
      <c r="LS27" s="708"/>
      <c r="LT27" s="708"/>
      <c r="LU27" s="708"/>
      <c r="LV27" s="708"/>
      <c r="LW27" s="708"/>
      <c r="LX27" s="708"/>
      <c r="LY27" s="708" t="s">
        <v>1360</v>
      </c>
      <c r="LZ27" s="708"/>
      <c r="MA27" s="708"/>
      <c r="MB27" s="708"/>
      <c r="MC27" s="708"/>
      <c r="MD27" s="708"/>
      <c r="ME27" s="708"/>
      <c r="MF27" s="708"/>
      <c r="MG27" s="708" t="s">
        <v>1360</v>
      </c>
      <c r="MH27" s="708"/>
      <c r="MI27" s="708"/>
      <c r="MJ27" s="708"/>
      <c r="MK27" s="708"/>
      <c r="ML27" s="708"/>
      <c r="MM27" s="708"/>
      <c r="MN27" s="708"/>
      <c r="MO27" s="708" t="s">
        <v>1360</v>
      </c>
      <c r="MP27" s="708"/>
      <c r="MQ27" s="708"/>
      <c r="MR27" s="708"/>
      <c r="MS27" s="708"/>
      <c r="MT27" s="708"/>
      <c r="MU27" s="708"/>
      <c r="MV27" s="708"/>
      <c r="MW27" s="708" t="s">
        <v>1360</v>
      </c>
      <c r="MX27" s="708"/>
      <c r="MY27" s="708"/>
      <c r="MZ27" s="708"/>
      <c r="NA27" s="708"/>
      <c r="NB27" s="708"/>
      <c r="NC27" s="708"/>
      <c r="ND27" s="708"/>
      <c r="NE27" s="708" t="s">
        <v>1360</v>
      </c>
      <c r="NF27" s="708"/>
      <c r="NG27" s="708"/>
      <c r="NH27" s="708"/>
      <c r="NI27" s="708"/>
      <c r="NJ27" s="708"/>
      <c r="NK27" s="708"/>
      <c r="NL27" s="708"/>
      <c r="NM27" s="708" t="s">
        <v>1360</v>
      </c>
      <c r="NN27" s="708"/>
      <c r="NO27" s="708"/>
      <c r="NP27" s="708"/>
      <c r="NQ27" s="708"/>
      <c r="NR27" s="708"/>
      <c r="NS27" s="708"/>
      <c r="NT27" s="708"/>
      <c r="NU27" s="708" t="s">
        <v>1360</v>
      </c>
      <c r="NV27" s="708"/>
      <c r="NW27" s="708"/>
      <c r="NX27" s="708"/>
      <c r="NY27" s="708"/>
      <c r="NZ27" s="708"/>
      <c r="OA27" s="708"/>
      <c r="OB27" s="708"/>
      <c r="OC27" s="708" t="s">
        <v>1360</v>
      </c>
      <c r="OD27" s="708"/>
      <c r="OE27" s="708"/>
      <c r="OF27" s="708"/>
      <c r="OG27" s="708"/>
      <c r="OH27" s="708"/>
      <c r="OI27" s="708"/>
      <c r="OJ27" s="708"/>
      <c r="OK27" s="708" t="s">
        <v>1360</v>
      </c>
      <c r="OL27" s="708"/>
      <c r="OM27" s="708"/>
      <c r="ON27" s="708"/>
      <c r="OO27" s="708"/>
      <c r="OP27" s="708"/>
      <c r="OQ27" s="708"/>
      <c r="OR27" s="708"/>
      <c r="OS27" s="708" t="s">
        <v>1360</v>
      </c>
      <c r="OT27" s="708"/>
      <c r="OU27" s="708"/>
      <c r="OV27" s="708"/>
      <c r="OW27" s="708"/>
      <c r="OX27" s="708"/>
      <c r="OY27" s="708"/>
      <c r="OZ27" s="708"/>
      <c r="PA27" s="708" t="s">
        <v>1360</v>
      </c>
      <c r="PB27" s="708"/>
      <c r="PC27" s="708"/>
      <c r="PD27" s="708"/>
      <c r="PE27" s="708"/>
      <c r="PF27" s="708"/>
      <c r="PG27" s="708"/>
      <c r="PH27" s="708"/>
      <c r="PI27" s="708" t="s">
        <v>1360</v>
      </c>
      <c r="PJ27" s="708"/>
      <c r="PK27" s="708"/>
      <c r="PL27" s="708"/>
      <c r="PM27" s="708"/>
      <c r="PN27" s="708"/>
      <c r="PO27" s="708"/>
      <c r="PP27" s="708"/>
      <c r="PQ27" s="708" t="s">
        <v>1360</v>
      </c>
      <c r="PR27" s="708"/>
      <c r="PS27" s="708"/>
      <c r="PT27" s="708"/>
      <c r="PU27" s="708"/>
      <c r="PV27" s="708"/>
      <c r="PW27" s="708"/>
      <c r="PX27" s="708"/>
      <c r="PY27" s="708" t="s">
        <v>1360</v>
      </c>
      <c r="PZ27" s="708"/>
      <c r="QA27" s="708"/>
      <c r="QB27" s="708"/>
      <c r="QC27" s="708"/>
      <c r="QD27" s="708"/>
      <c r="QE27" s="708"/>
      <c r="QF27" s="708"/>
      <c r="QG27" s="708" t="s">
        <v>1360</v>
      </c>
      <c r="QH27" s="708"/>
      <c r="QI27" s="708"/>
      <c r="QJ27" s="708"/>
      <c r="QK27" s="708"/>
      <c r="QL27" s="708"/>
      <c r="QM27" s="708"/>
      <c r="QN27" s="708"/>
      <c r="QO27" s="708" t="s">
        <v>1360</v>
      </c>
      <c r="QP27" s="708"/>
      <c r="QQ27" s="708"/>
      <c r="QR27" s="708"/>
      <c r="QS27" s="708"/>
      <c r="QT27" s="708"/>
      <c r="QU27" s="708"/>
      <c r="QV27" s="708"/>
      <c r="QW27" s="708" t="s">
        <v>1360</v>
      </c>
      <c r="QX27" s="708"/>
      <c r="QY27" s="708"/>
      <c r="QZ27" s="708"/>
      <c r="RA27" s="708"/>
      <c r="RB27" s="708"/>
      <c r="RC27" s="708"/>
      <c r="RD27" s="708"/>
      <c r="RE27" s="708" t="s">
        <v>1360</v>
      </c>
      <c r="RF27" s="708"/>
      <c r="RG27" s="708"/>
      <c r="RH27" s="708"/>
      <c r="RI27" s="708"/>
      <c r="RJ27" s="708"/>
      <c r="RK27" s="708"/>
      <c r="RL27" s="708"/>
      <c r="RM27" s="708" t="s">
        <v>1360</v>
      </c>
      <c r="RN27" s="708"/>
      <c r="RO27" s="708"/>
      <c r="RP27" s="708"/>
      <c r="RQ27" s="708"/>
      <c r="RR27" s="708"/>
      <c r="RS27" s="708"/>
      <c r="RT27" s="708"/>
      <c r="RU27" s="708" t="s">
        <v>1360</v>
      </c>
      <c r="RV27" s="708"/>
      <c r="RW27" s="708"/>
      <c r="RX27" s="708"/>
      <c r="RY27" s="708"/>
      <c r="RZ27" s="708"/>
      <c r="SA27" s="708"/>
      <c r="SB27" s="708"/>
      <c r="SC27" s="708" t="s">
        <v>1360</v>
      </c>
      <c r="SD27" s="708"/>
      <c r="SE27" s="708"/>
      <c r="SF27" s="708"/>
      <c r="SG27" s="708"/>
      <c r="SH27" s="708"/>
      <c r="SI27" s="708"/>
      <c r="SJ27" s="708"/>
      <c r="SK27" s="708" t="s">
        <v>1360</v>
      </c>
      <c r="SL27" s="708"/>
      <c r="SM27" s="708"/>
      <c r="SN27" s="708"/>
      <c r="SO27" s="708"/>
      <c r="SP27" s="708"/>
      <c r="SQ27" s="708"/>
      <c r="SR27" s="708"/>
      <c r="SS27" s="708" t="s">
        <v>1360</v>
      </c>
      <c r="ST27" s="708"/>
      <c r="SU27" s="708"/>
      <c r="SV27" s="708"/>
      <c r="SW27" s="708"/>
      <c r="SX27" s="708"/>
      <c r="SY27" s="708"/>
      <c r="SZ27" s="708"/>
      <c r="TA27" s="708" t="s">
        <v>1360</v>
      </c>
      <c r="TB27" s="708"/>
      <c r="TC27" s="708"/>
      <c r="TD27" s="708"/>
      <c r="TE27" s="708"/>
      <c r="TF27" s="708"/>
      <c r="TG27" s="708"/>
      <c r="TH27" s="708"/>
      <c r="TI27" s="708" t="s">
        <v>1360</v>
      </c>
      <c r="TJ27" s="708"/>
      <c r="TK27" s="708"/>
      <c r="TL27" s="708"/>
      <c r="TM27" s="708"/>
      <c r="TN27" s="708"/>
      <c r="TO27" s="708"/>
      <c r="TP27" s="708"/>
      <c r="TQ27" s="708" t="s">
        <v>1360</v>
      </c>
      <c r="TR27" s="708"/>
      <c r="TS27" s="708"/>
      <c r="TT27" s="708"/>
      <c r="TU27" s="708"/>
      <c r="TV27" s="708"/>
      <c r="TW27" s="708"/>
      <c r="TX27" s="708"/>
      <c r="TY27" s="708" t="s">
        <v>1360</v>
      </c>
      <c r="TZ27" s="708"/>
      <c r="UA27" s="708"/>
      <c r="UB27" s="708"/>
      <c r="UC27" s="708"/>
      <c r="UD27" s="708"/>
      <c r="UE27" s="708"/>
      <c r="UF27" s="708"/>
      <c r="UG27" s="708" t="s">
        <v>1360</v>
      </c>
      <c r="UH27" s="708"/>
      <c r="UI27" s="708"/>
      <c r="UJ27" s="708"/>
      <c r="UK27" s="708"/>
      <c r="UL27" s="708"/>
      <c r="UM27" s="708"/>
      <c r="UN27" s="708"/>
      <c r="UO27" s="708" t="s">
        <v>1360</v>
      </c>
      <c r="UP27" s="708"/>
      <c r="UQ27" s="708"/>
      <c r="UR27" s="708"/>
      <c r="US27" s="708"/>
      <c r="UT27" s="708"/>
      <c r="UU27" s="708"/>
      <c r="UV27" s="708"/>
      <c r="UW27" s="708" t="s">
        <v>1360</v>
      </c>
      <c r="UX27" s="708"/>
      <c r="UY27" s="708"/>
      <c r="UZ27" s="708"/>
      <c r="VA27" s="708"/>
      <c r="VB27" s="708"/>
      <c r="VC27" s="708"/>
      <c r="VD27" s="708"/>
      <c r="VE27" s="708" t="s">
        <v>1360</v>
      </c>
      <c r="VF27" s="708"/>
      <c r="VG27" s="708"/>
      <c r="VH27" s="708"/>
      <c r="VI27" s="708"/>
      <c r="VJ27" s="708"/>
      <c r="VK27" s="708"/>
      <c r="VL27" s="708"/>
      <c r="VM27" s="708" t="s">
        <v>1360</v>
      </c>
      <c r="VN27" s="708"/>
      <c r="VO27" s="708"/>
      <c r="VP27" s="708"/>
      <c r="VQ27" s="708"/>
      <c r="VR27" s="708"/>
      <c r="VS27" s="708"/>
      <c r="VT27" s="708"/>
      <c r="VU27" s="708" t="s">
        <v>1360</v>
      </c>
      <c r="VV27" s="708"/>
      <c r="VW27" s="708"/>
      <c r="VX27" s="708"/>
      <c r="VY27" s="708"/>
      <c r="VZ27" s="708"/>
      <c r="WA27" s="708"/>
      <c r="WB27" s="708"/>
      <c r="WC27" s="708" t="s">
        <v>1360</v>
      </c>
      <c r="WD27" s="708"/>
      <c r="WE27" s="708"/>
      <c r="WF27" s="708"/>
      <c r="WG27" s="708"/>
      <c r="WH27" s="708"/>
      <c r="WI27" s="708"/>
      <c r="WJ27" s="708"/>
      <c r="WK27" s="708" t="s">
        <v>1360</v>
      </c>
      <c r="WL27" s="708"/>
      <c r="WM27" s="708"/>
      <c r="WN27" s="708"/>
      <c r="WO27" s="708"/>
      <c r="WP27" s="708"/>
      <c r="WQ27" s="708"/>
      <c r="WR27" s="708"/>
      <c r="WS27" s="708" t="s">
        <v>1360</v>
      </c>
      <c r="WT27" s="708"/>
      <c r="WU27" s="708"/>
      <c r="WV27" s="708"/>
      <c r="WW27" s="708"/>
      <c r="WX27" s="708"/>
      <c r="WY27" s="708"/>
      <c r="WZ27" s="708"/>
      <c r="XA27" s="708" t="s">
        <v>1360</v>
      </c>
      <c r="XB27" s="708"/>
      <c r="XC27" s="708"/>
      <c r="XD27" s="708"/>
      <c r="XE27" s="708"/>
      <c r="XF27" s="708"/>
      <c r="XG27" s="708"/>
      <c r="XH27" s="708"/>
      <c r="XI27" s="708" t="s">
        <v>1360</v>
      </c>
      <c r="XJ27" s="708"/>
      <c r="XK27" s="708"/>
      <c r="XL27" s="708"/>
      <c r="XM27" s="708"/>
      <c r="XN27" s="708"/>
      <c r="XO27" s="708"/>
      <c r="XP27" s="708"/>
      <c r="XQ27" s="708" t="s">
        <v>1360</v>
      </c>
      <c r="XR27" s="708"/>
      <c r="XS27" s="708"/>
      <c r="XT27" s="708"/>
      <c r="XU27" s="708"/>
      <c r="XV27" s="708"/>
      <c r="XW27" s="708"/>
      <c r="XX27" s="708"/>
      <c r="XY27" s="708" t="s">
        <v>1360</v>
      </c>
      <c r="XZ27" s="708"/>
      <c r="YA27" s="708"/>
      <c r="YB27" s="708"/>
      <c r="YC27" s="708"/>
      <c r="YD27" s="708"/>
      <c r="YE27" s="708"/>
      <c r="YF27" s="708"/>
      <c r="YG27" s="708" t="s">
        <v>1360</v>
      </c>
      <c r="YH27" s="708"/>
      <c r="YI27" s="708"/>
      <c r="YJ27" s="708"/>
      <c r="YK27" s="708"/>
      <c r="YL27" s="708"/>
      <c r="YM27" s="708"/>
      <c r="YN27" s="708"/>
      <c r="YO27" s="708" t="s">
        <v>1360</v>
      </c>
      <c r="YP27" s="708"/>
      <c r="YQ27" s="708"/>
      <c r="YR27" s="708"/>
      <c r="YS27" s="708"/>
      <c r="YT27" s="708"/>
      <c r="YU27" s="708"/>
      <c r="YV27" s="708"/>
      <c r="YW27" s="708" t="s">
        <v>1360</v>
      </c>
      <c r="YX27" s="708"/>
      <c r="YY27" s="708"/>
      <c r="YZ27" s="708"/>
      <c r="ZA27" s="708"/>
      <c r="ZB27" s="708"/>
      <c r="ZC27" s="708"/>
      <c r="ZD27" s="708"/>
      <c r="ZE27" s="708" t="s">
        <v>1360</v>
      </c>
      <c r="ZF27" s="708"/>
      <c r="ZG27" s="708"/>
      <c r="ZH27" s="708"/>
      <c r="ZI27" s="708"/>
      <c r="ZJ27" s="708"/>
      <c r="ZK27" s="708"/>
      <c r="ZL27" s="708"/>
      <c r="ZM27" s="708" t="s">
        <v>1360</v>
      </c>
      <c r="ZN27" s="708"/>
      <c r="ZO27" s="708"/>
      <c r="ZP27" s="708"/>
      <c r="ZQ27" s="708"/>
      <c r="ZR27" s="708"/>
      <c r="ZS27" s="708"/>
      <c r="ZT27" s="708"/>
      <c r="ZU27" s="708" t="s">
        <v>1360</v>
      </c>
      <c r="ZV27" s="708"/>
      <c r="ZW27" s="708"/>
      <c r="ZX27" s="708"/>
      <c r="ZY27" s="708"/>
      <c r="ZZ27" s="708"/>
      <c r="AAA27" s="708"/>
      <c r="AAB27" s="708"/>
      <c r="AAC27" s="708" t="s">
        <v>1360</v>
      </c>
      <c r="AAD27" s="708"/>
      <c r="AAE27" s="708"/>
      <c r="AAF27" s="708"/>
      <c r="AAG27" s="708"/>
      <c r="AAH27" s="708"/>
      <c r="AAI27" s="708"/>
      <c r="AAJ27" s="708"/>
      <c r="AAK27" s="708" t="s">
        <v>1360</v>
      </c>
      <c r="AAL27" s="708"/>
      <c r="AAM27" s="708"/>
      <c r="AAN27" s="708"/>
      <c r="AAO27" s="708"/>
      <c r="AAP27" s="708"/>
      <c r="AAQ27" s="708"/>
      <c r="AAR27" s="708"/>
      <c r="AAS27" s="708" t="s">
        <v>1360</v>
      </c>
      <c r="AAT27" s="708"/>
      <c r="AAU27" s="708"/>
      <c r="AAV27" s="708"/>
      <c r="AAW27" s="708"/>
      <c r="AAX27" s="708"/>
      <c r="AAY27" s="708"/>
      <c r="AAZ27" s="708"/>
      <c r="ABA27" s="708" t="s">
        <v>1360</v>
      </c>
      <c r="ABB27" s="708"/>
      <c r="ABC27" s="708"/>
      <c r="ABD27" s="708"/>
      <c r="ABE27" s="708"/>
      <c r="ABF27" s="708"/>
      <c r="ABG27" s="708"/>
      <c r="ABH27" s="708"/>
      <c r="ABI27" s="708" t="s">
        <v>1360</v>
      </c>
      <c r="ABJ27" s="708"/>
      <c r="ABK27" s="708"/>
      <c r="ABL27" s="708"/>
      <c r="ABM27" s="708"/>
      <c r="ABN27" s="708"/>
      <c r="ABO27" s="708"/>
      <c r="ABP27" s="708"/>
      <c r="ABQ27" s="708" t="s">
        <v>1360</v>
      </c>
      <c r="ABR27" s="708"/>
      <c r="ABS27" s="708"/>
      <c r="ABT27" s="708"/>
      <c r="ABU27" s="708"/>
      <c r="ABV27" s="708"/>
      <c r="ABW27" s="708"/>
      <c r="ABX27" s="708"/>
      <c r="ABY27" s="708" t="s">
        <v>1360</v>
      </c>
      <c r="ABZ27" s="708"/>
      <c r="ACA27" s="708"/>
      <c r="ACB27" s="708"/>
      <c r="ACC27" s="708"/>
      <c r="ACD27" s="708"/>
      <c r="ACE27" s="708"/>
      <c r="ACF27" s="708"/>
      <c r="ACG27" s="708" t="s">
        <v>1360</v>
      </c>
      <c r="ACH27" s="708"/>
      <c r="ACI27" s="708"/>
      <c r="ACJ27" s="708"/>
      <c r="ACK27" s="708"/>
      <c r="ACL27" s="708"/>
      <c r="ACM27" s="708"/>
      <c r="ACN27" s="708"/>
      <c r="ACO27" s="708" t="s">
        <v>1360</v>
      </c>
      <c r="ACP27" s="708"/>
      <c r="ACQ27" s="708"/>
      <c r="ACR27" s="708"/>
      <c r="ACS27" s="708"/>
      <c r="ACT27" s="708"/>
      <c r="ACU27" s="708"/>
      <c r="ACV27" s="708"/>
      <c r="ACW27" s="708" t="s">
        <v>1360</v>
      </c>
      <c r="ACX27" s="708"/>
      <c r="ACY27" s="708"/>
      <c r="ACZ27" s="708"/>
      <c r="ADA27" s="708"/>
      <c r="ADB27" s="708"/>
      <c r="ADC27" s="708"/>
      <c r="ADD27" s="708"/>
      <c r="ADE27" s="708" t="s">
        <v>1360</v>
      </c>
      <c r="ADF27" s="708"/>
      <c r="ADG27" s="708"/>
      <c r="ADH27" s="708"/>
      <c r="ADI27" s="708"/>
      <c r="ADJ27" s="708"/>
      <c r="ADK27" s="708"/>
      <c r="ADL27" s="708"/>
      <c r="ADM27" s="708" t="s">
        <v>1360</v>
      </c>
      <c r="ADN27" s="708"/>
      <c r="ADO27" s="708"/>
      <c r="ADP27" s="708"/>
      <c r="ADQ27" s="708"/>
      <c r="ADR27" s="708"/>
      <c r="ADS27" s="708"/>
      <c r="ADT27" s="708"/>
      <c r="ADU27" s="708" t="s">
        <v>1360</v>
      </c>
      <c r="ADV27" s="708"/>
      <c r="ADW27" s="708"/>
      <c r="ADX27" s="708"/>
      <c r="ADY27" s="708"/>
      <c r="ADZ27" s="708"/>
      <c r="AEA27" s="708"/>
      <c r="AEB27" s="708"/>
      <c r="AEC27" s="708" t="s">
        <v>1360</v>
      </c>
      <c r="AED27" s="708"/>
      <c r="AEE27" s="708"/>
      <c r="AEF27" s="708"/>
      <c r="AEG27" s="708"/>
      <c r="AEH27" s="708"/>
      <c r="AEI27" s="708"/>
      <c r="AEJ27" s="708"/>
      <c r="AEK27" s="708" t="s">
        <v>1360</v>
      </c>
      <c r="AEL27" s="708"/>
      <c r="AEM27" s="708"/>
      <c r="AEN27" s="708"/>
      <c r="AEO27" s="708"/>
      <c r="AEP27" s="708"/>
      <c r="AEQ27" s="708"/>
      <c r="AER27" s="708"/>
      <c r="AES27" s="708" t="s">
        <v>1360</v>
      </c>
      <c r="AET27" s="708"/>
      <c r="AEU27" s="708"/>
      <c r="AEV27" s="708"/>
      <c r="AEW27" s="708"/>
      <c r="AEX27" s="708"/>
      <c r="AEY27" s="708"/>
      <c r="AEZ27" s="708"/>
      <c r="AFA27" s="708" t="s">
        <v>1360</v>
      </c>
      <c r="AFB27" s="708"/>
      <c r="AFC27" s="708"/>
      <c r="AFD27" s="708"/>
      <c r="AFE27" s="708"/>
      <c r="AFF27" s="708"/>
      <c r="AFG27" s="708"/>
      <c r="AFH27" s="708"/>
      <c r="AFI27" s="708" t="s">
        <v>1360</v>
      </c>
      <c r="AFJ27" s="708"/>
      <c r="AFK27" s="708"/>
      <c r="AFL27" s="708"/>
      <c r="AFM27" s="708"/>
      <c r="AFN27" s="708"/>
      <c r="AFO27" s="708"/>
      <c r="AFP27" s="708"/>
      <c r="AFQ27" s="708" t="s">
        <v>1360</v>
      </c>
      <c r="AFR27" s="708"/>
      <c r="AFS27" s="708"/>
      <c r="AFT27" s="708"/>
      <c r="AFU27" s="708"/>
      <c r="AFV27" s="708"/>
      <c r="AFW27" s="708"/>
      <c r="AFX27" s="708"/>
      <c r="AFY27" s="708" t="s">
        <v>1360</v>
      </c>
      <c r="AFZ27" s="708"/>
      <c r="AGA27" s="708"/>
      <c r="AGB27" s="708"/>
      <c r="AGC27" s="708"/>
      <c r="AGD27" s="708"/>
      <c r="AGE27" s="708"/>
      <c r="AGF27" s="708"/>
      <c r="AGG27" s="708" t="s">
        <v>1360</v>
      </c>
      <c r="AGH27" s="708"/>
      <c r="AGI27" s="708"/>
      <c r="AGJ27" s="708"/>
      <c r="AGK27" s="708"/>
      <c r="AGL27" s="708"/>
      <c r="AGM27" s="708"/>
      <c r="AGN27" s="708"/>
      <c r="AGO27" s="708" t="s">
        <v>1360</v>
      </c>
      <c r="AGP27" s="708"/>
      <c r="AGQ27" s="708"/>
      <c r="AGR27" s="708"/>
      <c r="AGS27" s="708"/>
      <c r="AGT27" s="708"/>
      <c r="AGU27" s="708"/>
      <c r="AGV27" s="708"/>
      <c r="AGW27" s="708" t="s">
        <v>1360</v>
      </c>
      <c r="AGX27" s="708"/>
      <c r="AGY27" s="708"/>
      <c r="AGZ27" s="708"/>
      <c r="AHA27" s="708"/>
      <c r="AHB27" s="708"/>
      <c r="AHC27" s="708"/>
      <c r="AHD27" s="708"/>
      <c r="AHE27" s="708" t="s">
        <v>1360</v>
      </c>
      <c r="AHF27" s="708"/>
      <c r="AHG27" s="708"/>
      <c r="AHH27" s="708"/>
      <c r="AHI27" s="708"/>
      <c r="AHJ27" s="708"/>
      <c r="AHK27" s="708"/>
      <c r="AHL27" s="708"/>
      <c r="AHM27" s="708" t="s">
        <v>1360</v>
      </c>
      <c r="AHN27" s="708"/>
      <c r="AHO27" s="708"/>
      <c r="AHP27" s="708"/>
      <c r="AHQ27" s="708"/>
      <c r="AHR27" s="708"/>
      <c r="AHS27" s="708"/>
      <c r="AHT27" s="708"/>
      <c r="AHU27" s="708" t="s">
        <v>1360</v>
      </c>
      <c r="AHV27" s="708"/>
      <c r="AHW27" s="708"/>
      <c r="AHX27" s="708"/>
      <c r="AHY27" s="708"/>
      <c r="AHZ27" s="708"/>
      <c r="AIA27" s="708"/>
      <c r="AIB27" s="708"/>
      <c r="AIC27" s="708" t="s">
        <v>1360</v>
      </c>
      <c r="AID27" s="708"/>
      <c r="AIE27" s="708"/>
      <c r="AIF27" s="708"/>
      <c r="AIG27" s="708"/>
      <c r="AIH27" s="708"/>
      <c r="AII27" s="708"/>
      <c r="AIJ27" s="708"/>
      <c r="AIK27" s="708" t="s">
        <v>1360</v>
      </c>
      <c r="AIL27" s="708"/>
      <c r="AIM27" s="708"/>
      <c r="AIN27" s="708"/>
      <c r="AIO27" s="708"/>
      <c r="AIP27" s="708"/>
      <c r="AIQ27" s="708"/>
      <c r="AIR27" s="708"/>
      <c r="AIS27" s="708" t="s">
        <v>1360</v>
      </c>
      <c r="AIT27" s="708"/>
      <c r="AIU27" s="708"/>
      <c r="AIV27" s="708"/>
      <c r="AIW27" s="708"/>
      <c r="AIX27" s="708"/>
      <c r="AIY27" s="708"/>
      <c r="AIZ27" s="708"/>
      <c r="AJA27" s="708" t="s">
        <v>1360</v>
      </c>
      <c r="AJB27" s="708"/>
      <c r="AJC27" s="708"/>
      <c r="AJD27" s="708"/>
      <c r="AJE27" s="708"/>
      <c r="AJF27" s="708"/>
      <c r="AJG27" s="708"/>
      <c r="AJH27" s="708"/>
      <c r="AJI27" s="708" t="s">
        <v>1360</v>
      </c>
      <c r="AJJ27" s="708"/>
      <c r="AJK27" s="708"/>
      <c r="AJL27" s="708"/>
      <c r="AJM27" s="708"/>
      <c r="AJN27" s="708"/>
      <c r="AJO27" s="708"/>
      <c r="AJP27" s="708"/>
      <c r="AJQ27" s="708" t="s">
        <v>1360</v>
      </c>
      <c r="AJR27" s="708"/>
      <c r="AJS27" s="708"/>
      <c r="AJT27" s="708"/>
      <c r="AJU27" s="708"/>
      <c r="AJV27" s="708"/>
      <c r="AJW27" s="708"/>
      <c r="AJX27" s="708"/>
      <c r="AJY27" s="708" t="s">
        <v>1360</v>
      </c>
      <c r="AJZ27" s="708"/>
      <c r="AKA27" s="708"/>
      <c r="AKB27" s="708"/>
      <c r="AKC27" s="708"/>
      <c r="AKD27" s="708"/>
      <c r="AKE27" s="708"/>
      <c r="AKF27" s="708"/>
      <c r="AKG27" s="708" t="s">
        <v>1360</v>
      </c>
      <c r="AKH27" s="708"/>
      <c r="AKI27" s="708"/>
      <c r="AKJ27" s="708"/>
      <c r="AKK27" s="708"/>
      <c r="AKL27" s="708"/>
      <c r="AKM27" s="708"/>
      <c r="AKN27" s="708"/>
      <c r="AKO27" s="708" t="s">
        <v>1360</v>
      </c>
      <c r="AKP27" s="708"/>
      <c r="AKQ27" s="708"/>
      <c r="AKR27" s="708"/>
      <c r="AKS27" s="708"/>
      <c r="AKT27" s="708"/>
      <c r="AKU27" s="708"/>
      <c r="AKV27" s="708"/>
      <c r="AKW27" s="708" t="s">
        <v>1360</v>
      </c>
      <c r="AKX27" s="708"/>
      <c r="AKY27" s="708"/>
      <c r="AKZ27" s="708"/>
      <c r="ALA27" s="708"/>
      <c r="ALB27" s="708"/>
      <c r="ALC27" s="708"/>
      <c r="ALD27" s="708"/>
      <c r="ALE27" s="708" t="s">
        <v>1360</v>
      </c>
      <c r="ALF27" s="708"/>
      <c r="ALG27" s="708"/>
      <c r="ALH27" s="708"/>
      <c r="ALI27" s="708"/>
      <c r="ALJ27" s="708"/>
      <c r="ALK27" s="708"/>
      <c r="ALL27" s="708"/>
      <c r="ALM27" s="708" t="s">
        <v>1360</v>
      </c>
      <c r="ALN27" s="708"/>
      <c r="ALO27" s="708"/>
      <c r="ALP27" s="708"/>
      <c r="ALQ27" s="708"/>
      <c r="ALR27" s="708"/>
      <c r="ALS27" s="708"/>
      <c r="ALT27" s="708"/>
      <c r="ALU27" s="708" t="s">
        <v>1360</v>
      </c>
      <c r="ALV27" s="708"/>
      <c r="ALW27" s="708"/>
      <c r="ALX27" s="708"/>
      <c r="ALY27" s="708"/>
      <c r="ALZ27" s="708"/>
      <c r="AMA27" s="708"/>
      <c r="AMB27" s="708"/>
      <c r="AMC27" s="708" t="s">
        <v>1360</v>
      </c>
      <c r="AMD27" s="708"/>
      <c r="AME27" s="708"/>
      <c r="AMF27" s="708"/>
      <c r="AMG27" s="708"/>
      <c r="AMH27" s="708"/>
      <c r="AMI27" s="708"/>
      <c r="AMJ27" s="708"/>
      <c r="AMK27" s="708" t="s">
        <v>1360</v>
      </c>
      <c r="AML27" s="708"/>
      <c r="AMM27" s="708"/>
      <c r="AMN27" s="708"/>
      <c r="AMO27" s="708"/>
      <c r="AMP27" s="708"/>
      <c r="AMQ27" s="708"/>
      <c r="AMR27" s="708"/>
      <c r="AMS27" s="708" t="s">
        <v>1360</v>
      </c>
      <c r="AMT27" s="708"/>
      <c r="AMU27" s="708"/>
      <c r="AMV27" s="708"/>
      <c r="AMW27" s="708"/>
      <c r="AMX27" s="708"/>
      <c r="AMY27" s="708"/>
      <c r="AMZ27" s="708"/>
      <c r="ANA27" s="708" t="s">
        <v>1360</v>
      </c>
      <c r="ANB27" s="708"/>
      <c r="ANC27" s="708"/>
      <c r="AND27" s="708"/>
      <c r="ANE27" s="708"/>
      <c r="ANF27" s="708"/>
      <c r="ANG27" s="708"/>
      <c r="ANH27" s="708"/>
      <c r="ANI27" s="708" t="s">
        <v>1360</v>
      </c>
      <c r="ANJ27" s="708"/>
      <c r="ANK27" s="708"/>
      <c r="ANL27" s="708"/>
      <c r="ANM27" s="708"/>
      <c r="ANN27" s="708"/>
      <c r="ANO27" s="708"/>
      <c r="ANP27" s="708"/>
      <c r="ANQ27" s="708" t="s">
        <v>1360</v>
      </c>
      <c r="ANR27" s="708"/>
      <c r="ANS27" s="708"/>
      <c r="ANT27" s="708"/>
      <c r="ANU27" s="708"/>
      <c r="ANV27" s="708"/>
      <c r="ANW27" s="708"/>
      <c r="ANX27" s="708"/>
      <c r="ANY27" s="708" t="s">
        <v>1360</v>
      </c>
      <c r="ANZ27" s="708"/>
      <c r="AOA27" s="708"/>
      <c r="AOB27" s="708"/>
      <c r="AOC27" s="708"/>
      <c r="AOD27" s="708"/>
      <c r="AOE27" s="708"/>
      <c r="AOF27" s="708"/>
      <c r="AOG27" s="708" t="s">
        <v>1360</v>
      </c>
      <c r="AOH27" s="708"/>
      <c r="AOI27" s="708"/>
      <c r="AOJ27" s="708"/>
      <c r="AOK27" s="708"/>
      <c r="AOL27" s="708"/>
      <c r="AOM27" s="708"/>
      <c r="AON27" s="708"/>
      <c r="AOO27" s="708" t="s">
        <v>1360</v>
      </c>
      <c r="AOP27" s="708"/>
      <c r="AOQ27" s="708"/>
      <c r="AOR27" s="708"/>
      <c r="AOS27" s="708"/>
      <c r="AOT27" s="708"/>
      <c r="AOU27" s="708"/>
      <c r="AOV27" s="708"/>
      <c r="AOW27" s="708" t="s">
        <v>1360</v>
      </c>
      <c r="AOX27" s="708"/>
      <c r="AOY27" s="708"/>
      <c r="AOZ27" s="708"/>
      <c r="APA27" s="708"/>
      <c r="APB27" s="708"/>
      <c r="APC27" s="708"/>
      <c r="APD27" s="708"/>
      <c r="APE27" s="708" t="s">
        <v>1360</v>
      </c>
      <c r="APF27" s="708"/>
      <c r="APG27" s="708"/>
      <c r="APH27" s="708"/>
      <c r="API27" s="708"/>
      <c r="APJ27" s="708"/>
      <c r="APK27" s="708"/>
      <c r="APL27" s="708"/>
      <c r="APM27" s="708" t="s">
        <v>1360</v>
      </c>
      <c r="APN27" s="708"/>
      <c r="APO27" s="708"/>
      <c r="APP27" s="708"/>
      <c r="APQ27" s="708"/>
      <c r="APR27" s="708"/>
      <c r="APS27" s="708"/>
      <c r="APT27" s="708"/>
      <c r="APU27" s="708" t="s">
        <v>1360</v>
      </c>
      <c r="APV27" s="708"/>
      <c r="APW27" s="708"/>
      <c r="APX27" s="708"/>
      <c r="APY27" s="708"/>
      <c r="APZ27" s="708"/>
      <c r="AQA27" s="708"/>
      <c r="AQB27" s="708"/>
      <c r="AQC27" s="708" t="s">
        <v>1360</v>
      </c>
      <c r="AQD27" s="708"/>
      <c r="AQE27" s="708"/>
      <c r="AQF27" s="708"/>
      <c r="AQG27" s="708"/>
      <c r="AQH27" s="708"/>
      <c r="AQI27" s="708"/>
      <c r="AQJ27" s="708"/>
      <c r="AQK27" s="708" t="s">
        <v>1360</v>
      </c>
      <c r="AQL27" s="708"/>
      <c r="AQM27" s="708"/>
      <c r="AQN27" s="708"/>
      <c r="AQO27" s="708"/>
      <c r="AQP27" s="708"/>
      <c r="AQQ27" s="708"/>
      <c r="AQR27" s="708"/>
      <c r="AQS27" s="708" t="s">
        <v>1360</v>
      </c>
      <c r="AQT27" s="708"/>
      <c r="AQU27" s="708"/>
      <c r="AQV27" s="708"/>
      <c r="AQW27" s="708"/>
      <c r="AQX27" s="708"/>
      <c r="AQY27" s="708"/>
      <c r="AQZ27" s="708"/>
      <c r="ARA27" s="708" t="s">
        <v>1360</v>
      </c>
      <c r="ARB27" s="708"/>
      <c r="ARC27" s="708"/>
      <c r="ARD27" s="708"/>
      <c r="ARE27" s="708"/>
      <c r="ARF27" s="708"/>
      <c r="ARG27" s="708"/>
      <c r="ARH27" s="708"/>
      <c r="ARI27" s="708" t="s">
        <v>1360</v>
      </c>
      <c r="ARJ27" s="708"/>
      <c r="ARK27" s="708"/>
      <c r="ARL27" s="708"/>
      <c r="ARM27" s="708"/>
      <c r="ARN27" s="708"/>
      <c r="ARO27" s="708"/>
      <c r="ARP27" s="708"/>
      <c r="ARQ27" s="708" t="s">
        <v>1360</v>
      </c>
      <c r="ARR27" s="708"/>
      <c r="ARS27" s="708"/>
      <c r="ART27" s="708"/>
      <c r="ARU27" s="708"/>
      <c r="ARV27" s="708"/>
      <c r="ARW27" s="708"/>
      <c r="ARX27" s="708"/>
      <c r="ARY27" s="708" t="s">
        <v>1360</v>
      </c>
      <c r="ARZ27" s="708"/>
      <c r="ASA27" s="708"/>
      <c r="ASB27" s="708"/>
      <c r="ASC27" s="708"/>
      <c r="ASD27" s="708"/>
      <c r="ASE27" s="708"/>
      <c r="ASF27" s="708"/>
      <c r="ASG27" s="708" t="s">
        <v>1360</v>
      </c>
      <c r="ASH27" s="708"/>
      <c r="ASI27" s="708"/>
      <c r="ASJ27" s="708"/>
      <c r="ASK27" s="708"/>
      <c r="ASL27" s="708"/>
      <c r="ASM27" s="708"/>
      <c r="ASN27" s="708"/>
      <c r="ASO27" s="708" t="s">
        <v>1360</v>
      </c>
      <c r="ASP27" s="708"/>
      <c r="ASQ27" s="708"/>
      <c r="ASR27" s="708"/>
      <c r="ASS27" s="708"/>
      <c r="AST27" s="708"/>
      <c r="ASU27" s="708"/>
      <c r="ASV27" s="708"/>
      <c r="ASW27" s="708" t="s">
        <v>1360</v>
      </c>
      <c r="ASX27" s="708"/>
      <c r="ASY27" s="708"/>
      <c r="ASZ27" s="708"/>
      <c r="ATA27" s="708"/>
      <c r="ATB27" s="708"/>
      <c r="ATC27" s="708"/>
      <c r="ATD27" s="708"/>
      <c r="ATE27" s="708" t="s">
        <v>1360</v>
      </c>
      <c r="ATF27" s="708"/>
      <c r="ATG27" s="708"/>
      <c r="ATH27" s="708"/>
      <c r="ATI27" s="708"/>
      <c r="ATJ27" s="708"/>
      <c r="ATK27" s="708"/>
      <c r="ATL27" s="708"/>
      <c r="ATM27" s="708" t="s">
        <v>1360</v>
      </c>
      <c r="ATN27" s="708"/>
      <c r="ATO27" s="708"/>
      <c r="ATP27" s="708"/>
      <c r="ATQ27" s="708"/>
      <c r="ATR27" s="708"/>
      <c r="ATS27" s="708"/>
      <c r="ATT27" s="708"/>
      <c r="ATU27" s="708" t="s">
        <v>1360</v>
      </c>
      <c r="ATV27" s="708"/>
      <c r="ATW27" s="708"/>
      <c r="ATX27" s="708"/>
      <c r="ATY27" s="708"/>
      <c r="ATZ27" s="708"/>
      <c r="AUA27" s="708"/>
      <c r="AUB27" s="708"/>
      <c r="AUC27" s="708" t="s">
        <v>1360</v>
      </c>
      <c r="AUD27" s="708"/>
      <c r="AUE27" s="708"/>
      <c r="AUF27" s="708"/>
      <c r="AUG27" s="708"/>
      <c r="AUH27" s="708"/>
      <c r="AUI27" s="708"/>
      <c r="AUJ27" s="708"/>
      <c r="AUK27" s="708" t="s">
        <v>1360</v>
      </c>
      <c r="AUL27" s="708"/>
      <c r="AUM27" s="708"/>
      <c r="AUN27" s="708"/>
      <c r="AUO27" s="708"/>
      <c r="AUP27" s="708"/>
      <c r="AUQ27" s="708"/>
      <c r="AUR27" s="708"/>
      <c r="AUS27" s="708" t="s">
        <v>1360</v>
      </c>
      <c r="AUT27" s="708"/>
      <c r="AUU27" s="708"/>
      <c r="AUV27" s="708"/>
      <c r="AUW27" s="708"/>
      <c r="AUX27" s="708"/>
      <c r="AUY27" s="708"/>
      <c r="AUZ27" s="708"/>
      <c r="AVA27" s="708" t="s">
        <v>1360</v>
      </c>
      <c r="AVB27" s="708"/>
      <c r="AVC27" s="708"/>
      <c r="AVD27" s="708"/>
      <c r="AVE27" s="708"/>
      <c r="AVF27" s="708"/>
      <c r="AVG27" s="708"/>
      <c r="AVH27" s="708"/>
      <c r="AVI27" s="708" t="s">
        <v>1360</v>
      </c>
      <c r="AVJ27" s="708"/>
      <c r="AVK27" s="708"/>
      <c r="AVL27" s="708"/>
      <c r="AVM27" s="708"/>
      <c r="AVN27" s="708"/>
      <c r="AVO27" s="708"/>
      <c r="AVP27" s="708"/>
      <c r="AVQ27" s="708" t="s">
        <v>1360</v>
      </c>
      <c r="AVR27" s="708"/>
      <c r="AVS27" s="708"/>
      <c r="AVT27" s="708"/>
      <c r="AVU27" s="708"/>
      <c r="AVV27" s="708"/>
      <c r="AVW27" s="708"/>
      <c r="AVX27" s="708"/>
      <c r="AVY27" s="708" t="s">
        <v>1360</v>
      </c>
      <c r="AVZ27" s="708"/>
      <c r="AWA27" s="708"/>
      <c r="AWB27" s="708"/>
      <c r="AWC27" s="708"/>
      <c r="AWD27" s="708"/>
      <c r="AWE27" s="708"/>
      <c r="AWF27" s="708"/>
      <c r="AWG27" s="708" t="s">
        <v>1360</v>
      </c>
      <c r="AWH27" s="708"/>
      <c r="AWI27" s="708"/>
      <c r="AWJ27" s="708"/>
      <c r="AWK27" s="708"/>
      <c r="AWL27" s="708"/>
      <c r="AWM27" s="708"/>
      <c r="AWN27" s="708"/>
      <c r="AWO27" s="708" t="s">
        <v>1360</v>
      </c>
      <c r="AWP27" s="708"/>
      <c r="AWQ27" s="708"/>
      <c r="AWR27" s="708"/>
      <c r="AWS27" s="708"/>
      <c r="AWT27" s="708"/>
      <c r="AWU27" s="708"/>
      <c r="AWV27" s="708"/>
      <c r="AWW27" s="708" t="s">
        <v>1360</v>
      </c>
      <c r="AWX27" s="708"/>
      <c r="AWY27" s="708"/>
      <c r="AWZ27" s="708"/>
      <c r="AXA27" s="708"/>
      <c r="AXB27" s="708"/>
      <c r="AXC27" s="708"/>
      <c r="AXD27" s="708"/>
      <c r="AXE27" s="708" t="s">
        <v>1360</v>
      </c>
      <c r="AXF27" s="708"/>
      <c r="AXG27" s="708"/>
      <c r="AXH27" s="708"/>
      <c r="AXI27" s="708"/>
      <c r="AXJ27" s="708"/>
      <c r="AXK27" s="708"/>
      <c r="AXL27" s="708"/>
      <c r="AXM27" s="708" t="s">
        <v>1360</v>
      </c>
      <c r="AXN27" s="708"/>
      <c r="AXO27" s="708"/>
      <c r="AXP27" s="708"/>
      <c r="AXQ27" s="708"/>
      <c r="AXR27" s="708"/>
      <c r="AXS27" s="708"/>
      <c r="AXT27" s="708"/>
      <c r="AXU27" s="708" t="s">
        <v>1360</v>
      </c>
      <c r="AXV27" s="708"/>
      <c r="AXW27" s="708"/>
      <c r="AXX27" s="708"/>
      <c r="AXY27" s="708"/>
      <c r="AXZ27" s="708"/>
      <c r="AYA27" s="708"/>
      <c r="AYB27" s="708"/>
      <c r="AYC27" s="708" t="s">
        <v>1360</v>
      </c>
      <c r="AYD27" s="708"/>
      <c r="AYE27" s="708"/>
      <c r="AYF27" s="708"/>
      <c r="AYG27" s="708"/>
      <c r="AYH27" s="708"/>
      <c r="AYI27" s="708"/>
      <c r="AYJ27" s="708"/>
      <c r="AYK27" s="708" t="s">
        <v>1360</v>
      </c>
      <c r="AYL27" s="708"/>
      <c r="AYM27" s="708"/>
      <c r="AYN27" s="708"/>
      <c r="AYO27" s="708"/>
      <c r="AYP27" s="708"/>
      <c r="AYQ27" s="708"/>
      <c r="AYR27" s="708"/>
      <c r="AYS27" s="708" t="s">
        <v>1360</v>
      </c>
      <c r="AYT27" s="708"/>
      <c r="AYU27" s="708"/>
      <c r="AYV27" s="708"/>
      <c r="AYW27" s="708"/>
      <c r="AYX27" s="708"/>
      <c r="AYY27" s="708"/>
      <c r="AYZ27" s="708"/>
      <c r="AZA27" s="708" t="s">
        <v>1360</v>
      </c>
      <c r="AZB27" s="708"/>
      <c r="AZC27" s="708"/>
      <c r="AZD27" s="708"/>
      <c r="AZE27" s="708"/>
      <c r="AZF27" s="708"/>
      <c r="AZG27" s="708"/>
      <c r="AZH27" s="708"/>
      <c r="AZI27" s="708" t="s">
        <v>1360</v>
      </c>
      <c r="AZJ27" s="708"/>
      <c r="AZK27" s="708"/>
      <c r="AZL27" s="708"/>
      <c r="AZM27" s="708"/>
      <c r="AZN27" s="708"/>
      <c r="AZO27" s="708"/>
      <c r="AZP27" s="708"/>
      <c r="AZQ27" s="708" t="s">
        <v>1360</v>
      </c>
      <c r="AZR27" s="708"/>
      <c r="AZS27" s="708"/>
      <c r="AZT27" s="708"/>
      <c r="AZU27" s="708"/>
      <c r="AZV27" s="708"/>
      <c r="AZW27" s="708"/>
      <c r="AZX27" s="708"/>
      <c r="AZY27" s="708" t="s">
        <v>1360</v>
      </c>
      <c r="AZZ27" s="708"/>
      <c r="BAA27" s="708"/>
      <c r="BAB27" s="708"/>
      <c r="BAC27" s="708"/>
      <c r="BAD27" s="708"/>
      <c r="BAE27" s="708"/>
      <c r="BAF27" s="708"/>
      <c r="BAG27" s="708" t="s">
        <v>1360</v>
      </c>
      <c r="BAH27" s="708"/>
      <c r="BAI27" s="708"/>
      <c r="BAJ27" s="708"/>
      <c r="BAK27" s="708"/>
      <c r="BAL27" s="708"/>
      <c r="BAM27" s="708"/>
      <c r="BAN27" s="708"/>
      <c r="BAO27" s="708" t="s">
        <v>1360</v>
      </c>
      <c r="BAP27" s="708"/>
      <c r="BAQ27" s="708"/>
      <c r="BAR27" s="708"/>
      <c r="BAS27" s="708"/>
      <c r="BAT27" s="708"/>
      <c r="BAU27" s="708"/>
      <c r="BAV27" s="708"/>
      <c r="BAW27" s="708" t="s">
        <v>1360</v>
      </c>
      <c r="BAX27" s="708"/>
      <c r="BAY27" s="708"/>
      <c r="BAZ27" s="708"/>
      <c r="BBA27" s="708"/>
      <c r="BBB27" s="708"/>
      <c r="BBC27" s="708"/>
      <c r="BBD27" s="708"/>
      <c r="BBE27" s="708" t="s">
        <v>1360</v>
      </c>
      <c r="BBF27" s="708"/>
      <c r="BBG27" s="708"/>
      <c r="BBH27" s="708"/>
      <c r="BBI27" s="708"/>
      <c r="BBJ27" s="708"/>
      <c r="BBK27" s="708"/>
      <c r="BBL27" s="708"/>
      <c r="BBM27" s="708" t="s">
        <v>1360</v>
      </c>
      <c r="BBN27" s="708"/>
      <c r="BBO27" s="708"/>
      <c r="BBP27" s="708"/>
      <c r="BBQ27" s="708"/>
      <c r="BBR27" s="708"/>
      <c r="BBS27" s="708"/>
      <c r="BBT27" s="708"/>
      <c r="BBU27" s="708" t="s">
        <v>1360</v>
      </c>
      <c r="BBV27" s="708"/>
      <c r="BBW27" s="708"/>
      <c r="BBX27" s="708"/>
      <c r="BBY27" s="708"/>
      <c r="BBZ27" s="708"/>
      <c r="BCA27" s="708"/>
      <c r="BCB27" s="708"/>
      <c r="BCC27" s="708" t="s">
        <v>1360</v>
      </c>
      <c r="BCD27" s="708"/>
      <c r="BCE27" s="708"/>
      <c r="BCF27" s="708"/>
      <c r="BCG27" s="708"/>
      <c r="BCH27" s="708"/>
      <c r="BCI27" s="708"/>
      <c r="BCJ27" s="708"/>
      <c r="BCK27" s="708" t="s">
        <v>1360</v>
      </c>
      <c r="BCL27" s="708"/>
      <c r="BCM27" s="708"/>
      <c r="BCN27" s="708"/>
      <c r="BCO27" s="708"/>
      <c r="BCP27" s="708"/>
      <c r="BCQ27" s="708"/>
      <c r="BCR27" s="708"/>
      <c r="BCS27" s="708" t="s">
        <v>1360</v>
      </c>
      <c r="BCT27" s="708"/>
      <c r="BCU27" s="708"/>
      <c r="BCV27" s="708"/>
      <c r="BCW27" s="708"/>
      <c r="BCX27" s="708"/>
      <c r="BCY27" s="708"/>
      <c r="BCZ27" s="708"/>
      <c r="BDA27" s="708" t="s">
        <v>1360</v>
      </c>
      <c r="BDB27" s="708"/>
      <c r="BDC27" s="708"/>
      <c r="BDD27" s="708"/>
      <c r="BDE27" s="708"/>
      <c r="BDF27" s="708"/>
      <c r="BDG27" s="708"/>
      <c r="BDH27" s="708"/>
      <c r="BDI27" s="708" t="s">
        <v>1360</v>
      </c>
      <c r="BDJ27" s="708"/>
      <c r="BDK27" s="708"/>
      <c r="BDL27" s="708"/>
      <c r="BDM27" s="708"/>
      <c r="BDN27" s="708"/>
      <c r="BDO27" s="708"/>
      <c r="BDP27" s="708"/>
      <c r="BDQ27" s="708" t="s">
        <v>1360</v>
      </c>
      <c r="BDR27" s="708"/>
      <c r="BDS27" s="708"/>
      <c r="BDT27" s="708"/>
      <c r="BDU27" s="708"/>
      <c r="BDV27" s="708"/>
      <c r="BDW27" s="708"/>
      <c r="BDX27" s="708"/>
      <c r="BDY27" s="708" t="s">
        <v>1360</v>
      </c>
      <c r="BDZ27" s="708"/>
      <c r="BEA27" s="708"/>
      <c r="BEB27" s="708"/>
      <c r="BEC27" s="708"/>
      <c r="BED27" s="708"/>
      <c r="BEE27" s="708"/>
      <c r="BEF27" s="708"/>
      <c r="BEG27" s="708" t="s">
        <v>1360</v>
      </c>
      <c r="BEH27" s="708"/>
      <c r="BEI27" s="708"/>
      <c r="BEJ27" s="708"/>
      <c r="BEK27" s="708"/>
      <c r="BEL27" s="708"/>
      <c r="BEM27" s="708"/>
      <c r="BEN27" s="708"/>
      <c r="BEO27" s="708" t="s">
        <v>1360</v>
      </c>
      <c r="BEP27" s="708"/>
      <c r="BEQ27" s="708"/>
      <c r="BER27" s="708"/>
      <c r="BES27" s="708"/>
      <c r="BET27" s="708"/>
      <c r="BEU27" s="708"/>
      <c r="BEV27" s="708"/>
      <c r="BEW27" s="708" t="s">
        <v>1360</v>
      </c>
      <c r="BEX27" s="708"/>
      <c r="BEY27" s="708"/>
      <c r="BEZ27" s="708"/>
      <c r="BFA27" s="708"/>
      <c r="BFB27" s="708"/>
      <c r="BFC27" s="708"/>
      <c r="BFD27" s="708"/>
      <c r="BFE27" s="708" t="s">
        <v>1360</v>
      </c>
      <c r="BFF27" s="708"/>
      <c r="BFG27" s="708"/>
      <c r="BFH27" s="708"/>
      <c r="BFI27" s="708"/>
      <c r="BFJ27" s="708"/>
      <c r="BFK27" s="708"/>
      <c r="BFL27" s="708"/>
      <c r="BFM27" s="708" t="s">
        <v>1360</v>
      </c>
      <c r="BFN27" s="708"/>
      <c r="BFO27" s="708"/>
      <c r="BFP27" s="708"/>
      <c r="BFQ27" s="708"/>
      <c r="BFR27" s="708"/>
      <c r="BFS27" s="708"/>
      <c r="BFT27" s="708"/>
      <c r="BFU27" s="708" t="s">
        <v>1360</v>
      </c>
      <c r="BFV27" s="708"/>
      <c r="BFW27" s="708"/>
      <c r="BFX27" s="708"/>
      <c r="BFY27" s="708"/>
      <c r="BFZ27" s="708"/>
      <c r="BGA27" s="708"/>
      <c r="BGB27" s="708"/>
      <c r="BGC27" s="708" t="s">
        <v>1360</v>
      </c>
      <c r="BGD27" s="708"/>
      <c r="BGE27" s="708"/>
      <c r="BGF27" s="708"/>
      <c r="BGG27" s="708"/>
      <c r="BGH27" s="708"/>
      <c r="BGI27" s="708"/>
      <c r="BGJ27" s="708"/>
      <c r="BGK27" s="708" t="s">
        <v>1360</v>
      </c>
      <c r="BGL27" s="708"/>
      <c r="BGM27" s="708"/>
      <c r="BGN27" s="708"/>
      <c r="BGO27" s="708"/>
      <c r="BGP27" s="708"/>
      <c r="BGQ27" s="708"/>
      <c r="BGR27" s="708"/>
      <c r="BGS27" s="708" t="s">
        <v>1360</v>
      </c>
      <c r="BGT27" s="708"/>
      <c r="BGU27" s="708"/>
      <c r="BGV27" s="708"/>
      <c r="BGW27" s="708"/>
      <c r="BGX27" s="708"/>
      <c r="BGY27" s="708"/>
      <c r="BGZ27" s="708"/>
      <c r="BHA27" s="708" t="s">
        <v>1360</v>
      </c>
      <c r="BHB27" s="708"/>
      <c r="BHC27" s="708"/>
      <c r="BHD27" s="708"/>
      <c r="BHE27" s="708"/>
      <c r="BHF27" s="708"/>
      <c r="BHG27" s="708"/>
      <c r="BHH27" s="708"/>
      <c r="BHI27" s="708" t="s">
        <v>1360</v>
      </c>
      <c r="BHJ27" s="708"/>
      <c r="BHK27" s="708"/>
      <c r="BHL27" s="708"/>
      <c r="BHM27" s="708"/>
      <c r="BHN27" s="708"/>
      <c r="BHO27" s="708"/>
      <c r="BHP27" s="708"/>
      <c r="BHQ27" s="708" t="s">
        <v>1360</v>
      </c>
      <c r="BHR27" s="708"/>
      <c r="BHS27" s="708"/>
      <c r="BHT27" s="708"/>
      <c r="BHU27" s="708"/>
      <c r="BHV27" s="708"/>
      <c r="BHW27" s="708"/>
      <c r="BHX27" s="708"/>
      <c r="BHY27" s="708" t="s">
        <v>1360</v>
      </c>
      <c r="BHZ27" s="708"/>
      <c r="BIA27" s="708"/>
      <c r="BIB27" s="708"/>
      <c r="BIC27" s="708"/>
      <c r="BID27" s="708"/>
      <c r="BIE27" s="708"/>
      <c r="BIF27" s="708"/>
      <c r="BIG27" s="708" t="s">
        <v>1360</v>
      </c>
      <c r="BIH27" s="708"/>
      <c r="BII27" s="708"/>
      <c r="BIJ27" s="708"/>
      <c r="BIK27" s="708"/>
      <c r="BIL27" s="708"/>
      <c r="BIM27" s="708"/>
      <c r="BIN27" s="708"/>
      <c r="BIO27" s="708" t="s">
        <v>1360</v>
      </c>
      <c r="BIP27" s="708"/>
      <c r="BIQ27" s="708"/>
      <c r="BIR27" s="708"/>
      <c r="BIS27" s="708"/>
      <c r="BIT27" s="708"/>
      <c r="BIU27" s="708"/>
      <c r="BIV27" s="708"/>
      <c r="BIW27" s="708" t="s">
        <v>1360</v>
      </c>
      <c r="BIX27" s="708"/>
      <c r="BIY27" s="708"/>
      <c r="BIZ27" s="708"/>
      <c r="BJA27" s="708"/>
      <c r="BJB27" s="708"/>
      <c r="BJC27" s="708"/>
      <c r="BJD27" s="708"/>
      <c r="BJE27" s="708" t="s">
        <v>1360</v>
      </c>
      <c r="BJF27" s="708"/>
      <c r="BJG27" s="708"/>
      <c r="BJH27" s="708"/>
      <c r="BJI27" s="708"/>
      <c r="BJJ27" s="708"/>
      <c r="BJK27" s="708"/>
      <c r="BJL27" s="708"/>
      <c r="BJM27" s="708" t="s">
        <v>1360</v>
      </c>
      <c r="BJN27" s="708"/>
      <c r="BJO27" s="708"/>
      <c r="BJP27" s="708"/>
      <c r="BJQ27" s="708"/>
      <c r="BJR27" s="708"/>
      <c r="BJS27" s="708"/>
      <c r="BJT27" s="708"/>
      <c r="BJU27" s="708" t="s">
        <v>1360</v>
      </c>
      <c r="BJV27" s="708"/>
      <c r="BJW27" s="708"/>
      <c r="BJX27" s="708"/>
      <c r="BJY27" s="708"/>
      <c r="BJZ27" s="708"/>
      <c r="BKA27" s="708"/>
      <c r="BKB27" s="708"/>
      <c r="BKC27" s="708" t="s">
        <v>1360</v>
      </c>
      <c r="BKD27" s="708"/>
      <c r="BKE27" s="708"/>
      <c r="BKF27" s="708"/>
      <c r="BKG27" s="708"/>
      <c r="BKH27" s="708"/>
      <c r="BKI27" s="708"/>
      <c r="BKJ27" s="708"/>
      <c r="BKK27" s="708" t="s">
        <v>1360</v>
      </c>
      <c r="BKL27" s="708"/>
      <c r="BKM27" s="708"/>
      <c r="BKN27" s="708"/>
      <c r="BKO27" s="708"/>
      <c r="BKP27" s="708"/>
      <c r="BKQ27" s="708"/>
      <c r="BKR27" s="708"/>
      <c r="BKS27" s="708" t="s">
        <v>1360</v>
      </c>
      <c r="BKT27" s="708"/>
      <c r="BKU27" s="708"/>
      <c r="BKV27" s="708"/>
      <c r="BKW27" s="708"/>
      <c r="BKX27" s="708"/>
      <c r="BKY27" s="708"/>
      <c r="BKZ27" s="708"/>
      <c r="BLA27" s="708" t="s">
        <v>1360</v>
      </c>
      <c r="BLB27" s="708"/>
      <c r="BLC27" s="708"/>
      <c r="BLD27" s="708"/>
      <c r="BLE27" s="708"/>
      <c r="BLF27" s="708"/>
      <c r="BLG27" s="708"/>
      <c r="BLH27" s="708"/>
      <c r="BLI27" s="708" t="s">
        <v>1360</v>
      </c>
      <c r="BLJ27" s="708"/>
      <c r="BLK27" s="708"/>
      <c r="BLL27" s="708"/>
      <c r="BLM27" s="708"/>
      <c r="BLN27" s="708"/>
      <c r="BLO27" s="708"/>
      <c r="BLP27" s="708"/>
      <c r="BLQ27" s="708" t="s">
        <v>1360</v>
      </c>
      <c r="BLR27" s="708"/>
      <c r="BLS27" s="708"/>
      <c r="BLT27" s="708"/>
      <c r="BLU27" s="708"/>
      <c r="BLV27" s="708"/>
      <c r="BLW27" s="708"/>
      <c r="BLX27" s="708"/>
      <c r="BLY27" s="708" t="s">
        <v>1360</v>
      </c>
      <c r="BLZ27" s="708"/>
      <c r="BMA27" s="708"/>
      <c r="BMB27" s="708"/>
      <c r="BMC27" s="708"/>
      <c r="BMD27" s="708"/>
      <c r="BME27" s="708"/>
      <c r="BMF27" s="708"/>
      <c r="BMG27" s="708" t="s">
        <v>1360</v>
      </c>
      <c r="BMH27" s="708"/>
      <c r="BMI27" s="708"/>
      <c r="BMJ27" s="708"/>
      <c r="BMK27" s="708"/>
      <c r="BML27" s="708"/>
      <c r="BMM27" s="708"/>
      <c r="BMN27" s="708"/>
      <c r="BMO27" s="708" t="s">
        <v>1360</v>
      </c>
      <c r="BMP27" s="708"/>
      <c r="BMQ27" s="708"/>
      <c r="BMR27" s="708"/>
      <c r="BMS27" s="708"/>
      <c r="BMT27" s="708"/>
      <c r="BMU27" s="708"/>
      <c r="BMV27" s="708"/>
      <c r="BMW27" s="708" t="s">
        <v>1360</v>
      </c>
      <c r="BMX27" s="708"/>
      <c r="BMY27" s="708"/>
      <c r="BMZ27" s="708"/>
      <c r="BNA27" s="708"/>
      <c r="BNB27" s="708"/>
      <c r="BNC27" s="708"/>
      <c r="BND27" s="708"/>
      <c r="BNE27" s="708" t="s">
        <v>1360</v>
      </c>
      <c r="BNF27" s="708"/>
      <c r="BNG27" s="708"/>
      <c r="BNH27" s="708"/>
      <c r="BNI27" s="708"/>
      <c r="BNJ27" s="708"/>
      <c r="BNK27" s="708"/>
      <c r="BNL27" s="708"/>
      <c r="BNM27" s="708" t="s">
        <v>1360</v>
      </c>
      <c r="BNN27" s="708"/>
      <c r="BNO27" s="708"/>
      <c r="BNP27" s="708"/>
      <c r="BNQ27" s="708"/>
      <c r="BNR27" s="708"/>
      <c r="BNS27" s="708"/>
      <c r="BNT27" s="708"/>
      <c r="BNU27" s="708" t="s">
        <v>1360</v>
      </c>
      <c r="BNV27" s="708"/>
      <c r="BNW27" s="708"/>
      <c r="BNX27" s="708"/>
      <c r="BNY27" s="708"/>
      <c r="BNZ27" s="708"/>
      <c r="BOA27" s="708"/>
      <c r="BOB27" s="708"/>
      <c r="BOC27" s="708" t="s">
        <v>1360</v>
      </c>
      <c r="BOD27" s="708"/>
      <c r="BOE27" s="708"/>
      <c r="BOF27" s="708"/>
      <c r="BOG27" s="708"/>
      <c r="BOH27" s="708"/>
      <c r="BOI27" s="708"/>
      <c r="BOJ27" s="708"/>
      <c r="BOK27" s="708" t="s">
        <v>1360</v>
      </c>
      <c r="BOL27" s="708"/>
      <c r="BOM27" s="708"/>
      <c r="BON27" s="708"/>
      <c r="BOO27" s="708"/>
      <c r="BOP27" s="708"/>
      <c r="BOQ27" s="708"/>
      <c r="BOR27" s="708"/>
      <c r="BOS27" s="708" t="s">
        <v>1360</v>
      </c>
      <c r="BOT27" s="708"/>
      <c r="BOU27" s="708"/>
      <c r="BOV27" s="708"/>
      <c r="BOW27" s="708"/>
      <c r="BOX27" s="708"/>
      <c r="BOY27" s="708"/>
      <c r="BOZ27" s="708"/>
      <c r="BPA27" s="708" t="s">
        <v>1360</v>
      </c>
      <c r="BPB27" s="708"/>
      <c r="BPC27" s="708"/>
      <c r="BPD27" s="708"/>
      <c r="BPE27" s="708"/>
      <c r="BPF27" s="708"/>
      <c r="BPG27" s="708"/>
      <c r="BPH27" s="708"/>
      <c r="BPI27" s="708" t="s">
        <v>1360</v>
      </c>
      <c r="BPJ27" s="708"/>
      <c r="BPK27" s="708"/>
      <c r="BPL27" s="708"/>
      <c r="BPM27" s="708"/>
      <c r="BPN27" s="708"/>
      <c r="BPO27" s="708"/>
      <c r="BPP27" s="708"/>
      <c r="BPQ27" s="708" t="s">
        <v>1360</v>
      </c>
      <c r="BPR27" s="708"/>
      <c r="BPS27" s="708"/>
      <c r="BPT27" s="708"/>
      <c r="BPU27" s="708"/>
      <c r="BPV27" s="708"/>
      <c r="BPW27" s="708"/>
      <c r="BPX27" s="708"/>
      <c r="BPY27" s="708" t="s">
        <v>1360</v>
      </c>
      <c r="BPZ27" s="708"/>
      <c r="BQA27" s="708"/>
      <c r="BQB27" s="708"/>
      <c r="BQC27" s="708"/>
      <c r="BQD27" s="708"/>
      <c r="BQE27" s="708"/>
      <c r="BQF27" s="708"/>
      <c r="BQG27" s="708" t="s">
        <v>1360</v>
      </c>
      <c r="BQH27" s="708"/>
      <c r="BQI27" s="708"/>
      <c r="BQJ27" s="708"/>
      <c r="BQK27" s="708"/>
      <c r="BQL27" s="708"/>
      <c r="BQM27" s="708"/>
      <c r="BQN27" s="708"/>
      <c r="BQO27" s="708" t="s">
        <v>1360</v>
      </c>
      <c r="BQP27" s="708"/>
      <c r="BQQ27" s="708"/>
      <c r="BQR27" s="708"/>
      <c r="BQS27" s="708"/>
      <c r="BQT27" s="708"/>
      <c r="BQU27" s="708"/>
      <c r="BQV27" s="708"/>
      <c r="BQW27" s="708" t="s">
        <v>1360</v>
      </c>
      <c r="BQX27" s="708"/>
      <c r="BQY27" s="708"/>
      <c r="BQZ27" s="708"/>
      <c r="BRA27" s="708"/>
      <c r="BRB27" s="708"/>
      <c r="BRC27" s="708"/>
      <c r="BRD27" s="708"/>
      <c r="BRE27" s="708" t="s">
        <v>1360</v>
      </c>
      <c r="BRF27" s="708"/>
      <c r="BRG27" s="708"/>
      <c r="BRH27" s="708"/>
      <c r="BRI27" s="708"/>
      <c r="BRJ27" s="708"/>
      <c r="BRK27" s="708"/>
      <c r="BRL27" s="708"/>
      <c r="BRM27" s="708" t="s">
        <v>1360</v>
      </c>
      <c r="BRN27" s="708"/>
      <c r="BRO27" s="708"/>
      <c r="BRP27" s="708"/>
      <c r="BRQ27" s="708"/>
      <c r="BRR27" s="708"/>
      <c r="BRS27" s="708"/>
      <c r="BRT27" s="708"/>
      <c r="BRU27" s="708" t="s">
        <v>1360</v>
      </c>
      <c r="BRV27" s="708"/>
      <c r="BRW27" s="708"/>
      <c r="BRX27" s="708"/>
      <c r="BRY27" s="708"/>
      <c r="BRZ27" s="708"/>
      <c r="BSA27" s="708"/>
      <c r="BSB27" s="708"/>
      <c r="BSC27" s="708" t="s">
        <v>1360</v>
      </c>
      <c r="BSD27" s="708"/>
      <c r="BSE27" s="708"/>
      <c r="BSF27" s="708"/>
      <c r="BSG27" s="708"/>
      <c r="BSH27" s="708"/>
      <c r="BSI27" s="708"/>
      <c r="BSJ27" s="708"/>
      <c r="BSK27" s="708" t="s">
        <v>1360</v>
      </c>
      <c r="BSL27" s="708"/>
      <c r="BSM27" s="708"/>
      <c r="BSN27" s="708"/>
      <c r="BSO27" s="708"/>
      <c r="BSP27" s="708"/>
      <c r="BSQ27" s="708"/>
      <c r="BSR27" s="708"/>
      <c r="BSS27" s="708" t="s">
        <v>1360</v>
      </c>
      <c r="BST27" s="708"/>
      <c r="BSU27" s="708"/>
      <c r="BSV27" s="708"/>
      <c r="BSW27" s="708"/>
      <c r="BSX27" s="708"/>
      <c r="BSY27" s="708"/>
      <c r="BSZ27" s="708"/>
      <c r="BTA27" s="708" t="s">
        <v>1360</v>
      </c>
      <c r="BTB27" s="708"/>
      <c r="BTC27" s="708"/>
      <c r="BTD27" s="708"/>
      <c r="BTE27" s="708"/>
      <c r="BTF27" s="708"/>
      <c r="BTG27" s="708"/>
      <c r="BTH27" s="708"/>
      <c r="BTI27" s="708" t="s">
        <v>1360</v>
      </c>
      <c r="BTJ27" s="708"/>
      <c r="BTK27" s="708"/>
      <c r="BTL27" s="708"/>
      <c r="BTM27" s="708"/>
      <c r="BTN27" s="708"/>
      <c r="BTO27" s="708"/>
      <c r="BTP27" s="708"/>
      <c r="BTQ27" s="708" t="s">
        <v>1360</v>
      </c>
      <c r="BTR27" s="708"/>
      <c r="BTS27" s="708"/>
      <c r="BTT27" s="708"/>
      <c r="BTU27" s="708"/>
      <c r="BTV27" s="708"/>
      <c r="BTW27" s="708"/>
      <c r="BTX27" s="708"/>
      <c r="BTY27" s="708" t="s">
        <v>1360</v>
      </c>
      <c r="BTZ27" s="708"/>
      <c r="BUA27" s="708"/>
      <c r="BUB27" s="708"/>
      <c r="BUC27" s="708"/>
      <c r="BUD27" s="708"/>
      <c r="BUE27" s="708"/>
      <c r="BUF27" s="708"/>
      <c r="BUG27" s="708" t="s">
        <v>1360</v>
      </c>
      <c r="BUH27" s="708"/>
      <c r="BUI27" s="708"/>
      <c r="BUJ27" s="708"/>
      <c r="BUK27" s="708"/>
      <c r="BUL27" s="708"/>
      <c r="BUM27" s="708"/>
      <c r="BUN27" s="708"/>
      <c r="BUO27" s="708" t="s">
        <v>1360</v>
      </c>
      <c r="BUP27" s="708"/>
      <c r="BUQ27" s="708"/>
      <c r="BUR27" s="708"/>
      <c r="BUS27" s="708"/>
      <c r="BUT27" s="708"/>
      <c r="BUU27" s="708"/>
      <c r="BUV27" s="708"/>
      <c r="BUW27" s="708" t="s">
        <v>1360</v>
      </c>
      <c r="BUX27" s="708"/>
      <c r="BUY27" s="708"/>
      <c r="BUZ27" s="708"/>
      <c r="BVA27" s="708"/>
      <c r="BVB27" s="708"/>
      <c r="BVC27" s="708"/>
      <c r="BVD27" s="708"/>
      <c r="BVE27" s="708" t="s">
        <v>1360</v>
      </c>
      <c r="BVF27" s="708"/>
      <c r="BVG27" s="708"/>
      <c r="BVH27" s="708"/>
      <c r="BVI27" s="708"/>
      <c r="BVJ27" s="708"/>
      <c r="BVK27" s="708"/>
      <c r="BVL27" s="708"/>
      <c r="BVM27" s="708" t="s">
        <v>1360</v>
      </c>
      <c r="BVN27" s="708"/>
      <c r="BVO27" s="708"/>
      <c r="BVP27" s="708"/>
      <c r="BVQ27" s="708"/>
      <c r="BVR27" s="708"/>
      <c r="BVS27" s="708"/>
      <c r="BVT27" s="708"/>
      <c r="BVU27" s="708" t="s">
        <v>1360</v>
      </c>
      <c r="BVV27" s="708"/>
      <c r="BVW27" s="708"/>
      <c r="BVX27" s="708"/>
      <c r="BVY27" s="708"/>
      <c r="BVZ27" s="708"/>
      <c r="BWA27" s="708"/>
      <c r="BWB27" s="708"/>
      <c r="BWC27" s="708" t="s">
        <v>1360</v>
      </c>
      <c r="BWD27" s="708"/>
      <c r="BWE27" s="708"/>
      <c r="BWF27" s="708"/>
      <c r="BWG27" s="708"/>
      <c r="BWH27" s="708"/>
      <c r="BWI27" s="708"/>
      <c r="BWJ27" s="708"/>
      <c r="BWK27" s="708" t="s">
        <v>1360</v>
      </c>
      <c r="BWL27" s="708"/>
      <c r="BWM27" s="708"/>
      <c r="BWN27" s="708"/>
      <c r="BWO27" s="708"/>
      <c r="BWP27" s="708"/>
      <c r="BWQ27" s="708"/>
      <c r="BWR27" s="708"/>
      <c r="BWS27" s="708" t="s">
        <v>1360</v>
      </c>
      <c r="BWT27" s="708"/>
      <c r="BWU27" s="708"/>
      <c r="BWV27" s="708"/>
      <c r="BWW27" s="708"/>
      <c r="BWX27" s="708"/>
      <c r="BWY27" s="708"/>
      <c r="BWZ27" s="708"/>
      <c r="BXA27" s="708" t="s">
        <v>1360</v>
      </c>
      <c r="BXB27" s="708"/>
      <c r="BXC27" s="708"/>
      <c r="BXD27" s="708"/>
      <c r="BXE27" s="708"/>
      <c r="BXF27" s="708"/>
      <c r="BXG27" s="708"/>
      <c r="BXH27" s="708"/>
      <c r="BXI27" s="708" t="s">
        <v>1360</v>
      </c>
      <c r="BXJ27" s="708"/>
      <c r="BXK27" s="708"/>
      <c r="BXL27" s="708"/>
      <c r="BXM27" s="708"/>
      <c r="BXN27" s="708"/>
      <c r="BXO27" s="708"/>
      <c r="BXP27" s="708"/>
      <c r="BXQ27" s="708" t="s">
        <v>1360</v>
      </c>
      <c r="BXR27" s="708"/>
      <c r="BXS27" s="708"/>
      <c r="BXT27" s="708"/>
      <c r="BXU27" s="708"/>
      <c r="BXV27" s="708"/>
      <c r="BXW27" s="708"/>
      <c r="BXX27" s="708"/>
      <c r="BXY27" s="708" t="s">
        <v>1360</v>
      </c>
      <c r="BXZ27" s="708"/>
      <c r="BYA27" s="708"/>
      <c r="BYB27" s="708"/>
      <c r="BYC27" s="708"/>
      <c r="BYD27" s="708"/>
      <c r="BYE27" s="708"/>
      <c r="BYF27" s="708"/>
      <c r="BYG27" s="708" t="s">
        <v>1360</v>
      </c>
      <c r="BYH27" s="708"/>
      <c r="BYI27" s="708"/>
      <c r="BYJ27" s="708"/>
      <c r="BYK27" s="708"/>
      <c r="BYL27" s="708"/>
      <c r="BYM27" s="708"/>
      <c r="BYN27" s="708"/>
      <c r="BYO27" s="708" t="s">
        <v>1360</v>
      </c>
      <c r="BYP27" s="708"/>
      <c r="BYQ27" s="708"/>
      <c r="BYR27" s="708"/>
      <c r="BYS27" s="708"/>
      <c r="BYT27" s="708"/>
      <c r="BYU27" s="708"/>
      <c r="BYV27" s="708"/>
      <c r="BYW27" s="708" t="s">
        <v>1360</v>
      </c>
      <c r="BYX27" s="708"/>
      <c r="BYY27" s="708"/>
      <c r="BYZ27" s="708"/>
      <c r="BZA27" s="708"/>
      <c r="BZB27" s="708"/>
      <c r="BZC27" s="708"/>
      <c r="BZD27" s="708"/>
      <c r="BZE27" s="708" t="s">
        <v>1360</v>
      </c>
      <c r="BZF27" s="708"/>
      <c r="BZG27" s="708"/>
      <c r="BZH27" s="708"/>
      <c r="BZI27" s="708"/>
      <c r="BZJ27" s="708"/>
      <c r="BZK27" s="708"/>
      <c r="BZL27" s="708"/>
      <c r="BZM27" s="708" t="s">
        <v>1360</v>
      </c>
      <c r="BZN27" s="708"/>
      <c r="BZO27" s="708"/>
      <c r="BZP27" s="708"/>
      <c r="BZQ27" s="708"/>
      <c r="BZR27" s="708"/>
      <c r="BZS27" s="708"/>
      <c r="BZT27" s="708"/>
      <c r="BZU27" s="708" t="s">
        <v>1360</v>
      </c>
      <c r="BZV27" s="708"/>
      <c r="BZW27" s="708"/>
      <c r="BZX27" s="708"/>
      <c r="BZY27" s="708"/>
      <c r="BZZ27" s="708"/>
      <c r="CAA27" s="708"/>
      <c r="CAB27" s="708"/>
      <c r="CAC27" s="708" t="s">
        <v>1360</v>
      </c>
      <c r="CAD27" s="708"/>
      <c r="CAE27" s="708"/>
      <c r="CAF27" s="708"/>
      <c r="CAG27" s="708"/>
      <c r="CAH27" s="708"/>
      <c r="CAI27" s="708"/>
      <c r="CAJ27" s="708"/>
      <c r="CAK27" s="708" t="s">
        <v>1360</v>
      </c>
      <c r="CAL27" s="708"/>
      <c r="CAM27" s="708"/>
      <c r="CAN27" s="708"/>
      <c r="CAO27" s="708"/>
      <c r="CAP27" s="708"/>
      <c r="CAQ27" s="708"/>
      <c r="CAR27" s="708"/>
      <c r="CAS27" s="708" t="s">
        <v>1360</v>
      </c>
      <c r="CAT27" s="708"/>
      <c r="CAU27" s="708"/>
      <c r="CAV27" s="708"/>
      <c r="CAW27" s="708"/>
      <c r="CAX27" s="708"/>
      <c r="CAY27" s="708"/>
      <c r="CAZ27" s="708"/>
      <c r="CBA27" s="708" t="s">
        <v>1360</v>
      </c>
      <c r="CBB27" s="708"/>
      <c r="CBC27" s="708"/>
      <c r="CBD27" s="708"/>
      <c r="CBE27" s="708"/>
      <c r="CBF27" s="708"/>
      <c r="CBG27" s="708"/>
      <c r="CBH27" s="708"/>
      <c r="CBI27" s="708" t="s">
        <v>1360</v>
      </c>
      <c r="CBJ27" s="708"/>
      <c r="CBK27" s="708"/>
      <c r="CBL27" s="708"/>
      <c r="CBM27" s="708"/>
      <c r="CBN27" s="708"/>
      <c r="CBO27" s="708"/>
      <c r="CBP27" s="708"/>
      <c r="CBQ27" s="708" t="s">
        <v>1360</v>
      </c>
      <c r="CBR27" s="708"/>
      <c r="CBS27" s="708"/>
      <c r="CBT27" s="708"/>
      <c r="CBU27" s="708"/>
      <c r="CBV27" s="708"/>
      <c r="CBW27" s="708"/>
      <c r="CBX27" s="708"/>
      <c r="CBY27" s="708" t="s">
        <v>1360</v>
      </c>
      <c r="CBZ27" s="708"/>
      <c r="CCA27" s="708"/>
      <c r="CCB27" s="708"/>
      <c r="CCC27" s="708"/>
      <c r="CCD27" s="708"/>
      <c r="CCE27" s="708"/>
      <c r="CCF27" s="708"/>
      <c r="CCG27" s="708" t="s">
        <v>1360</v>
      </c>
      <c r="CCH27" s="708"/>
      <c r="CCI27" s="708"/>
      <c r="CCJ27" s="708"/>
      <c r="CCK27" s="708"/>
      <c r="CCL27" s="708"/>
      <c r="CCM27" s="708"/>
      <c r="CCN27" s="708"/>
      <c r="CCO27" s="708" t="s">
        <v>1360</v>
      </c>
      <c r="CCP27" s="708"/>
      <c r="CCQ27" s="708"/>
      <c r="CCR27" s="708"/>
      <c r="CCS27" s="708"/>
      <c r="CCT27" s="708"/>
      <c r="CCU27" s="708"/>
      <c r="CCV27" s="708"/>
      <c r="CCW27" s="708" t="s">
        <v>1360</v>
      </c>
      <c r="CCX27" s="708"/>
      <c r="CCY27" s="708"/>
      <c r="CCZ27" s="708"/>
      <c r="CDA27" s="708"/>
      <c r="CDB27" s="708"/>
      <c r="CDC27" s="708"/>
      <c r="CDD27" s="708"/>
      <c r="CDE27" s="708" t="s">
        <v>1360</v>
      </c>
      <c r="CDF27" s="708"/>
      <c r="CDG27" s="708"/>
      <c r="CDH27" s="708"/>
      <c r="CDI27" s="708"/>
      <c r="CDJ27" s="708"/>
      <c r="CDK27" s="708"/>
      <c r="CDL27" s="708"/>
      <c r="CDM27" s="708" t="s">
        <v>1360</v>
      </c>
      <c r="CDN27" s="708"/>
      <c r="CDO27" s="708"/>
      <c r="CDP27" s="708"/>
      <c r="CDQ27" s="708"/>
      <c r="CDR27" s="708"/>
      <c r="CDS27" s="708"/>
      <c r="CDT27" s="708"/>
      <c r="CDU27" s="708" t="s">
        <v>1360</v>
      </c>
      <c r="CDV27" s="708"/>
      <c r="CDW27" s="708"/>
      <c r="CDX27" s="708"/>
      <c r="CDY27" s="708"/>
      <c r="CDZ27" s="708"/>
      <c r="CEA27" s="708"/>
      <c r="CEB27" s="708"/>
      <c r="CEC27" s="708" t="s">
        <v>1360</v>
      </c>
      <c r="CED27" s="708"/>
      <c r="CEE27" s="708"/>
      <c r="CEF27" s="708"/>
      <c r="CEG27" s="708"/>
      <c r="CEH27" s="708"/>
      <c r="CEI27" s="708"/>
      <c r="CEJ27" s="708"/>
      <c r="CEK27" s="708" t="s">
        <v>1360</v>
      </c>
      <c r="CEL27" s="708"/>
      <c r="CEM27" s="708"/>
      <c r="CEN27" s="708"/>
      <c r="CEO27" s="708"/>
      <c r="CEP27" s="708"/>
      <c r="CEQ27" s="708"/>
      <c r="CER27" s="708"/>
      <c r="CES27" s="708" t="s">
        <v>1360</v>
      </c>
      <c r="CET27" s="708"/>
      <c r="CEU27" s="708"/>
      <c r="CEV27" s="708"/>
      <c r="CEW27" s="708"/>
      <c r="CEX27" s="708"/>
      <c r="CEY27" s="708"/>
      <c r="CEZ27" s="708"/>
      <c r="CFA27" s="708" t="s">
        <v>1360</v>
      </c>
      <c r="CFB27" s="708"/>
      <c r="CFC27" s="708"/>
      <c r="CFD27" s="708"/>
      <c r="CFE27" s="708"/>
      <c r="CFF27" s="708"/>
      <c r="CFG27" s="708"/>
      <c r="CFH27" s="708"/>
      <c r="CFI27" s="708" t="s">
        <v>1360</v>
      </c>
      <c r="CFJ27" s="708"/>
      <c r="CFK27" s="708"/>
      <c r="CFL27" s="708"/>
      <c r="CFM27" s="708"/>
      <c r="CFN27" s="708"/>
      <c r="CFO27" s="708"/>
      <c r="CFP27" s="708"/>
      <c r="CFQ27" s="708" t="s">
        <v>1360</v>
      </c>
      <c r="CFR27" s="708"/>
      <c r="CFS27" s="708"/>
      <c r="CFT27" s="708"/>
      <c r="CFU27" s="708"/>
      <c r="CFV27" s="708"/>
      <c r="CFW27" s="708"/>
      <c r="CFX27" s="708"/>
      <c r="CFY27" s="708" t="s">
        <v>1360</v>
      </c>
      <c r="CFZ27" s="708"/>
      <c r="CGA27" s="708"/>
      <c r="CGB27" s="708"/>
      <c r="CGC27" s="708"/>
      <c r="CGD27" s="708"/>
      <c r="CGE27" s="708"/>
      <c r="CGF27" s="708"/>
      <c r="CGG27" s="708" t="s">
        <v>1360</v>
      </c>
      <c r="CGH27" s="708"/>
      <c r="CGI27" s="708"/>
      <c r="CGJ27" s="708"/>
      <c r="CGK27" s="708"/>
      <c r="CGL27" s="708"/>
      <c r="CGM27" s="708"/>
      <c r="CGN27" s="708"/>
      <c r="CGO27" s="708" t="s">
        <v>1360</v>
      </c>
      <c r="CGP27" s="708"/>
      <c r="CGQ27" s="708"/>
      <c r="CGR27" s="708"/>
      <c r="CGS27" s="708"/>
      <c r="CGT27" s="708"/>
      <c r="CGU27" s="708"/>
      <c r="CGV27" s="708"/>
      <c r="CGW27" s="708" t="s">
        <v>1360</v>
      </c>
      <c r="CGX27" s="708"/>
      <c r="CGY27" s="708"/>
      <c r="CGZ27" s="708"/>
      <c r="CHA27" s="708"/>
      <c r="CHB27" s="708"/>
      <c r="CHC27" s="708"/>
      <c r="CHD27" s="708"/>
      <c r="CHE27" s="708" t="s">
        <v>1360</v>
      </c>
      <c r="CHF27" s="708"/>
      <c r="CHG27" s="708"/>
      <c r="CHH27" s="708"/>
      <c r="CHI27" s="708"/>
      <c r="CHJ27" s="708"/>
      <c r="CHK27" s="708"/>
      <c r="CHL27" s="708"/>
      <c r="CHM27" s="708" t="s">
        <v>1360</v>
      </c>
      <c r="CHN27" s="708"/>
      <c r="CHO27" s="708"/>
      <c r="CHP27" s="708"/>
      <c r="CHQ27" s="708"/>
      <c r="CHR27" s="708"/>
      <c r="CHS27" s="708"/>
      <c r="CHT27" s="708"/>
      <c r="CHU27" s="708" t="s">
        <v>1360</v>
      </c>
      <c r="CHV27" s="708"/>
      <c r="CHW27" s="708"/>
      <c r="CHX27" s="708"/>
      <c r="CHY27" s="708"/>
      <c r="CHZ27" s="708"/>
      <c r="CIA27" s="708"/>
      <c r="CIB27" s="708"/>
      <c r="CIC27" s="708" t="s">
        <v>1360</v>
      </c>
      <c r="CID27" s="708"/>
      <c r="CIE27" s="708"/>
      <c r="CIF27" s="708"/>
      <c r="CIG27" s="708"/>
      <c r="CIH27" s="708"/>
      <c r="CII27" s="708"/>
      <c r="CIJ27" s="708"/>
      <c r="CIK27" s="708" t="s">
        <v>1360</v>
      </c>
      <c r="CIL27" s="708"/>
      <c r="CIM27" s="708"/>
      <c r="CIN27" s="708"/>
      <c r="CIO27" s="708"/>
      <c r="CIP27" s="708"/>
      <c r="CIQ27" s="708"/>
      <c r="CIR27" s="708"/>
      <c r="CIS27" s="708" t="s">
        <v>1360</v>
      </c>
      <c r="CIT27" s="708"/>
      <c r="CIU27" s="708"/>
      <c r="CIV27" s="708"/>
      <c r="CIW27" s="708"/>
      <c r="CIX27" s="708"/>
      <c r="CIY27" s="708"/>
      <c r="CIZ27" s="708"/>
      <c r="CJA27" s="708" t="s">
        <v>1360</v>
      </c>
      <c r="CJB27" s="708"/>
      <c r="CJC27" s="708"/>
      <c r="CJD27" s="708"/>
      <c r="CJE27" s="708"/>
      <c r="CJF27" s="708"/>
      <c r="CJG27" s="708"/>
      <c r="CJH27" s="708"/>
      <c r="CJI27" s="708" t="s">
        <v>1360</v>
      </c>
      <c r="CJJ27" s="708"/>
      <c r="CJK27" s="708"/>
      <c r="CJL27" s="708"/>
      <c r="CJM27" s="708"/>
      <c r="CJN27" s="708"/>
      <c r="CJO27" s="708"/>
      <c r="CJP27" s="708"/>
      <c r="CJQ27" s="708" t="s">
        <v>1360</v>
      </c>
      <c r="CJR27" s="708"/>
      <c r="CJS27" s="708"/>
      <c r="CJT27" s="708"/>
      <c r="CJU27" s="708"/>
      <c r="CJV27" s="708"/>
      <c r="CJW27" s="708"/>
      <c r="CJX27" s="708"/>
      <c r="CJY27" s="708" t="s">
        <v>1360</v>
      </c>
      <c r="CJZ27" s="708"/>
      <c r="CKA27" s="708"/>
      <c r="CKB27" s="708"/>
      <c r="CKC27" s="708"/>
      <c r="CKD27" s="708"/>
      <c r="CKE27" s="708"/>
      <c r="CKF27" s="708"/>
      <c r="CKG27" s="708" t="s">
        <v>1360</v>
      </c>
      <c r="CKH27" s="708"/>
      <c r="CKI27" s="708"/>
      <c r="CKJ27" s="708"/>
      <c r="CKK27" s="708"/>
      <c r="CKL27" s="708"/>
      <c r="CKM27" s="708"/>
      <c r="CKN27" s="708"/>
      <c r="CKO27" s="708" t="s">
        <v>1360</v>
      </c>
      <c r="CKP27" s="708"/>
      <c r="CKQ27" s="708"/>
      <c r="CKR27" s="708"/>
      <c r="CKS27" s="708"/>
      <c r="CKT27" s="708"/>
      <c r="CKU27" s="708"/>
      <c r="CKV27" s="708"/>
      <c r="CKW27" s="708" t="s">
        <v>1360</v>
      </c>
      <c r="CKX27" s="708"/>
      <c r="CKY27" s="708"/>
      <c r="CKZ27" s="708"/>
      <c r="CLA27" s="708"/>
      <c r="CLB27" s="708"/>
      <c r="CLC27" s="708"/>
      <c r="CLD27" s="708"/>
      <c r="CLE27" s="708" t="s">
        <v>1360</v>
      </c>
      <c r="CLF27" s="708"/>
      <c r="CLG27" s="708"/>
      <c r="CLH27" s="708"/>
      <c r="CLI27" s="708"/>
      <c r="CLJ27" s="708"/>
      <c r="CLK27" s="708"/>
      <c r="CLL27" s="708"/>
      <c r="CLM27" s="708" t="s">
        <v>1360</v>
      </c>
      <c r="CLN27" s="708"/>
      <c r="CLO27" s="708"/>
      <c r="CLP27" s="708"/>
      <c r="CLQ27" s="708"/>
      <c r="CLR27" s="708"/>
      <c r="CLS27" s="708"/>
      <c r="CLT27" s="708"/>
      <c r="CLU27" s="708" t="s">
        <v>1360</v>
      </c>
      <c r="CLV27" s="708"/>
      <c r="CLW27" s="708"/>
      <c r="CLX27" s="708"/>
      <c r="CLY27" s="708"/>
      <c r="CLZ27" s="708"/>
      <c r="CMA27" s="708"/>
      <c r="CMB27" s="708"/>
      <c r="CMC27" s="708" t="s">
        <v>1360</v>
      </c>
      <c r="CMD27" s="708"/>
      <c r="CME27" s="708"/>
      <c r="CMF27" s="708"/>
      <c r="CMG27" s="708"/>
      <c r="CMH27" s="708"/>
      <c r="CMI27" s="708"/>
      <c r="CMJ27" s="708"/>
      <c r="CMK27" s="708" t="s">
        <v>1360</v>
      </c>
      <c r="CML27" s="708"/>
      <c r="CMM27" s="708"/>
      <c r="CMN27" s="708"/>
      <c r="CMO27" s="708"/>
      <c r="CMP27" s="708"/>
      <c r="CMQ27" s="708"/>
      <c r="CMR27" s="708"/>
      <c r="CMS27" s="708" t="s">
        <v>1360</v>
      </c>
      <c r="CMT27" s="708"/>
      <c r="CMU27" s="708"/>
      <c r="CMV27" s="708"/>
      <c r="CMW27" s="708"/>
      <c r="CMX27" s="708"/>
      <c r="CMY27" s="708"/>
      <c r="CMZ27" s="708"/>
      <c r="CNA27" s="708" t="s">
        <v>1360</v>
      </c>
      <c r="CNB27" s="708"/>
      <c r="CNC27" s="708"/>
      <c r="CND27" s="708"/>
      <c r="CNE27" s="708"/>
      <c r="CNF27" s="708"/>
      <c r="CNG27" s="708"/>
      <c r="CNH27" s="708"/>
      <c r="CNI27" s="708" t="s">
        <v>1360</v>
      </c>
      <c r="CNJ27" s="708"/>
      <c r="CNK27" s="708"/>
      <c r="CNL27" s="708"/>
      <c r="CNM27" s="708"/>
      <c r="CNN27" s="708"/>
      <c r="CNO27" s="708"/>
      <c r="CNP27" s="708"/>
      <c r="CNQ27" s="708" t="s">
        <v>1360</v>
      </c>
      <c r="CNR27" s="708"/>
      <c r="CNS27" s="708"/>
      <c r="CNT27" s="708"/>
      <c r="CNU27" s="708"/>
      <c r="CNV27" s="708"/>
      <c r="CNW27" s="708"/>
      <c r="CNX27" s="708"/>
      <c r="CNY27" s="708" t="s">
        <v>1360</v>
      </c>
      <c r="CNZ27" s="708"/>
      <c r="COA27" s="708"/>
      <c r="COB27" s="708"/>
      <c r="COC27" s="708"/>
      <c r="COD27" s="708"/>
      <c r="COE27" s="708"/>
      <c r="COF27" s="708"/>
      <c r="COG27" s="708" t="s">
        <v>1360</v>
      </c>
      <c r="COH27" s="708"/>
      <c r="COI27" s="708"/>
      <c r="COJ27" s="708"/>
      <c r="COK27" s="708"/>
      <c r="COL27" s="708"/>
      <c r="COM27" s="708"/>
      <c r="CON27" s="708"/>
      <c r="COO27" s="708" t="s">
        <v>1360</v>
      </c>
      <c r="COP27" s="708"/>
      <c r="COQ27" s="708"/>
      <c r="COR27" s="708"/>
      <c r="COS27" s="708"/>
      <c r="COT27" s="708"/>
      <c r="COU27" s="708"/>
      <c r="COV27" s="708"/>
      <c r="COW27" s="708" t="s">
        <v>1360</v>
      </c>
      <c r="COX27" s="708"/>
      <c r="COY27" s="708"/>
      <c r="COZ27" s="708"/>
      <c r="CPA27" s="708"/>
      <c r="CPB27" s="708"/>
      <c r="CPC27" s="708"/>
      <c r="CPD27" s="708"/>
      <c r="CPE27" s="708" t="s">
        <v>1360</v>
      </c>
      <c r="CPF27" s="708"/>
      <c r="CPG27" s="708"/>
      <c r="CPH27" s="708"/>
      <c r="CPI27" s="708"/>
      <c r="CPJ27" s="708"/>
      <c r="CPK27" s="708"/>
      <c r="CPL27" s="708"/>
      <c r="CPM27" s="708" t="s">
        <v>1360</v>
      </c>
      <c r="CPN27" s="708"/>
      <c r="CPO27" s="708"/>
      <c r="CPP27" s="708"/>
      <c r="CPQ27" s="708"/>
      <c r="CPR27" s="708"/>
      <c r="CPS27" s="708"/>
      <c r="CPT27" s="708"/>
      <c r="CPU27" s="708" t="s">
        <v>1360</v>
      </c>
      <c r="CPV27" s="708"/>
      <c r="CPW27" s="708"/>
      <c r="CPX27" s="708"/>
      <c r="CPY27" s="708"/>
      <c r="CPZ27" s="708"/>
      <c r="CQA27" s="708"/>
      <c r="CQB27" s="708"/>
      <c r="CQC27" s="708" t="s">
        <v>1360</v>
      </c>
      <c r="CQD27" s="708"/>
      <c r="CQE27" s="708"/>
      <c r="CQF27" s="708"/>
      <c r="CQG27" s="708"/>
      <c r="CQH27" s="708"/>
      <c r="CQI27" s="708"/>
      <c r="CQJ27" s="708"/>
      <c r="CQK27" s="708" t="s">
        <v>1360</v>
      </c>
      <c r="CQL27" s="708"/>
      <c r="CQM27" s="708"/>
      <c r="CQN27" s="708"/>
      <c r="CQO27" s="708"/>
      <c r="CQP27" s="708"/>
      <c r="CQQ27" s="708"/>
      <c r="CQR27" s="708"/>
      <c r="CQS27" s="708" t="s">
        <v>1360</v>
      </c>
      <c r="CQT27" s="708"/>
      <c r="CQU27" s="708"/>
      <c r="CQV27" s="708"/>
      <c r="CQW27" s="708"/>
      <c r="CQX27" s="708"/>
      <c r="CQY27" s="708"/>
      <c r="CQZ27" s="708"/>
      <c r="CRA27" s="708" t="s">
        <v>1360</v>
      </c>
      <c r="CRB27" s="708"/>
      <c r="CRC27" s="708"/>
      <c r="CRD27" s="708"/>
      <c r="CRE27" s="708"/>
      <c r="CRF27" s="708"/>
      <c r="CRG27" s="708"/>
      <c r="CRH27" s="708"/>
      <c r="CRI27" s="708" t="s">
        <v>1360</v>
      </c>
      <c r="CRJ27" s="708"/>
      <c r="CRK27" s="708"/>
      <c r="CRL27" s="708"/>
      <c r="CRM27" s="708"/>
      <c r="CRN27" s="708"/>
      <c r="CRO27" s="708"/>
      <c r="CRP27" s="708"/>
      <c r="CRQ27" s="708" t="s">
        <v>1360</v>
      </c>
      <c r="CRR27" s="708"/>
      <c r="CRS27" s="708"/>
      <c r="CRT27" s="708"/>
      <c r="CRU27" s="708"/>
      <c r="CRV27" s="708"/>
      <c r="CRW27" s="708"/>
      <c r="CRX27" s="708"/>
      <c r="CRY27" s="708" t="s">
        <v>1360</v>
      </c>
      <c r="CRZ27" s="708"/>
      <c r="CSA27" s="708"/>
      <c r="CSB27" s="708"/>
      <c r="CSC27" s="708"/>
      <c r="CSD27" s="708"/>
      <c r="CSE27" s="708"/>
      <c r="CSF27" s="708"/>
      <c r="CSG27" s="708" t="s">
        <v>1360</v>
      </c>
      <c r="CSH27" s="708"/>
      <c r="CSI27" s="708"/>
      <c r="CSJ27" s="708"/>
      <c r="CSK27" s="708"/>
      <c r="CSL27" s="708"/>
      <c r="CSM27" s="708"/>
      <c r="CSN27" s="708"/>
      <c r="CSO27" s="708" t="s">
        <v>1360</v>
      </c>
      <c r="CSP27" s="708"/>
      <c r="CSQ27" s="708"/>
      <c r="CSR27" s="708"/>
      <c r="CSS27" s="708"/>
      <c r="CST27" s="708"/>
      <c r="CSU27" s="708"/>
      <c r="CSV27" s="708"/>
      <c r="CSW27" s="708" t="s">
        <v>1360</v>
      </c>
      <c r="CSX27" s="708"/>
      <c r="CSY27" s="708"/>
      <c r="CSZ27" s="708"/>
      <c r="CTA27" s="708"/>
      <c r="CTB27" s="708"/>
      <c r="CTC27" s="708"/>
      <c r="CTD27" s="708"/>
      <c r="CTE27" s="708" t="s">
        <v>1360</v>
      </c>
      <c r="CTF27" s="708"/>
      <c r="CTG27" s="708"/>
      <c r="CTH27" s="708"/>
      <c r="CTI27" s="708"/>
      <c r="CTJ27" s="708"/>
      <c r="CTK27" s="708"/>
      <c r="CTL27" s="708"/>
      <c r="CTM27" s="708" t="s">
        <v>1360</v>
      </c>
      <c r="CTN27" s="708"/>
      <c r="CTO27" s="708"/>
      <c r="CTP27" s="708"/>
      <c r="CTQ27" s="708"/>
      <c r="CTR27" s="708"/>
      <c r="CTS27" s="708"/>
      <c r="CTT27" s="708"/>
      <c r="CTU27" s="708" t="s">
        <v>1360</v>
      </c>
      <c r="CTV27" s="708"/>
      <c r="CTW27" s="708"/>
      <c r="CTX27" s="708"/>
      <c r="CTY27" s="708"/>
      <c r="CTZ27" s="708"/>
      <c r="CUA27" s="708"/>
      <c r="CUB27" s="708"/>
      <c r="CUC27" s="708" t="s">
        <v>1360</v>
      </c>
      <c r="CUD27" s="708"/>
      <c r="CUE27" s="708"/>
      <c r="CUF27" s="708"/>
      <c r="CUG27" s="708"/>
      <c r="CUH27" s="708"/>
      <c r="CUI27" s="708"/>
      <c r="CUJ27" s="708"/>
      <c r="CUK27" s="708" t="s">
        <v>1360</v>
      </c>
      <c r="CUL27" s="708"/>
      <c r="CUM27" s="708"/>
      <c r="CUN27" s="708"/>
      <c r="CUO27" s="708"/>
      <c r="CUP27" s="708"/>
      <c r="CUQ27" s="708"/>
      <c r="CUR27" s="708"/>
      <c r="CUS27" s="708" t="s">
        <v>1360</v>
      </c>
      <c r="CUT27" s="708"/>
      <c r="CUU27" s="708"/>
      <c r="CUV27" s="708"/>
      <c r="CUW27" s="708"/>
      <c r="CUX27" s="708"/>
      <c r="CUY27" s="708"/>
      <c r="CUZ27" s="708"/>
      <c r="CVA27" s="708" t="s">
        <v>1360</v>
      </c>
      <c r="CVB27" s="708"/>
      <c r="CVC27" s="708"/>
      <c r="CVD27" s="708"/>
      <c r="CVE27" s="708"/>
      <c r="CVF27" s="708"/>
      <c r="CVG27" s="708"/>
      <c r="CVH27" s="708"/>
      <c r="CVI27" s="708" t="s">
        <v>1360</v>
      </c>
      <c r="CVJ27" s="708"/>
      <c r="CVK27" s="708"/>
      <c r="CVL27" s="708"/>
      <c r="CVM27" s="708"/>
      <c r="CVN27" s="708"/>
      <c r="CVO27" s="708"/>
      <c r="CVP27" s="708"/>
      <c r="CVQ27" s="708" t="s">
        <v>1360</v>
      </c>
      <c r="CVR27" s="708"/>
      <c r="CVS27" s="708"/>
      <c r="CVT27" s="708"/>
      <c r="CVU27" s="708"/>
      <c r="CVV27" s="708"/>
      <c r="CVW27" s="708"/>
      <c r="CVX27" s="708"/>
      <c r="CVY27" s="708" t="s">
        <v>1360</v>
      </c>
      <c r="CVZ27" s="708"/>
      <c r="CWA27" s="708"/>
      <c r="CWB27" s="708"/>
      <c r="CWC27" s="708"/>
      <c r="CWD27" s="708"/>
      <c r="CWE27" s="708"/>
      <c r="CWF27" s="708"/>
      <c r="CWG27" s="708" t="s">
        <v>1360</v>
      </c>
      <c r="CWH27" s="708"/>
      <c r="CWI27" s="708"/>
      <c r="CWJ27" s="708"/>
      <c r="CWK27" s="708"/>
      <c r="CWL27" s="708"/>
      <c r="CWM27" s="708"/>
      <c r="CWN27" s="708"/>
      <c r="CWO27" s="708" t="s">
        <v>1360</v>
      </c>
      <c r="CWP27" s="708"/>
      <c r="CWQ27" s="708"/>
      <c r="CWR27" s="708"/>
      <c r="CWS27" s="708"/>
      <c r="CWT27" s="708"/>
      <c r="CWU27" s="708"/>
      <c r="CWV27" s="708"/>
      <c r="CWW27" s="708" t="s">
        <v>1360</v>
      </c>
      <c r="CWX27" s="708"/>
      <c r="CWY27" s="708"/>
      <c r="CWZ27" s="708"/>
      <c r="CXA27" s="708"/>
      <c r="CXB27" s="708"/>
      <c r="CXC27" s="708"/>
      <c r="CXD27" s="708"/>
      <c r="CXE27" s="708" t="s">
        <v>1360</v>
      </c>
      <c r="CXF27" s="708"/>
      <c r="CXG27" s="708"/>
      <c r="CXH27" s="708"/>
      <c r="CXI27" s="708"/>
      <c r="CXJ27" s="708"/>
      <c r="CXK27" s="708"/>
      <c r="CXL27" s="708"/>
      <c r="CXM27" s="708" t="s">
        <v>1360</v>
      </c>
      <c r="CXN27" s="708"/>
      <c r="CXO27" s="708"/>
      <c r="CXP27" s="708"/>
      <c r="CXQ27" s="708"/>
      <c r="CXR27" s="708"/>
      <c r="CXS27" s="708"/>
      <c r="CXT27" s="708"/>
      <c r="CXU27" s="708" t="s">
        <v>1360</v>
      </c>
      <c r="CXV27" s="708"/>
      <c r="CXW27" s="708"/>
      <c r="CXX27" s="708"/>
      <c r="CXY27" s="708"/>
      <c r="CXZ27" s="708"/>
      <c r="CYA27" s="708"/>
      <c r="CYB27" s="708"/>
      <c r="CYC27" s="708" t="s">
        <v>1360</v>
      </c>
      <c r="CYD27" s="708"/>
      <c r="CYE27" s="708"/>
      <c r="CYF27" s="708"/>
      <c r="CYG27" s="708"/>
      <c r="CYH27" s="708"/>
      <c r="CYI27" s="708"/>
      <c r="CYJ27" s="708"/>
      <c r="CYK27" s="708" t="s">
        <v>1360</v>
      </c>
      <c r="CYL27" s="708"/>
      <c r="CYM27" s="708"/>
      <c r="CYN27" s="708"/>
      <c r="CYO27" s="708"/>
      <c r="CYP27" s="708"/>
      <c r="CYQ27" s="708"/>
      <c r="CYR27" s="708"/>
      <c r="CYS27" s="708" t="s">
        <v>1360</v>
      </c>
      <c r="CYT27" s="708"/>
      <c r="CYU27" s="708"/>
      <c r="CYV27" s="708"/>
      <c r="CYW27" s="708"/>
      <c r="CYX27" s="708"/>
      <c r="CYY27" s="708"/>
      <c r="CYZ27" s="708"/>
      <c r="CZA27" s="708" t="s">
        <v>1360</v>
      </c>
      <c r="CZB27" s="708"/>
      <c r="CZC27" s="708"/>
      <c r="CZD27" s="708"/>
      <c r="CZE27" s="708"/>
      <c r="CZF27" s="708"/>
      <c r="CZG27" s="708"/>
      <c r="CZH27" s="708"/>
      <c r="CZI27" s="708" t="s">
        <v>1360</v>
      </c>
      <c r="CZJ27" s="708"/>
      <c r="CZK27" s="708"/>
      <c r="CZL27" s="708"/>
      <c r="CZM27" s="708"/>
      <c r="CZN27" s="708"/>
      <c r="CZO27" s="708"/>
      <c r="CZP27" s="708"/>
      <c r="CZQ27" s="708" t="s">
        <v>1360</v>
      </c>
      <c r="CZR27" s="708"/>
      <c r="CZS27" s="708"/>
      <c r="CZT27" s="708"/>
      <c r="CZU27" s="708"/>
      <c r="CZV27" s="708"/>
      <c r="CZW27" s="708"/>
      <c r="CZX27" s="708"/>
      <c r="CZY27" s="708" t="s">
        <v>1360</v>
      </c>
      <c r="CZZ27" s="708"/>
      <c r="DAA27" s="708"/>
      <c r="DAB27" s="708"/>
      <c r="DAC27" s="708"/>
      <c r="DAD27" s="708"/>
      <c r="DAE27" s="708"/>
      <c r="DAF27" s="708"/>
      <c r="DAG27" s="708" t="s">
        <v>1360</v>
      </c>
      <c r="DAH27" s="708"/>
      <c r="DAI27" s="708"/>
      <c r="DAJ27" s="708"/>
      <c r="DAK27" s="708"/>
      <c r="DAL27" s="708"/>
      <c r="DAM27" s="708"/>
      <c r="DAN27" s="708"/>
      <c r="DAO27" s="708" t="s">
        <v>1360</v>
      </c>
      <c r="DAP27" s="708"/>
      <c r="DAQ27" s="708"/>
      <c r="DAR27" s="708"/>
      <c r="DAS27" s="708"/>
      <c r="DAT27" s="708"/>
      <c r="DAU27" s="708"/>
      <c r="DAV27" s="708"/>
      <c r="DAW27" s="708" t="s">
        <v>1360</v>
      </c>
      <c r="DAX27" s="708"/>
      <c r="DAY27" s="708"/>
      <c r="DAZ27" s="708"/>
      <c r="DBA27" s="708"/>
      <c r="DBB27" s="708"/>
      <c r="DBC27" s="708"/>
      <c r="DBD27" s="708"/>
      <c r="DBE27" s="708" t="s">
        <v>1360</v>
      </c>
      <c r="DBF27" s="708"/>
      <c r="DBG27" s="708"/>
      <c r="DBH27" s="708"/>
      <c r="DBI27" s="708"/>
      <c r="DBJ27" s="708"/>
      <c r="DBK27" s="708"/>
      <c r="DBL27" s="708"/>
      <c r="DBM27" s="708" t="s">
        <v>1360</v>
      </c>
      <c r="DBN27" s="708"/>
      <c r="DBO27" s="708"/>
      <c r="DBP27" s="708"/>
      <c r="DBQ27" s="708"/>
      <c r="DBR27" s="708"/>
      <c r="DBS27" s="708"/>
      <c r="DBT27" s="708"/>
      <c r="DBU27" s="708" t="s">
        <v>1360</v>
      </c>
      <c r="DBV27" s="708"/>
      <c r="DBW27" s="708"/>
      <c r="DBX27" s="708"/>
      <c r="DBY27" s="708"/>
      <c r="DBZ27" s="708"/>
      <c r="DCA27" s="708"/>
      <c r="DCB27" s="708"/>
      <c r="DCC27" s="708" t="s">
        <v>1360</v>
      </c>
      <c r="DCD27" s="708"/>
      <c r="DCE27" s="708"/>
      <c r="DCF27" s="708"/>
      <c r="DCG27" s="708"/>
      <c r="DCH27" s="708"/>
      <c r="DCI27" s="708"/>
      <c r="DCJ27" s="708"/>
      <c r="DCK27" s="708" t="s">
        <v>1360</v>
      </c>
      <c r="DCL27" s="708"/>
      <c r="DCM27" s="708"/>
      <c r="DCN27" s="708"/>
      <c r="DCO27" s="708"/>
      <c r="DCP27" s="708"/>
      <c r="DCQ27" s="708"/>
      <c r="DCR27" s="708"/>
      <c r="DCS27" s="708" t="s">
        <v>1360</v>
      </c>
      <c r="DCT27" s="708"/>
      <c r="DCU27" s="708"/>
      <c r="DCV27" s="708"/>
      <c r="DCW27" s="708"/>
      <c r="DCX27" s="708"/>
      <c r="DCY27" s="708"/>
      <c r="DCZ27" s="708"/>
      <c r="DDA27" s="708" t="s">
        <v>1360</v>
      </c>
      <c r="DDB27" s="708"/>
      <c r="DDC27" s="708"/>
      <c r="DDD27" s="708"/>
      <c r="DDE27" s="708"/>
      <c r="DDF27" s="708"/>
      <c r="DDG27" s="708"/>
      <c r="DDH27" s="708"/>
      <c r="DDI27" s="708" t="s">
        <v>1360</v>
      </c>
      <c r="DDJ27" s="708"/>
      <c r="DDK27" s="708"/>
      <c r="DDL27" s="708"/>
      <c r="DDM27" s="708"/>
      <c r="DDN27" s="708"/>
      <c r="DDO27" s="708"/>
      <c r="DDP27" s="708"/>
      <c r="DDQ27" s="708" t="s">
        <v>1360</v>
      </c>
      <c r="DDR27" s="708"/>
      <c r="DDS27" s="708"/>
      <c r="DDT27" s="708"/>
      <c r="DDU27" s="708"/>
      <c r="DDV27" s="708"/>
      <c r="DDW27" s="708"/>
      <c r="DDX27" s="708"/>
      <c r="DDY27" s="708" t="s">
        <v>1360</v>
      </c>
      <c r="DDZ27" s="708"/>
      <c r="DEA27" s="708"/>
      <c r="DEB27" s="708"/>
      <c r="DEC27" s="708"/>
      <c r="DED27" s="708"/>
      <c r="DEE27" s="708"/>
      <c r="DEF27" s="708"/>
      <c r="DEG27" s="708" t="s">
        <v>1360</v>
      </c>
      <c r="DEH27" s="708"/>
      <c r="DEI27" s="708"/>
      <c r="DEJ27" s="708"/>
      <c r="DEK27" s="708"/>
      <c r="DEL27" s="708"/>
      <c r="DEM27" s="708"/>
      <c r="DEN27" s="708"/>
      <c r="DEO27" s="708" t="s">
        <v>1360</v>
      </c>
      <c r="DEP27" s="708"/>
      <c r="DEQ27" s="708"/>
      <c r="DER27" s="708"/>
      <c r="DES27" s="708"/>
      <c r="DET27" s="708"/>
      <c r="DEU27" s="708"/>
      <c r="DEV27" s="708"/>
      <c r="DEW27" s="708" t="s">
        <v>1360</v>
      </c>
      <c r="DEX27" s="708"/>
      <c r="DEY27" s="708"/>
      <c r="DEZ27" s="708"/>
      <c r="DFA27" s="708"/>
      <c r="DFB27" s="708"/>
      <c r="DFC27" s="708"/>
      <c r="DFD27" s="708"/>
      <c r="DFE27" s="708" t="s">
        <v>1360</v>
      </c>
      <c r="DFF27" s="708"/>
      <c r="DFG27" s="708"/>
      <c r="DFH27" s="708"/>
      <c r="DFI27" s="708"/>
      <c r="DFJ27" s="708"/>
      <c r="DFK27" s="708"/>
      <c r="DFL27" s="708"/>
      <c r="DFM27" s="708" t="s">
        <v>1360</v>
      </c>
      <c r="DFN27" s="708"/>
      <c r="DFO27" s="708"/>
      <c r="DFP27" s="708"/>
      <c r="DFQ27" s="708"/>
      <c r="DFR27" s="708"/>
      <c r="DFS27" s="708"/>
      <c r="DFT27" s="708"/>
      <c r="DFU27" s="708" t="s">
        <v>1360</v>
      </c>
      <c r="DFV27" s="708"/>
      <c r="DFW27" s="708"/>
      <c r="DFX27" s="708"/>
      <c r="DFY27" s="708"/>
      <c r="DFZ27" s="708"/>
      <c r="DGA27" s="708"/>
      <c r="DGB27" s="708"/>
      <c r="DGC27" s="708" t="s">
        <v>1360</v>
      </c>
      <c r="DGD27" s="708"/>
      <c r="DGE27" s="708"/>
      <c r="DGF27" s="708"/>
      <c r="DGG27" s="708"/>
      <c r="DGH27" s="708"/>
      <c r="DGI27" s="708"/>
      <c r="DGJ27" s="708"/>
      <c r="DGK27" s="708" t="s">
        <v>1360</v>
      </c>
      <c r="DGL27" s="708"/>
      <c r="DGM27" s="708"/>
      <c r="DGN27" s="708"/>
      <c r="DGO27" s="708"/>
      <c r="DGP27" s="708"/>
      <c r="DGQ27" s="708"/>
      <c r="DGR27" s="708"/>
      <c r="DGS27" s="708" t="s">
        <v>1360</v>
      </c>
      <c r="DGT27" s="708"/>
      <c r="DGU27" s="708"/>
      <c r="DGV27" s="708"/>
      <c r="DGW27" s="708"/>
      <c r="DGX27" s="708"/>
      <c r="DGY27" s="708"/>
      <c r="DGZ27" s="708"/>
      <c r="DHA27" s="708" t="s">
        <v>1360</v>
      </c>
      <c r="DHB27" s="708"/>
      <c r="DHC27" s="708"/>
      <c r="DHD27" s="708"/>
      <c r="DHE27" s="708"/>
      <c r="DHF27" s="708"/>
      <c r="DHG27" s="708"/>
      <c r="DHH27" s="708"/>
      <c r="DHI27" s="708" t="s">
        <v>1360</v>
      </c>
      <c r="DHJ27" s="708"/>
      <c r="DHK27" s="708"/>
      <c r="DHL27" s="708"/>
      <c r="DHM27" s="708"/>
      <c r="DHN27" s="708"/>
      <c r="DHO27" s="708"/>
      <c r="DHP27" s="708"/>
      <c r="DHQ27" s="708" t="s">
        <v>1360</v>
      </c>
      <c r="DHR27" s="708"/>
      <c r="DHS27" s="708"/>
      <c r="DHT27" s="708"/>
      <c r="DHU27" s="708"/>
      <c r="DHV27" s="708"/>
      <c r="DHW27" s="708"/>
      <c r="DHX27" s="708"/>
      <c r="DHY27" s="708" t="s">
        <v>1360</v>
      </c>
      <c r="DHZ27" s="708"/>
      <c r="DIA27" s="708"/>
      <c r="DIB27" s="708"/>
      <c r="DIC27" s="708"/>
      <c r="DID27" s="708"/>
      <c r="DIE27" s="708"/>
      <c r="DIF27" s="708"/>
      <c r="DIG27" s="708" t="s">
        <v>1360</v>
      </c>
      <c r="DIH27" s="708"/>
      <c r="DII27" s="708"/>
      <c r="DIJ27" s="708"/>
      <c r="DIK27" s="708"/>
      <c r="DIL27" s="708"/>
      <c r="DIM27" s="708"/>
      <c r="DIN27" s="708"/>
      <c r="DIO27" s="708" t="s">
        <v>1360</v>
      </c>
      <c r="DIP27" s="708"/>
      <c r="DIQ27" s="708"/>
      <c r="DIR27" s="708"/>
      <c r="DIS27" s="708"/>
      <c r="DIT27" s="708"/>
      <c r="DIU27" s="708"/>
      <c r="DIV27" s="708"/>
      <c r="DIW27" s="708" t="s">
        <v>1360</v>
      </c>
      <c r="DIX27" s="708"/>
      <c r="DIY27" s="708"/>
      <c r="DIZ27" s="708"/>
      <c r="DJA27" s="708"/>
      <c r="DJB27" s="708"/>
      <c r="DJC27" s="708"/>
      <c r="DJD27" s="708"/>
      <c r="DJE27" s="708" t="s">
        <v>1360</v>
      </c>
      <c r="DJF27" s="708"/>
      <c r="DJG27" s="708"/>
      <c r="DJH27" s="708"/>
      <c r="DJI27" s="708"/>
      <c r="DJJ27" s="708"/>
      <c r="DJK27" s="708"/>
      <c r="DJL27" s="708"/>
      <c r="DJM27" s="708" t="s">
        <v>1360</v>
      </c>
      <c r="DJN27" s="708"/>
      <c r="DJO27" s="708"/>
      <c r="DJP27" s="708"/>
      <c r="DJQ27" s="708"/>
      <c r="DJR27" s="708"/>
      <c r="DJS27" s="708"/>
      <c r="DJT27" s="708"/>
      <c r="DJU27" s="708" t="s">
        <v>1360</v>
      </c>
      <c r="DJV27" s="708"/>
      <c r="DJW27" s="708"/>
      <c r="DJX27" s="708"/>
      <c r="DJY27" s="708"/>
      <c r="DJZ27" s="708"/>
      <c r="DKA27" s="708"/>
      <c r="DKB27" s="708"/>
      <c r="DKC27" s="708" t="s">
        <v>1360</v>
      </c>
      <c r="DKD27" s="708"/>
      <c r="DKE27" s="708"/>
      <c r="DKF27" s="708"/>
      <c r="DKG27" s="708"/>
      <c r="DKH27" s="708"/>
      <c r="DKI27" s="708"/>
      <c r="DKJ27" s="708"/>
      <c r="DKK27" s="708" t="s">
        <v>1360</v>
      </c>
      <c r="DKL27" s="708"/>
      <c r="DKM27" s="708"/>
      <c r="DKN27" s="708"/>
      <c r="DKO27" s="708"/>
      <c r="DKP27" s="708"/>
      <c r="DKQ27" s="708"/>
      <c r="DKR27" s="708"/>
      <c r="DKS27" s="708" t="s">
        <v>1360</v>
      </c>
      <c r="DKT27" s="708"/>
      <c r="DKU27" s="708"/>
      <c r="DKV27" s="708"/>
      <c r="DKW27" s="708"/>
      <c r="DKX27" s="708"/>
      <c r="DKY27" s="708"/>
      <c r="DKZ27" s="708"/>
      <c r="DLA27" s="708" t="s">
        <v>1360</v>
      </c>
      <c r="DLB27" s="708"/>
      <c r="DLC27" s="708"/>
      <c r="DLD27" s="708"/>
      <c r="DLE27" s="708"/>
      <c r="DLF27" s="708"/>
      <c r="DLG27" s="708"/>
      <c r="DLH27" s="708"/>
      <c r="DLI27" s="708" t="s">
        <v>1360</v>
      </c>
      <c r="DLJ27" s="708"/>
      <c r="DLK27" s="708"/>
      <c r="DLL27" s="708"/>
      <c r="DLM27" s="708"/>
      <c r="DLN27" s="708"/>
      <c r="DLO27" s="708"/>
      <c r="DLP27" s="708"/>
      <c r="DLQ27" s="708" t="s">
        <v>1360</v>
      </c>
      <c r="DLR27" s="708"/>
      <c r="DLS27" s="708"/>
      <c r="DLT27" s="708"/>
      <c r="DLU27" s="708"/>
      <c r="DLV27" s="708"/>
      <c r="DLW27" s="708"/>
      <c r="DLX27" s="708"/>
      <c r="DLY27" s="708" t="s">
        <v>1360</v>
      </c>
      <c r="DLZ27" s="708"/>
      <c r="DMA27" s="708"/>
      <c r="DMB27" s="708"/>
      <c r="DMC27" s="708"/>
      <c r="DMD27" s="708"/>
      <c r="DME27" s="708"/>
      <c r="DMF27" s="708"/>
      <c r="DMG27" s="708" t="s">
        <v>1360</v>
      </c>
      <c r="DMH27" s="708"/>
      <c r="DMI27" s="708"/>
      <c r="DMJ27" s="708"/>
      <c r="DMK27" s="708"/>
      <c r="DML27" s="708"/>
      <c r="DMM27" s="708"/>
      <c r="DMN27" s="708"/>
      <c r="DMO27" s="708" t="s">
        <v>1360</v>
      </c>
      <c r="DMP27" s="708"/>
      <c r="DMQ27" s="708"/>
      <c r="DMR27" s="708"/>
      <c r="DMS27" s="708"/>
      <c r="DMT27" s="708"/>
      <c r="DMU27" s="708"/>
      <c r="DMV27" s="708"/>
      <c r="DMW27" s="708" t="s">
        <v>1360</v>
      </c>
      <c r="DMX27" s="708"/>
      <c r="DMY27" s="708"/>
      <c r="DMZ27" s="708"/>
      <c r="DNA27" s="708"/>
      <c r="DNB27" s="708"/>
      <c r="DNC27" s="708"/>
      <c r="DND27" s="708"/>
      <c r="DNE27" s="708" t="s">
        <v>1360</v>
      </c>
      <c r="DNF27" s="708"/>
      <c r="DNG27" s="708"/>
      <c r="DNH27" s="708"/>
      <c r="DNI27" s="708"/>
      <c r="DNJ27" s="708"/>
      <c r="DNK27" s="708"/>
      <c r="DNL27" s="708"/>
      <c r="DNM27" s="708" t="s">
        <v>1360</v>
      </c>
      <c r="DNN27" s="708"/>
      <c r="DNO27" s="708"/>
      <c r="DNP27" s="708"/>
      <c r="DNQ27" s="708"/>
      <c r="DNR27" s="708"/>
      <c r="DNS27" s="708"/>
      <c r="DNT27" s="708"/>
      <c r="DNU27" s="708" t="s">
        <v>1360</v>
      </c>
      <c r="DNV27" s="708"/>
      <c r="DNW27" s="708"/>
      <c r="DNX27" s="708"/>
      <c r="DNY27" s="708"/>
      <c r="DNZ27" s="708"/>
      <c r="DOA27" s="708"/>
      <c r="DOB27" s="708"/>
      <c r="DOC27" s="708" t="s">
        <v>1360</v>
      </c>
      <c r="DOD27" s="708"/>
      <c r="DOE27" s="708"/>
      <c r="DOF27" s="708"/>
      <c r="DOG27" s="708"/>
      <c r="DOH27" s="708"/>
      <c r="DOI27" s="708"/>
      <c r="DOJ27" s="708"/>
      <c r="DOK27" s="708" t="s">
        <v>1360</v>
      </c>
      <c r="DOL27" s="708"/>
      <c r="DOM27" s="708"/>
      <c r="DON27" s="708"/>
      <c r="DOO27" s="708"/>
      <c r="DOP27" s="708"/>
      <c r="DOQ27" s="708"/>
      <c r="DOR27" s="708"/>
      <c r="DOS27" s="708" t="s">
        <v>1360</v>
      </c>
      <c r="DOT27" s="708"/>
      <c r="DOU27" s="708"/>
      <c r="DOV27" s="708"/>
      <c r="DOW27" s="708"/>
      <c r="DOX27" s="708"/>
      <c r="DOY27" s="708"/>
      <c r="DOZ27" s="708"/>
      <c r="DPA27" s="708" t="s">
        <v>1360</v>
      </c>
      <c r="DPB27" s="708"/>
      <c r="DPC27" s="708"/>
      <c r="DPD27" s="708"/>
      <c r="DPE27" s="708"/>
      <c r="DPF27" s="708"/>
      <c r="DPG27" s="708"/>
      <c r="DPH27" s="708"/>
      <c r="DPI27" s="708" t="s">
        <v>1360</v>
      </c>
      <c r="DPJ27" s="708"/>
      <c r="DPK27" s="708"/>
      <c r="DPL27" s="708"/>
      <c r="DPM27" s="708"/>
      <c r="DPN27" s="708"/>
      <c r="DPO27" s="708"/>
      <c r="DPP27" s="708"/>
      <c r="DPQ27" s="708" t="s">
        <v>1360</v>
      </c>
      <c r="DPR27" s="708"/>
      <c r="DPS27" s="708"/>
      <c r="DPT27" s="708"/>
      <c r="DPU27" s="708"/>
      <c r="DPV27" s="708"/>
      <c r="DPW27" s="708"/>
      <c r="DPX27" s="708"/>
      <c r="DPY27" s="708" t="s">
        <v>1360</v>
      </c>
      <c r="DPZ27" s="708"/>
      <c r="DQA27" s="708"/>
      <c r="DQB27" s="708"/>
      <c r="DQC27" s="708"/>
      <c r="DQD27" s="708"/>
      <c r="DQE27" s="708"/>
      <c r="DQF27" s="708"/>
      <c r="DQG27" s="708" t="s">
        <v>1360</v>
      </c>
      <c r="DQH27" s="708"/>
      <c r="DQI27" s="708"/>
      <c r="DQJ27" s="708"/>
      <c r="DQK27" s="708"/>
      <c r="DQL27" s="708"/>
      <c r="DQM27" s="708"/>
      <c r="DQN27" s="708"/>
      <c r="DQO27" s="708" t="s">
        <v>1360</v>
      </c>
      <c r="DQP27" s="708"/>
      <c r="DQQ27" s="708"/>
      <c r="DQR27" s="708"/>
      <c r="DQS27" s="708"/>
      <c r="DQT27" s="708"/>
      <c r="DQU27" s="708"/>
      <c r="DQV27" s="708"/>
      <c r="DQW27" s="708" t="s">
        <v>1360</v>
      </c>
      <c r="DQX27" s="708"/>
      <c r="DQY27" s="708"/>
      <c r="DQZ27" s="708"/>
      <c r="DRA27" s="708"/>
      <c r="DRB27" s="708"/>
      <c r="DRC27" s="708"/>
      <c r="DRD27" s="708"/>
      <c r="DRE27" s="708" t="s">
        <v>1360</v>
      </c>
      <c r="DRF27" s="708"/>
      <c r="DRG27" s="708"/>
      <c r="DRH27" s="708"/>
      <c r="DRI27" s="708"/>
      <c r="DRJ27" s="708"/>
      <c r="DRK27" s="708"/>
      <c r="DRL27" s="708"/>
      <c r="DRM27" s="708" t="s">
        <v>1360</v>
      </c>
      <c r="DRN27" s="708"/>
      <c r="DRO27" s="708"/>
      <c r="DRP27" s="708"/>
      <c r="DRQ27" s="708"/>
      <c r="DRR27" s="708"/>
      <c r="DRS27" s="708"/>
      <c r="DRT27" s="708"/>
      <c r="DRU27" s="708" t="s">
        <v>1360</v>
      </c>
      <c r="DRV27" s="708"/>
      <c r="DRW27" s="708"/>
      <c r="DRX27" s="708"/>
      <c r="DRY27" s="708"/>
      <c r="DRZ27" s="708"/>
      <c r="DSA27" s="708"/>
      <c r="DSB27" s="708"/>
      <c r="DSC27" s="708" t="s">
        <v>1360</v>
      </c>
      <c r="DSD27" s="708"/>
      <c r="DSE27" s="708"/>
      <c r="DSF27" s="708"/>
      <c r="DSG27" s="708"/>
      <c r="DSH27" s="708"/>
      <c r="DSI27" s="708"/>
      <c r="DSJ27" s="708"/>
      <c r="DSK27" s="708" t="s">
        <v>1360</v>
      </c>
      <c r="DSL27" s="708"/>
      <c r="DSM27" s="708"/>
      <c r="DSN27" s="708"/>
      <c r="DSO27" s="708"/>
      <c r="DSP27" s="708"/>
      <c r="DSQ27" s="708"/>
      <c r="DSR27" s="708"/>
      <c r="DSS27" s="708" t="s">
        <v>1360</v>
      </c>
      <c r="DST27" s="708"/>
      <c r="DSU27" s="708"/>
      <c r="DSV27" s="708"/>
      <c r="DSW27" s="708"/>
      <c r="DSX27" s="708"/>
      <c r="DSY27" s="708"/>
      <c r="DSZ27" s="708"/>
      <c r="DTA27" s="708" t="s">
        <v>1360</v>
      </c>
      <c r="DTB27" s="708"/>
      <c r="DTC27" s="708"/>
      <c r="DTD27" s="708"/>
      <c r="DTE27" s="708"/>
      <c r="DTF27" s="708"/>
      <c r="DTG27" s="708"/>
      <c r="DTH27" s="708"/>
      <c r="DTI27" s="708" t="s">
        <v>1360</v>
      </c>
      <c r="DTJ27" s="708"/>
      <c r="DTK27" s="708"/>
      <c r="DTL27" s="708"/>
      <c r="DTM27" s="708"/>
      <c r="DTN27" s="708"/>
      <c r="DTO27" s="708"/>
      <c r="DTP27" s="708"/>
      <c r="DTQ27" s="708" t="s">
        <v>1360</v>
      </c>
      <c r="DTR27" s="708"/>
      <c r="DTS27" s="708"/>
      <c r="DTT27" s="708"/>
      <c r="DTU27" s="708"/>
      <c r="DTV27" s="708"/>
      <c r="DTW27" s="708"/>
      <c r="DTX27" s="708"/>
      <c r="DTY27" s="708" t="s">
        <v>1360</v>
      </c>
      <c r="DTZ27" s="708"/>
      <c r="DUA27" s="708"/>
      <c r="DUB27" s="708"/>
      <c r="DUC27" s="708"/>
      <c r="DUD27" s="708"/>
      <c r="DUE27" s="708"/>
      <c r="DUF27" s="708"/>
      <c r="DUG27" s="708" t="s">
        <v>1360</v>
      </c>
      <c r="DUH27" s="708"/>
      <c r="DUI27" s="708"/>
      <c r="DUJ27" s="708"/>
      <c r="DUK27" s="708"/>
      <c r="DUL27" s="708"/>
      <c r="DUM27" s="708"/>
      <c r="DUN27" s="708"/>
      <c r="DUO27" s="708" t="s">
        <v>1360</v>
      </c>
      <c r="DUP27" s="708"/>
      <c r="DUQ27" s="708"/>
      <c r="DUR27" s="708"/>
      <c r="DUS27" s="708"/>
      <c r="DUT27" s="708"/>
      <c r="DUU27" s="708"/>
      <c r="DUV27" s="708"/>
      <c r="DUW27" s="708" t="s">
        <v>1360</v>
      </c>
      <c r="DUX27" s="708"/>
      <c r="DUY27" s="708"/>
      <c r="DUZ27" s="708"/>
      <c r="DVA27" s="708"/>
      <c r="DVB27" s="708"/>
      <c r="DVC27" s="708"/>
      <c r="DVD27" s="708"/>
      <c r="DVE27" s="708" t="s">
        <v>1360</v>
      </c>
      <c r="DVF27" s="708"/>
      <c r="DVG27" s="708"/>
      <c r="DVH27" s="708"/>
      <c r="DVI27" s="708"/>
      <c r="DVJ27" s="708"/>
      <c r="DVK27" s="708"/>
      <c r="DVL27" s="708"/>
      <c r="DVM27" s="708" t="s">
        <v>1360</v>
      </c>
      <c r="DVN27" s="708"/>
      <c r="DVO27" s="708"/>
      <c r="DVP27" s="708"/>
      <c r="DVQ27" s="708"/>
      <c r="DVR27" s="708"/>
      <c r="DVS27" s="708"/>
      <c r="DVT27" s="708"/>
      <c r="DVU27" s="708" t="s">
        <v>1360</v>
      </c>
      <c r="DVV27" s="708"/>
      <c r="DVW27" s="708"/>
      <c r="DVX27" s="708"/>
      <c r="DVY27" s="708"/>
      <c r="DVZ27" s="708"/>
      <c r="DWA27" s="708"/>
      <c r="DWB27" s="708"/>
      <c r="DWC27" s="708" t="s">
        <v>1360</v>
      </c>
      <c r="DWD27" s="708"/>
      <c r="DWE27" s="708"/>
      <c r="DWF27" s="708"/>
      <c r="DWG27" s="708"/>
      <c r="DWH27" s="708"/>
      <c r="DWI27" s="708"/>
      <c r="DWJ27" s="708"/>
      <c r="DWK27" s="708" t="s">
        <v>1360</v>
      </c>
      <c r="DWL27" s="708"/>
      <c r="DWM27" s="708"/>
      <c r="DWN27" s="708"/>
      <c r="DWO27" s="708"/>
      <c r="DWP27" s="708"/>
      <c r="DWQ27" s="708"/>
      <c r="DWR27" s="708"/>
      <c r="DWS27" s="708" t="s">
        <v>1360</v>
      </c>
      <c r="DWT27" s="708"/>
      <c r="DWU27" s="708"/>
      <c r="DWV27" s="708"/>
      <c r="DWW27" s="708"/>
      <c r="DWX27" s="708"/>
      <c r="DWY27" s="708"/>
      <c r="DWZ27" s="708"/>
      <c r="DXA27" s="708" t="s">
        <v>1360</v>
      </c>
      <c r="DXB27" s="708"/>
      <c r="DXC27" s="708"/>
      <c r="DXD27" s="708"/>
      <c r="DXE27" s="708"/>
      <c r="DXF27" s="708"/>
      <c r="DXG27" s="708"/>
      <c r="DXH27" s="708"/>
      <c r="DXI27" s="708" t="s">
        <v>1360</v>
      </c>
      <c r="DXJ27" s="708"/>
      <c r="DXK27" s="708"/>
      <c r="DXL27" s="708"/>
      <c r="DXM27" s="708"/>
      <c r="DXN27" s="708"/>
      <c r="DXO27" s="708"/>
      <c r="DXP27" s="708"/>
      <c r="DXQ27" s="708" t="s">
        <v>1360</v>
      </c>
      <c r="DXR27" s="708"/>
      <c r="DXS27" s="708"/>
      <c r="DXT27" s="708"/>
      <c r="DXU27" s="708"/>
      <c r="DXV27" s="708"/>
      <c r="DXW27" s="708"/>
      <c r="DXX27" s="708"/>
      <c r="DXY27" s="708" t="s">
        <v>1360</v>
      </c>
      <c r="DXZ27" s="708"/>
      <c r="DYA27" s="708"/>
      <c r="DYB27" s="708"/>
      <c r="DYC27" s="708"/>
      <c r="DYD27" s="708"/>
      <c r="DYE27" s="708"/>
      <c r="DYF27" s="708"/>
      <c r="DYG27" s="708" t="s">
        <v>1360</v>
      </c>
      <c r="DYH27" s="708"/>
      <c r="DYI27" s="708"/>
      <c r="DYJ27" s="708"/>
      <c r="DYK27" s="708"/>
      <c r="DYL27" s="708"/>
      <c r="DYM27" s="708"/>
      <c r="DYN27" s="708"/>
      <c r="DYO27" s="708" t="s">
        <v>1360</v>
      </c>
      <c r="DYP27" s="708"/>
      <c r="DYQ27" s="708"/>
      <c r="DYR27" s="708"/>
      <c r="DYS27" s="708"/>
      <c r="DYT27" s="708"/>
      <c r="DYU27" s="708"/>
      <c r="DYV27" s="708"/>
      <c r="DYW27" s="708" t="s">
        <v>1360</v>
      </c>
      <c r="DYX27" s="708"/>
      <c r="DYY27" s="708"/>
      <c r="DYZ27" s="708"/>
      <c r="DZA27" s="708"/>
      <c r="DZB27" s="708"/>
      <c r="DZC27" s="708"/>
      <c r="DZD27" s="708"/>
      <c r="DZE27" s="708" t="s">
        <v>1360</v>
      </c>
      <c r="DZF27" s="708"/>
      <c r="DZG27" s="708"/>
      <c r="DZH27" s="708"/>
      <c r="DZI27" s="708"/>
      <c r="DZJ27" s="708"/>
      <c r="DZK27" s="708"/>
      <c r="DZL27" s="708"/>
      <c r="DZM27" s="708" t="s">
        <v>1360</v>
      </c>
      <c r="DZN27" s="708"/>
      <c r="DZO27" s="708"/>
      <c r="DZP27" s="708"/>
      <c r="DZQ27" s="708"/>
      <c r="DZR27" s="708"/>
      <c r="DZS27" s="708"/>
      <c r="DZT27" s="708"/>
      <c r="DZU27" s="708" t="s">
        <v>1360</v>
      </c>
      <c r="DZV27" s="708"/>
      <c r="DZW27" s="708"/>
      <c r="DZX27" s="708"/>
      <c r="DZY27" s="708"/>
      <c r="DZZ27" s="708"/>
      <c r="EAA27" s="708"/>
      <c r="EAB27" s="708"/>
      <c r="EAC27" s="708" t="s">
        <v>1360</v>
      </c>
      <c r="EAD27" s="708"/>
      <c r="EAE27" s="708"/>
      <c r="EAF27" s="708"/>
      <c r="EAG27" s="708"/>
      <c r="EAH27" s="708"/>
      <c r="EAI27" s="708"/>
      <c r="EAJ27" s="708"/>
      <c r="EAK27" s="708" t="s">
        <v>1360</v>
      </c>
      <c r="EAL27" s="708"/>
      <c r="EAM27" s="708"/>
      <c r="EAN27" s="708"/>
      <c r="EAO27" s="708"/>
      <c r="EAP27" s="708"/>
      <c r="EAQ27" s="708"/>
      <c r="EAR27" s="708"/>
      <c r="EAS27" s="708" t="s">
        <v>1360</v>
      </c>
      <c r="EAT27" s="708"/>
      <c r="EAU27" s="708"/>
      <c r="EAV27" s="708"/>
      <c r="EAW27" s="708"/>
      <c r="EAX27" s="708"/>
      <c r="EAY27" s="708"/>
      <c r="EAZ27" s="708"/>
      <c r="EBA27" s="708" t="s">
        <v>1360</v>
      </c>
      <c r="EBB27" s="708"/>
      <c r="EBC27" s="708"/>
      <c r="EBD27" s="708"/>
      <c r="EBE27" s="708"/>
      <c r="EBF27" s="708"/>
      <c r="EBG27" s="708"/>
      <c r="EBH27" s="708"/>
      <c r="EBI27" s="708" t="s">
        <v>1360</v>
      </c>
      <c r="EBJ27" s="708"/>
      <c r="EBK27" s="708"/>
      <c r="EBL27" s="708"/>
      <c r="EBM27" s="708"/>
      <c r="EBN27" s="708"/>
      <c r="EBO27" s="708"/>
      <c r="EBP27" s="708"/>
      <c r="EBQ27" s="708" t="s">
        <v>1360</v>
      </c>
      <c r="EBR27" s="708"/>
      <c r="EBS27" s="708"/>
      <c r="EBT27" s="708"/>
      <c r="EBU27" s="708"/>
      <c r="EBV27" s="708"/>
      <c r="EBW27" s="708"/>
      <c r="EBX27" s="708"/>
      <c r="EBY27" s="708" t="s">
        <v>1360</v>
      </c>
      <c r="EBZ27" s="708"/>
      <c r="ECA27" s="708"/>
      <c r="ECB27" s="708"/>
      <c r="ECC27" s="708"/>
      <c r="ECD27" s="708"/>
      <c r="ECE27" s="708"/>
      <c r="ECF27" s="708"/>
      <c r="ECG27" s="708" t="s">
        <v>1360</v>
      </c>
      <c r="ECH27" s="708"/>
      <c r="ECI27" s="708"/>
      <c r="ECJ27" s="708"/>
      <c r="ECK27" s="708"/>
      <c r="ECL27" s="708"/>
      <c r="ECM27" s="708"/>
      <c r="ECN27" s="708"/>
      <c r="ECO27" s="708" t="s">
        <v>1360</v>
      </c>
      <c r="ECP27" s="708"/>
      <c r="ECQ27" s="708"/>
      <c r="ECR27" s="708"/>
      <c r="ECS27" s="708"/>
      <c r="ECT27" s="708"/>
      <c r="ECU27" s="708"/>
      <c r="ECV27" s="708"/>
      <c r="ECW27" s="708" t="s">
        <v>1360</v>
      </c>
      <c r="ECX27" s="708"/>
      <c r="ECY27" s="708"/>
      <c r="ECZ27" s="708"/>
      <c r="EDA27" s="708"/>
      <c r="EDB27" s="708"/>
      <c r="EDC27" s="708"/>
      <c r="EDD27" s="708"/>
      <c r="EDE27" s="708" t="s">
        <v>1360</v>
      </c>
      <c r="EDF27" s="708"/>
      <c r="EDG27" s="708"/>
      <c r="EDH27" s="708"/>
      <c r="EDI27" s="708"/>
      <c r="EDJ27" s="708"/>
      <c r="EDK27" s="708"/>
      <c r="EDL27" s="708"/>
      <c r="EDM27" s="708" t="s">
        <v>1360</v>
      </c>
      <c r="EDN27" s="708"/>
      <c r="EDO27" s="708"/>
      <c r="EDP27" s="708"/>
      <c r="EDQ27" s="708"/>
      <c r="EDR27" s="708"/>
      <c r="EDS27" s="708"/>
      <c r="EDT27" s="708"/>
      <c r="EDU27" s="708" t="s">
        <v>1360</v>
      </c>
      <c r="EDV27" s="708"/>
      <c r="EDW27" s="708"/>
      <c r="EDX27" s="708"/>
      <c r="EDY27" s="708"/>
      <c r="EDZ27" s="708"/>
      <c r="EEA27" s="708"/>
      <c r="EEB27" s="708"/>
      <c r="EEC27" s="708" t="s">
        <v>1360</v>
      </c>
      <c r="EED27" s="708"/>
      <c r="EEE27" s="708"/>
      <c r="EEF27" s="708"/>
      <c r="EEG27" s="708"/>
      <c r="EEH27" s="708"/>
      <c r="EEI27" s="708"/>
      <c r="EEJ27" s="708"/>
      <c r="EEK27" s="708" t="s">
        <v>1360</v>
      </c>
      <c r="EEL27" s="708"/>
      <c r="EEM27" s="708"/>
      <c r="EEN27" s="708"/>
      <c r="EEO27" s="708"/>
      <c r="EEP27" s="708"/>
      <c r="EEQ27" s="708"/>
      <c r="EER27" s="708"/>
      <c r="EES27" s="708" t="s">
        <v>1360</v>
      </c>
      <c r="EET27" s="708"/>
      <c r="EEU27" s="708"/>
      <c r="EEV27" s="708"/>
      <c r="EEW27" s="708"/>
      <c r="EEX27" s="708"/>
      <c r="EEY27" s="708"/>
      <c r="EEZ27" s="708"/>
      <c r="EFA27" s="708" t="s">
        <v>1360</v>
      </c>
      <c r="EFB27" s="708"/>
      <c r="EFC27" s="708"/>
      <c r="EFD27" s="708"/>
      <c r="EFE27" s="708"/>
      <c r="EFF27" s="708"/>
      <c r="EFG27" s="708"/>
      <c r="EFH27" s="708"/>
      <c r="EFI27" s="708" t="s">
        <v>1360</v>
      </c>
      <c r="EFJ27" s="708"/>
      <c r="EFK27" s="708"/>
      <c r="EFL27" s="708"/>
      <c r="EFM27" s="708"/>
      <c r="EFN27" s="708"/>
      <c r="EFO27" s="708"/>
      <c r="EFP27" s="708"/>
      <c r="EFQ27" s="708" t="s">
        <v>1360</v>
      </c>
      <c r="EFR27" s="708"/>
      <c r="EFS27" s="708"/>
      <c r="EFT27" s="708"/>
      <c r="EFU27" s="708"/>
      <c r="EFV27" s="708"/>
      <c r="EFW27" s="708"/>
      <c r="EFX27" s="708"/>
      <c r="EFY27" s="708" t="s">
        <v>1360</v>
      </c>
      <c r="EFZ27" s="708"/>
      <c r="EGA27" s="708"/>
      <c r="EGB27" s="708"/>
      <c r="EGC27" s="708"/>
      <c r="EGD27" s="708"/>
      <c r="EGE27" s="708"/>
      <c r="EGF27" s="708"/>
      <c r="EGG27" s="708" t="s">
        <v>1360</v>
      </c>
      <c r="EGH27" s="708"/>
      <c r="EGI27" s="708"/>
      <c r="EGJ27" s="708"/>
      <c r="EGK27" s="708"/>
      <c r="EGL27" s="708"/>
      <c r="EGM27" s="708"/>
      <c r="EGN27" s="708"/>
      <c r="EGO27" s="708" t="s">
        <v>1360</v>
      </c>
      <c r="EGP27" s="708"/>
      <c r="EGQ27" s="708"/>
      <c r="EGR27" s="708"/>
      <c r="EGS27" s="708"/>
      <c r="EGT27" s="708"/>
      <c r="EGU27" s="708"/>
      <c r="EGV27" s="708"/>
      <c r="EGW27" s="708" t="s">
        <v>1360</v>
      </c>
      <c r="EGX27" s="708"/>
      <c r="EGY27" s="708"/>
      <c r="EGZ27" s="708"/>
      <c r="EHA27" s="708"/>
      <c r="EHB27" s="708"/>
      <c r="EHC27" s="708"/>
      <c r="EHD27" s="708"/>
      <c r="EHE27" s="708" t="s">
        <v>1360</v>
      </c>
      <c r="EHF27" s="708"/>
      <c r="EHG27" s="708"/>
      <c r="EHH27" s="708"/>
      <c r="EHI27" s="708"/>
      <c r="EHJ27" s="708"/>
      <c r="EHK27" s="708"/>
      <c r="EHL27" s="708"/>
      <c r="EHM27" s="708" t="s">
        <v>1360</v>
      </c>
      <c r="EHN27" s="708"/>
      <c r="EHO27" s="708"/>
      <c r="EHP27" s="708"/>
      <c r="EHQ27" s="708"/>
      <c r="EHR27" s="708"/>
      <c r="EHS27" s="708"/>
      <c r="EHT27" s="708"/>
      <c r="EHU27" s="708" t="s">
        <v>1360</v>
      </c>
      <c r="EHV27" s="708"/>
      <c r="EHW27" s="708"/>
      <c r="EHX27" s="708"/>
      <c r="EHY27" s="708"/>
      <c r="EHZ27" s="708"/>
      <c r="EIA27" s="708"/>
      <c r="EIB27" s="708"/>
      <c r="EIC27" s="708" t="s">
        <v>1360</v>
      </c>
      <c r="EID27" s="708"/>
      <c r="EIE27" s="708"/>
      <c r="EIF27" s="708"/>
      <c r="EIG27" s="708"/>
      <c r="EIH27" s="708"/>
      <c r="EII27" s="708"/>
      <c r="EIJ27" s="708"/>
      <c r="EIK27" s="708" t="s">
        <v>1360</v>
      </c>
      <c r="EIL27" s="708"/>
      <c r="EIM27" s="708"/>
      <c r="EIN27" s="708"/>
      <c r="EIO27" s="708"/>
      <c r="EIP27" s="708"/>
      <c r="EIQ27" s="708"/>
      <c r="EIR27" s="708"/>
      <c r="EIS27" s="708" t="s">
        <v>1360</v>
      </c>
      <c r="EIT27" s="708"/>
      <c r="EIU27" s="708"/>
      <c r="EIV27" s="708"/>
      <c r="EIW27" s="708"/>
      <c r="EIX27" s="708"/>
      <c r="EIY27" s="708"/>
      <c r="EIZ27" s="708"/>
      <c r="EJA27" s="708" t="s">
        <v>1360</v>
      </c>
      <c r="EJB27" s="708"/>
      <c r="EJC27" s="708"/>
      <c r="EJD27" s="708"/>
      <c r="EJE27" s="708"/>
      <c r="EJF27" s="708"/>
      <c r="EJG27" s="708"/>
      <c r="EJH27" s="708"/>
      <c r="EJI27" s="708" t="s">
        <v>1360</v>
      </c>
      <c r="EJJ27" s="708"/>
      <c r="EJK27" s="708"/>
      <c r="EJL27" s="708"/>
      <c r="EJM27" s="708"/>
      <c r="EJN27" s="708"/>
      <c r="EJO27" s="708"/>
      <c r="EJP27" s="708"/>
      <c r="EJQ27" s="708" t="s">
        <v>1360</v>
      </c>
      <c r="EJR27" s="708"/>
      <c r="EJS27" s="708"/>
      <c r="EJT27" s="708"/>
      <c r="EJU27" s="708"/>
      <c r="EJV27" s="708"/>
      <c r="EJW27" s="708"/>
      <c r="EJX27" s="708"/>
      <c r="EJY27" s="708" t="s">
        <v>1360</v>
      </c>
      <c r="EJZ27" s="708"/>
      <c r="EKA27" s="708"/>
      <c r="EKB27" s="708"/>
      <c r="EKC27" s="708"/>
      <c r="EKD27" s="708"/>
      <c r="EKE27" s="708"/>
      <c r="EKF27" s="708"/>
      <c r="EKG27" s="708" t="s">
        <v>1360</v>
      </c>
      <c r="EKH27" s="708"/>
      <c r="EKI27" s="708"/>
      <c r="EKJ27" s="708"/>
      <c r="EKK27" s="708"/>
      <c r="EKL27" s="708"/>
      <c r="EKM27" s="708"/>
      <c r="EKN27" s="708"/>
      <c r="EKO27" s="708" t="s">
        <v>1360</v>
      </c>
      <c r="EKP27" s="708"/>
      <c r="EKQ27" s="708"/>
      <c r="EKR27" s="708"/>
      <c r="EKS27" s="708"/>
      <c r="EKT27" s="708"/>
      <c r="EKU27" s="708"/>
      <c r="EKV27" s="708"/>
      <c r="EKW27" s="708" t="s">
        <v>1360</v>
      </c>
      <c r="EKX27" s="708"/>
      <c r="EKY27" s="708"/>
      <c r="EKZ27" s="708"/>
      <c r="ELA27" s="708"/>
      <c r="ELB27" s="708"/>
      <c r="ELC27" s="708"/>
      <c r="ELD27" s="708"/>
      <c r="ELE27" s="708" t="s">
        <v>1360</v>
      </c>
      <c r="ELF27" s="708"/>
      <c r="ELG27" s="708"/>
      <c r="ELH27" s="708"/>
      <c r="ELI27" s="708"/>
      <c r="ELJ27" s="708"/>
      <c r="ELK27" s="708"/>
      <c r="ELL27" s="708"/>
      <c r="ELM27" s="708" t="s">
        <v>1360</v>
      </c>
      <c r="ELN27" s="708"/>
      <c r="ELO27" s="708"/>
      <c r="ELP27" s="708"/>
      <c r="ELQ27" s="708"/>
      <c r="ELR27" s="708"/>
      <c r="ELS27" s="708"/>
      <c r="ELT27" s="708"/>
      <c r="ELU27" s="708" t="s">
        <v>1360</v>
      </c>
      <c r="ELV27" s="708"/>
      <c r="ELW27" s="708"/>
      <c r="ELX27" s="708"/>
      <c r="ELY27" s="708"/>
      <c r="ELZ27" s="708"/>
      <c r="EMA27" s="708"/>
      <c r="EMB27" s="708"/>
      <c r="EMC27" s="708" t="s">
        <v>1360</v>
      </c>
      <c r="EMD27" s="708"/>
      <c r="EME27" s="708"/>
      <c r="EMF27" s="708"/>
      <c r="EMG27" s="708"/>
      <c r="EMH27" s="708"/>
      <c r="EMI27" s="708"/>
      <c r="EMJ27" s="708"/>
      <c r="EMK27" s="708" t="s">
        <v>1360</v>
      </c>
      <c r="EML27" s="708"/>
      <c r="EMM27" s="708"/>
      <c r="EMN27" s="708"/>
      <c r="EMO27" s="708"/>
      <c r="EMP27" s="708"/>
      <c r="EMQ27" s="708"/>
      <c r="EMR27" s="708"/>
      <c r="EMS27" s="708" t="s">
        <v>1360</v>
      </c>
      <c r="EMT27" s="708"/>
      <c r="EMU27" s="708"/>
      <c r="EMV27" s="708"/>
      <c r="EMW27" s="708"/>
      <c r="EMX27" s="708"/>
      <c r="EMY27" s="708"/>
      <c r="EMZ27" s="708"/>
      <c r="ENA27" s="708" t="s">
        <v>1360</v>
      </c>
      <c r="ENB27" s="708"/>
      <c r="ENC27" s="708"/>
      <c r="END27" s="708"/>
      <c r="ENE27" s="708"/>
      <c r="ENF27" s="708"/>
      <c r="ENG27" s="708"/>
      <c r="ENH27" s="708"/>
      <c r="ENI27" s="708" t="s">
        <v>1360</v>
      </c>
      <c r="ENJ27" s="708"/>
      <c r="ENK27" s="708"/>
      <c r="ENL27" s="708"/>
      <c r="ENM27" s="708"/>
      <c r="ENN27" s="708"/>
      <c r="ENO27" s="708"/>
      <c r="ENP27" s="708"/>
      <c r="ENQ27" s="708" t="s">
        <v>1360</v>
      </c>
      <c r="ENR27" s="708"/>
      <c r="ENS27" s="708"/>
      <c r="ENT27" s="708"/>
      <c r="ENU27" s="708"/>
      <c r="ENV27" s="708"/>
      <c r="ENW27" s="708"/>
      <c r="ENX27" s="708"/>
      <c r="ENY27" s="708" t="s">
        <v>1360</v>
      </c>
      <c r="ENZ27" s="708"/>
      <c r="EOA27" s="708"/>
      <c r="EOB27" s="708"/>
      <c r="EOC27" s="708"/>
      <c r="EOD27" s="708"/>
      <c r="EOE27" s="708"/>
      <c r="EOF27" s="708"/>
      <c r="EOG27" s="708" t="s">
        <v>1360</v>
      </c>
      <c r="EOH27" s="708"/>
      <c r="EOI27" s="708"/>
      <c r="EOJ27" s="708"/>
      <c r="EOK27" s="708"/>
      <c r="EOL27" s="708"/>
      <c r="EOM27" s="708"/>
      <c r="EON27" s="708"/>
      <c r="EOO27" s="708" t="s">
        <v>1360</v>
      </c>
      <c r="EOP27" s="708"/>
      <c r="EOQ27" s="708"/>
      <c r="EOR27" s="708"/>
      <c r="EOS27" s="708"/>
      <c r="EOT27" s="708"/>
      <c r="EOU27" s="708"/>
      <c r="EOV27" s="708"/>
      <c r="EOW27" s="708" t="s">
        <v>1360</v>
      </c>
      <c r="EOX27" s="708"/>
      <c r="EOY27" s="708"/>
      <c r="EOZ27" s="708"/>
      <c r="EPA27" s="708"/>
      <c r="EPB27" s="708"/>
      <c r="EPC27" s="708"/>
      <c r="EPD27" s="708"/>
      <c r="EPE27" s="708" t="s">
        <v>1360</v>
      </c>
      <c r="EPF27" s="708"/>
      <c r="EPG27" s="708"/>
      <c r="EPH27" s="708"/>
      <c r="EPI27" s="708"/>
      <c r="EPJ27" s="708"/>
      <c r="EPK27" s="708"/>
      <c r="EPL27" s="708"/>
      <c r="EPM27" s="708" t="s">
        <v>1360</v>
      </c>
      <c r="EPN27" s="708"/>
      <c r="EPO27" s="708"/>
      <c r="EPP27" s="708"/>
      <c r="EPQ27" s="708"/>
      <c r="EPR27" s="708"/>
      <c r="EPS27" s="708"/>
      <c r="EPT27" s="708"/>
      <c r="EPU27" s="708" t="s">
        <v>1360</v>
      </c>
      <c r="EPV27" s="708"/>
      <c r="EPW27" s="708"/>
      <c r="EPX27" s="708"/>
      <c r="EPY27" s="708"/>
      <c r="EPZ27" s="708"/>
      <c r="EQA27" s="708"/>
      <c r="EQB27" s="708"/>
      <c r="EQC27" s="708" t="s">
        <v>1360</v>
      </c>
      <c r="EQD27" s="708"/>
      <c r="EQE27" s="708"/>
      <c r="EQF27" s="708"/>
      <c r="EQG27" s="708"/>
      <c r="EQH27" s="708"/>
      <c r="EQI27" s="708"/>
      <c r="EQJ27" s="708"/>
      <c r="EQK27" s="708" t="s">
        <v>1360</v>
      </c>
      <c r="EQL27" s="708"/>
      <c r="EQM27" s="708"/>
      <c r="EQN27" s="708"/>
      <c r="EQO27" s="708"/>
      <c r="EQP27" s="708"/>
      <c r="EQQ27" s="708"/>
      <c r="EQR27" s="708"/>
      <c r="EQS27" s="708" t="s">
        <v>1360</v>
      </c>
      <c r="EQT27" s="708"/>
      <c r="EQU27" s="708"/>
      <c r="EQV27" s="708"/>
      <c r="EQW27" s="708"/>
      <c r="EQX27" s="708"/>
      <c r="EQY27" s="708"/>
      <c r="EQZ27" s="708"/>
      <c r="ERA27" s="708" t="s">
        <v>1360</v>
      </c>
      <c r="ERB27" s="708"/>
      <c r="ERC27" s="708"/>
      <c r="ERD27" s="708"/>
      <c r="ERE27" s="708"/>
      <c r="ERF27" s="708"/>
      <c r="ERG27" s="708"/>
      <c r="ERH27" s="708"/>
      <c r="ERI27" s="708" t="s">
        <v>1360</v>
      </c>
      <c r="ERJ27" s="708"/>
      <c r="ERK27" s="708"/>
      <c r="ERL27" s="708"/>
      <c r="ERM27" s="708"/>
      <c r="ERN27" s="708"/>
      <c r="ERO27" s="708"/>
      <c r="ERP27" s="708"/>
      <c r="ERQ27" s="708" t="s">
        <v>1360</v>
      </c>
      <c r="ERR27" s="708"/>
      <c r="ERS27" s="708"/>
      <c r="ERT27" s="708"/>
      <c r="ERU27" s="708"/>
      <c r="ERV27" s="708"/>
      <c r="ERW27" s="708"/>
      <c r="ERX27" s="708"/>
      <c r="ERY27" s="708" t="s">
        <v>1360</v>
      </c>
      <c r="ERZ27" s="708"/>
      <c r="ESA27" s="708"/>
      <c r="ESB27" s="708"/>
      <c r="ESC27" s="708"/>
      <c r="ESD27" s="708"/>
      <c r="ESE27" s="708"/>
      <c r="ESF27" s="708"/>
      <c r="ESG27" s="708" t="s">
        <v>1360</v>
      </c>
      <c r="ESH27" s="708"/>
      <c r="ESI27" s="708"/>
      <c r="ESJ27" s="708"/>
      <c r="ESK27" s="708"/>
      <c r="ESL27" s="708"/>
      <c r="ESM27" s="708"/>
      <c r="ESN27" s="708"/>
      <c r="ESO27" s="708" t="s">
        <v>1360</v>
      </c>
      <c r="ESP27" s="708"/>
      <c r="ESQ27" s="708"/>
      <c r="ESR27" s="708"/>
      <c r="ESS27" s="708"/>
      <c r="EST27" s="708"/>
      <c r="ESU27" s="708"/>
      <c r="ESV27" s="708"/>
      <c r="ESW27" s="708" t="s">
        <v>1360</v>
      </c>
      <c r="ESX27" s="708"/>
      <c r="ESY27" s="708"/>
      <c r="ESZ27" s="708"/>
      <c r="ETA27" s="708"/>
      <c r="ETB27" s="708"/>
      <c r="ETC27" s="708"/>
      <c r="ETD27" s="708"/>
      <c r="ETE27" s="708" t="s">
        <v>1360</v>
      </c>
      <c r="ETF27" s="708"/>
      <c r="ETG27" s="708"/>
      <c r="ETH27" s="708"/>
      <c r="ETI27" s="708"/>
      <c r="ETJ27" s="708"/>
      <c r="ETK27" s="708"/>
      <c r="ETL27" s="708"/>
      <c r="ETM27" s="708" t="s">
        <v>1360</v>
      </c>
      <c r="ETN27" s="708"/>
      <c r="ETO27" s="708"/>
      <c r="ETP27" s="708"/>
      <c r="ETQ27" s="708"/>
      <c r="ETR27" s="708"/>
      <c r="ETS27" s="708"/>
      <c r="ETT27" s="708"/>
      <c r="ETU27" s="708" t="s">
        <v>1360</v>
      </c>
      <c r="ETV27" s="708"/>
      <c r="ETW27" s="708"/>
      <c r="ETX27" s="708"/>
      <c r="ETY27" s="708"/>
      <c r="ETZ27" s="708"/>
      <c r="EUA27" s="708"/>
      <c r="EUB27" s="708"/>
      <c r="EUC27" s="708" t="s">
        <v>1360</v>
      </c>
      <c r="EUD27" s="708"/>
      <c r="EUE27" s="708"/>
      <c r="EUF27" s="708"/>
      <c r="EUG27" s="708"/>
      <c r="EUH27" s="708"/>
      <c r="EUI27" s="708"/>
      <c r="EUJ27" s="708"/>
      <c r="EUK27" s="708" t="s">
        <v>1360</v>
      </c>
      <c r="EUL27" s="708"/>
      <c r="EUM27" s="708"/>
      <c r="EUN27" s="708"/>
      <c r="EUO27" s="708"/>
      <c r="EUP27" s="708"/>
      <c r="EUQ27" s="708"/>
      <c r="EUR27" s="708"/>
      <c r="EUS27" s="708" t="s">
        <v>1360</v>
      </c>
      <c r="EUT27" s="708"/>
      <c r="EUU27" s="708"/>
      <c r="EUV27" s="708"/>
      <c r="EUW27" s="708"/>
      <c r="EUX27" s="708"/>
      <c r="EUY27" s="708"/>
      <c r="EUZ27" s="708"/>
      <c r="EVA27" s="708" t="s">
        <v>1360</v>
      </c>
      <c r="EVB27" s="708"/>
      <c r="EVC27" s="708"/>
      <c r="EVD27" s="708"/>
      <c r="EVE27" s="708"/>
      <c r="EVF27" s="708"/>
      <c r="EVG27" s="708"/>
      <c r="EVH27" s="708"/>
      <c r="EVI27" s="708" t="s">
        <v>1360</v>
      </c>
      <c r="EVJ27" s="708"/>
      <c r="EVK27" s="708"/>
      <c r="EVL27" s="708"/>
      <c r="EVM27" s="708"/>
      <c r="EVN27" s="708"/>
      <c r="EVO27" s="708"/>
      <c r="EVP27" s="708"/>
      <c r="EVQ27" s="708" t="s">
        <v>1360</v>
      </c>
      <c r="EVR27" s="708"/>
      <c r="EVS27" s="708"/>
      <c r="EVT27" s="708"/>
      <c r="EVU27" s="708"/>
      <c r="EVV27" s="708"/>
      <c r="EVW27" s="708"/>
      <c r="EVX27" s="708"/>
      <c r="EVY27" s="708" t="s">
        <v>1360</v>
      </c>
      <c r="EVZ27" s="708"/>
      <c r="EWA27" s="708"/>
      <c r="EWB27" s="708"/>
      <c r="EWC27" s="708"/>
      <c r="EWD27" s="708"/>
      <c r="EWE27" s="708"/>
      <c r="EWF27" s="708"/>
      <c r="EWG27" s="708" t="s">
        <v>1360</v>
      </c>
      <c r="EWH27" s="708"/>
      <c r="EWI27" s="708"/>
      <c r="EWJ27" s="708"/>
      <c r="EWK27" s="708"/>
      <c r="EWL27" s="708"/>
      <c r="EWM27" s="708"/>
      <c r="EWN27" s="708"/>
      <c r="EWO27" s="708" t="s">
        <v>1360</v>
      </c>
      <c r="EWP27" s="708"/>
      <c r="EWQ27" s="708"/>
      <c r="EWR27" s="708"/>
      <c r="EWS27" s="708"/>
      <c r="EWT27" s="708"/>
      <c r="EWU27" s="708"/>
      <c r="EWV27" s="708"/>
      <c r="EWW27" s="708" t="s">
        <v>1360</v>
      </c>
      <c r="EWX27" s="708"/>
      <c r="EWY27" s="708"/>
      <c r="EWZ27" s="708"/>
      <c r="EXA27" s="708"/>
      <c r="EXB27" s="708"/>
      <c r="EXC27" s="708"/>
      <c r="EXD27" s="708"/>
      <c r="EXE27" s="708" t="s">
        <v>1360</v>
      </c>
      <c r="EXF27" s="708"/>
      <c r="EXG27" s="708"/>
      <c r="EXH27" s="708"/>
      <c r="EXI27" s="708"/>
      <c r="EXJ27" s="708"/>
      <c r="EXK27" s="708"/>
      <c r="EXL27" s="708"/>
      <c r="EXM27" s="708" t="s">
        <v>1360</v>
      </c>
      <c r="EXN27" s="708"/>
      <c r="EXO27" s="708"/>
      <c r="EXP27" s="708"/>
      <c r="EXQ27" s="708"/>
      <c r="EXR27" s="708"/>
      <c r="EXS27" s="708"/>
      <c r="EXT27" s="708"/>
      <c r="EXU27" s="708" t="s">
        <v>1360</v>
      </c>
      <c r="EXV27" s="708"/>
      <c r="EXW27" s="708"/>
      <c r="EXX27" s="708"/>
      <c r="EXY27" s="708"/>
      <c r="EXZ27" s="708"/>
      <c r="EYA27" s="708"/>
      <c r="EYB27" s="708"/>
      <c r="EYC27" s="708" t="s">
        <v>1360</v>
      </c>
      <c r="EYD27" s="708"/>
      <c r="EYE27" s="708"/>
      <c r="EYF27" s="708"/>
      <c r="EYG27" s="708"/>
      <c r="EYH27" s="708"/>
      <c r="EYI27" s="708"/>
      <c r="EYJ27" s="708"/>
      <c r="EYK27" s="708" t="s">
        <v>1360</v>
      </c>
      <c r="EYL27" s="708"/>
      <c r="EYM27" s="708"/>
      <c r="EYN27" s="708"/>
      <c r="EYO27" s="708"/>
      <c r="EYP27" s="708"/>
      <c r="EYQ27" s="708"/>
      <c r="EYR27" s="708"/>
      <c r="EYS27" s="708" t="s">
        <v>1360</v>
      </c>
      <c r="EYT27" s="708"/>
      <c r="EYU27" s="708"/>
      <c r="EYV27" s="708"/>
      <c r="EYW27" s="708"/>
      <c r="EYX27" s="708"/>
      <c r="EYY27" s="708"/>
      <c r="EYZ27" s="708"/>
      <c r="EZA27" s="708" t="s">
        <v>1360</v>
      </c>
      <c r="EZB27" s="708"/>
      <c r="EZC27" s="708"/>
      <c r="EZD27" s="708"/>
      <c r="EZE27" s="708"/>
      <c r="EZF27" s="708"/>
      <c r="EZG27" s="708"/>
      <c r="EZH27" s="708"/>
      <c r="EZI27" s="708" t="s">
        <v>1360</v>
      </c>
      <c r="EZJ27" s="708"/>
      <c r="EZK27" s="708"/>
      <c r="EZL27" s="708"/>
      <c r="EZM27" s="708"/>
      <c r="EZN27" s="708"/>
      <c r="EZO27" s="708"/>
      <c r="EZP27" s="708"/>
      <c r="EZQ27" s="708" t="s">
        <v>1360</v>
      </c>
      <c r="EZR27" s="708"/>
      <c r="EZS27" s="708"/>
      <c r="EZT27" s="708"/>
      <c r="EZU27" s="708"/>
      <c r="EZV27" s="708"/>
      <c r="EZW27" s="708"/>
      <c r="EZX27" s="708"/>
      <c r="EZY27" s="708" t="s">
        <v>1360</v>
      </c>
      <c r="EZZ27" s="708"/>
      <c r="FAA27" s="708"/>
      <c r="FAB27" s="708"/>
      <c r="FAC27" s="708"/>
      <c r="FAD27" s="708"/>
      <c r="FAE27" s="708"/>
      <c r="FAF27" s="708"/>
      <c r="FAG27" s="708" t="s">
        <v>1360</v>
      </c>
      <c r="FAH27" s="708"/>
      <c r="FAI27" s="708"/>
      <c r="FAJ27" s="708"/>
      <c r="FAK27" s="708"/>
      <c r="FAL27" s="708"/>
      <c r="FAM27" s="708"/>
      <c r="FAN27" s="708"/>
      <c r="FAO27" s="708" t="s">
        <v>1360</v>
      </c>
      <c r="FAP27" s="708"/>
      <c r="FAQ27" s="708"/>
      <c r="FAR27" s="708"/>
      <c r="FAS27" s="708"/>
      <c r="FAT27" s="708"/>
      <c r="FAU27" s="708"/>
      <c r="FAV27" s="708"/>
      <c r="FAW27" s="708" t="s">
        <v>1360</v>
      </c>
      <c r="FAX27" s="708"/>
      <c r="FAY27" s="708"/>
      <c r="FAZ27" s="708"/>
      <c r="FBA27" s="708"/>
      <c r="FBB27" s="708"/>
      <c r="FBC27" s="708"/>
      <c r="FBD27" s="708"/>
      <c r="FBE27" s="708" t="s">
        <v>1360</v>
      </c>
      <c r="FBF27" s="708"/>
      <c r="FBG27" s="708"/>
      <c r="FBH27" s="708"/>
      <c r="FBI27" s="708"/>
      <c r="FBJ27" s="708"/>
      <c r="FBK27" s="708"/>
      <c r="FBL27" s="708"/>
      <c r="FBM27" s="708" t="s">
        <v>1360</v>
      </c>
      <c r="FBN27" s="708"/>
      <c r="FBO27" s="708"/>
      <c r="FBP27" s="708"/>
      <c r="FBQ27" s="708"/>
      <c r="FBR27" s="708"/>
      <c r="FBS27" s="708"/>
      <c r="FBT27" s="708"/>
      <c r="FBU27" s="708" t="s">
        <v>1360</v>
      </c>
      <c r="FBV27" s="708"/>
      <c r="FBW27" s="708"/>
      <c r="FBX27" s="708"/>
      <c r="FBY27" s="708"/>
      <c r="FBZ27" s="708"/>
      <c r="FCA27" s="708"/>
      <c r="FCB27" s="708"/>
      <c r="FCC27" s="708" t="s">
        <v>1360</v>
      </c>
      <c r="FCD27" s="708"/>
      <c r="FCE27" s="708"/>
      <c r="FCF27" s="708"/>
      <c r="FCG27" s="708"/>
      <c r="FCH27" s="708"/>
      <c r="FCI27" s="708"/>
      <c r="FCJ27" s="708"/>
      <c r="FCK27" s="708" t="s">
        <v>1360</v>
      </c>
      <c r="FCL27" s="708"/>
      <c r="FCM27" s="708"/>
      <c r="FCN27" s="708"/>
      <c r="FCO27" s="708"/>
      <c r="FCP27" s="708"/>
      <c r="FCQ27" s="708"/>
      <c r="FCR27" s="708"/>
      <c r="FCS27" s="708" t="s">
        <v>1360</v>
      </c>
      <c r="FCT27" s="708"/>
      <c r="FCU27" s="708"/>
      <c r="FCV27" s="708"/>
      <c r="FCW27" s="708"/>
      <c r="FCX27" s="708"/>
      <c r="FCY27" s="708"/>
      <c r="FCZ27" s="708"/>
      <c r="FDA27" s="708" t="s">
        <v>1360</v>
      </c>
      <c r="FDB27" s="708"/>
      <c r="FDC27" s="708"/>
      <c r="FDD27" s="708"/>
      <c r="FDE27" s="708"/>
      <c r="FDF27" s="708"/>
      <c r="FDG27" s="708"/>
      <c r="FDH27" s="708"/>
      <c r="FDI27" s="708" t="s">
        <v>1360</v>
      </c>
      <c r="FDJ27" s="708"/>
      <c r="FDK27" s="708"/>
      <c r="FDL27" s="708"/>
      <c r="FDM27" s="708"/>
      <c r="FDN27" s="708"/>
      <c r="FDO27" s="708"/>
      <c r="FDP27" s="708"/>
      <c r="FDQ27" s="708" t="s">
        <v>1360</v>
      </c>
      <c r="FDR27" s="708"/>
      <c r="FDS27" s="708"/>
      <c r="FDT27" s="708"/>
      <c r="FDU27" s="708"/>
      <c r="FDV27" s="708"/>
      <c r="FDW27" s="708"/>
      <c r="FDX27" s="708"/>
      <c r="FDY27" s="708" t="s">
        <v>1360</v>
      </c>
      <c r="FDZ27" s="708"/>
      <c r="FEA27" s="708"/>
      <c r="FEB27" s="708"/>
      <c r="FEC27" s="708"/>
      <c r="FED27" s="708"/>
      <c r="FEE27" s="708"/>
      <c r="FEF27" s="708"/>
      <c r="FEG27" s="708" t="s">
        <v>1360</v>
      </c>
      <c r="FEH27" s="708"/>
      <c r="FEI27" s="708"/>
      <c r="FEJ27" s="708"/>
      <c r="FEK27" s="708"/>
      <c r="FEL27" s="708"/>
      <c r="FEM27" s="708"/>
      <c r="FEN27" s="708"/>
      <c r="FEO27" s="708" t="s">
        <v>1360</v>
      </c>
      <c r="FEP27" s="708"/>
      <c r="FEQ27" s="708"/>
      <c r="FER27" s="708"/>
      <c r="FES27" s="708"/>
      <c r="FET27" s="708"/>
      <c r="FEU27" s="708"/>
      <c r="FEV27" s="708"/>
      <c r="FEW27" s="708" t="s">
        <v>1360</v>
      </c>
      <c r="FEX27" s="708"/>
      <c r="FEY27" s="708"/>
      <c r="FEZ27" s="708"/>
      <c r="FFA27" s="708"/>
      <c r="FFB27" s="708"/>
      <c r="FFC27" s="708"/>
      <c r="FFD27" s="708"/>
      <c r="FFE27" s="708" t="s">
        <v>1360</v>
      </c>
      <c r="FFF27" s="708"/>
      <c r="FFG27" s="708"/>
      <c r="FFH27" s="708"/>
      <c r="FFI27" s="708"/>
      <c r="FFJ27" s="708"/>
      <c r="FFK27" s="708"/>
      <c r="FFL27" s="708"/>
      <c r="FFM27" s="708" t="s">
        <v>1360</v>
      </c>
      <c r="FFN27" s="708"/>
      <c r="FFO27" s="708"/>
      <c r="FFP27" s="708"/>
      <c r="FFQ27" s="708"/>
      <c r="FFR27" s="708"/>
      <c r="FFS27" s="708"/>
      <c r="FFT27" s="708"/>
      <c r="FFU27" s="708" t="s">
        <v>1360</v>
      </c>
      <c r="FFV27" s="708"/>
      <c r="FFW27" s="708"/>
      <c r="FFX27" s="708"/>
      <c r="FFY27" s="708"/>
      <c r="FFZ27" s="708"/>
      <c r="FGA27" s="708"/>
      <c r="FGB27" s="708"/>
      <c r="FGC27" s="708" t="s">
        <v>1360</v>
      </c>
      <c r="FGD27" s="708"/>
      <c r="FGE27" s="708"/>
      <c r="FGF27" s="708"/>
      <c r="FGG27" s="708"/>
      <c r="FGH27" s="708"/>
      <c r="FGI27" s="708"/>
      <c r="FGJ27" s="708"/>
      <c r="FGK27" s="708" t="s">
        <v>1360</v>
      </c>
      <c r="FGL27" s="708"/>
      <c r="FGM27" s="708"/>
      <c r="FGN27" s="708"/>
      <c r="FGO27" s="708"/>
      <c r="FGP27" s="708"/>
      <c r="FGQ27" s="708"/>
      <c r="FGR27" s="708"/>
      <c r="FGS27" s="708" t="s">
        <v>1360</v>
      </c>
      <c r="FGT27" s="708"/>
      <c r="FGU27" s="708"/>
      <c r="FGV27" s="708"/>
      <c r="FGW27" s="708"/>
      <c r="FGX27" s="708"/>
      <c r="FGY27" s="708"/>
      <c r="FGZ27" s="708"/>
      <c r="FHA27" s="708" t="s">
        <v>1360</v>
      </c>
      <c r="FHB27" s="708"/>
      <c r="FHC27" s="708"/>
      <c r="FHD27" s="708"/>
      <c r="FHE27" s="708"/>
      <c r="FHF27" s="708"/>
      <c r="FHG27" s="708"/>
      <c r="FHH27" s="708"/>
      <c r="FHI27" s="708" t="s">
        <v>1360</v>
      </c>
      <c r="FHJ27" s="708"/>
      <c r="FHK27" s="708"/>
      <c r="FHL27" s="708"/>
      <c r="FHM27" s="708"/>
      <c r="FHN27" s="708"/>
      <c r="FHO27" s="708"/>
      <c r="FHP27" s="708"/>
      <c r="FHQ27" s="708" t="s">
        <v>1360</v>
      </c>
      <c r="FHR27" s="708"/>
      <c r="FHS27" s="708"/>
      <c r="FHT27" s="708"/>
      <c r="FHU27" s="708"/>
      <c r="FHV27" s="708"/>
      <c r="FHW27" s="708"/>
      <c r="FHX27" s="708"/>
      <c r="FHY27" s="708" t="s">
        <v>1360</v>
      </c>
      <c r="FHZ27" s="708"/>
      <c r="FIA27" s="708"/>
      <c r="FIB27" s="708"/>
      <c r="FIC27" s="708"/>
      <c r="FID27" s="708"/>
      <c r="FIE27" s="708"/>
      <c r="FIF27" s="708"/>
      <c r="FIG27" s="708" t="s">
        <v>1360</v>
      </c>
      <c r="FIH27" s="708"/>
      <c r="FII27" s="708"/>
      <c r="FIJ27" s="708"/>
      <c r="FIK27" s="708"/>
      <c r="FIL27" s="708"/>
      <c r="FIM27" s="708"/>
      <c r="FIN27" s="708"/>
      <c r="FIO27" s="708" t="s">
        <v>1360</v>
      </c>
      <c r="FIP27" s="708"/>
      <c r="FIQ27" s="708"/>
      <c r="FIR27" s="708"/>
      <c r="FIS27" s="708"/>
      <c r="FIT27" s="708"/>
      <c r="FIU27" s="708"/>
      <c r="FIV27" s="708"/>
      <c r="FIW27" s="708" t="s">
        <v>1360</v>
      </c>
      <c r="FIX27" s="708"/>
      <c r="FIY27" s="708"/>
      <c r="FIZ27" s="708"/>
      <c r="FJA27" s="708"/>
      <c r="FJB27" s="708"/>
      <c r="FJC27" s="708"/>
      <c r="FJD27" s="708"/>
      <c r="FJE27" s="708" t="s">
        <v>1360</v>
      </c>
      <c r="FJF27" s="708"/>
      <c r="FJG27" s="708"/>
      <c r="FJH27" s="708"/>
      <c r="FJI27" s="708"/>
      <c r="FJJ27" s="708"/>
      <c r="FJK27" s="708"/>
      <c r="FJL27" s="708"/>
      <c r="FJM27" s="708" t="s">
        <v>1360</v>
      </c>
      <c r="FJN27" s="708"/>
      <c r="FJO27" s="708"/>
      <c r="FJP27" s="708"/>
      <c r="FJQ27" s="708"/>
      <c r="FJR27" s="708"/>
      <c r="FJS27" s="708"/>
      <c r="FJT27" s="708"/>
      <c r="FJU27" s="708" t="s">
        <v>1360</v>
      </c>
      <c r="FJV27" s="708"/>
      <c r="FJW27" s="708"/>
      <c r="FJX27" s="708"/>
      <c r="FJY27" s="708"/>
      <c r="FJZ27" s="708"/>
      <c r="FKA27" s="708"/>
      <c r="FKB27" s="708"/>
      <c r="FKC27" s="708" t="s">
        <v>1360</v>
      </c>
      <c r="FKD27" s="708"/>
      <c r="FKE27" s="708"/>
      <c r="FKF27" s="708"/>
      <c r="FKG27" s="708"/>
      <c r="FKH27" s="708"/>
      <c r="FKI27" s="708"/>
      <c r="FKJ27" s="708"/>
      <c r="FKK27" s="708" t="s">
        <v>1360</v>
      </c>
      <c r="FKL27" s="708"/>
      <c r="FKM27" s="708"/>
      <c r="FKN27" s="708"/>
      <c r="FKO27" s="708"/>
      <c r="FKP27" s="708"/>
      <c r="FKQ27" s="708"/>
      <c r="FKR27" s="708"/>
      <c r="FKS27" s="708" t="s">
        <v>1360</v>
      </c>
      <c r="FKT27" s="708"/>
      <c r="FKU27" s="708"/>
      <c r="FKV27" s="708"/>
      <c r="FKW27" s="708"/>
      <c r="FKX27" s="708"/>
      <c r="FKY27" s="708"/>
      <c r="FKZ27" s="708"/>
      <c r="FLA27" s="708" t="s">
        <v>1360</v>
      </c>
      <c r="FLB27" s="708"/>
      <c r="FLC27" s="708"/>
      <c r="FLD27" s="708"/>
      <c r="FLE27" s="708"/>
      <c r="FLF27" s="708"/>
      <c r="FLG27" s="708"/>
      <c r="FLH27" s="708"/>
      <c r="FLI27" s="708" t="s">
        <v>1360</v>
      </c>
      <c r="FLJ27" s="708"/>
      <c r="FLK27" s="708"/>
      <c r="FLL27" s="708"/>
      <c r="FLM27" s="708"/>
      <c r="FLN27" s="708"/>
      <c r="FLO27" s="708"/>
      <c r="FLP27" s="708"/>
      <c r="FLQ27" s="708" t="s">
        <v>1360</v>
      </c>
      <c r="FLR27" s="708"/>
      <c r="FLS27" s="708"/>
      <c r="FLT27" s="708"/>
      <c r="FLU27" s="708"/>
      <c r="FLV27" s="708"/>
      <c r="FLW27" s="708"/>
      <c r="FLX27" s="708"/>
      <c r="FLY27" s="708" t="s">
        <v>1360</v>
      </c>
      <c r="FLZ27" s="708"/>
      <c r="FMA27" s="708"/>
      <c r="FMB27" s="708"/>
      <c r="FMC27" s="708"/>
      <c r="FMD27" s="708"/>
      <c r="FME27" s="708"/>
      <c r="FMF27" s="708"/>
      <c r="FMG27" s="708" t="s">
        <v>1360</v>
      </c>
      <c r="FMH27" s="708"/>
      <c r="FMI27" s="708"/>
      <c r="FMJ27" s="708"/>
      <c r="FMK27" s="708"/>
      <c r="FML27" s="708"/>
      <c r="FMM27" s="708"/>
      <c r="FMN27" s="708"/>
      <c r="FMO27" s="708" t="s">
        <v>1360</v>
      </c>
      <c r="FMP27" s="708"/>
      <c r="FMQ27" s="708"/>
      <c r="FMR27" s="708"/>
      <c r="FMS27" s="708"/>
      <c r="FMT27" s="708"/>
      <c r="FMU27" s="708"/>
      <c r="FMV27" s="708"/>
      <c r="FMW27" s="708" t="s">
        <v>1360</v>
      </c>
      <c r="FMX27" s="708"/>
      <c r="FMY27" s="708"/>
      <c r="FMZ27" s="708"/>
      <c r="FNA27" s="708"/>
      <c r="FNB27" s="708"/>
      <c r="FNC27" s="708"/>
      <c r="FND27" s="708"/>
      <c r="FNE27" s="708" t="s">
        <v>1360</v>
      </c>
      <c r="FNF27" s="708"/>
      <c r="FNG27" s="708"/>
      <c r="FNH27" s="708"/>
      <c r="FNI27" s="708"/>
      <c r="FNJ27" s="708"/>
      <c r="FNK27" s="708"/>
      <c r="FNL27" s="708"/>
      <c r="FNM27" s="708" t="s">
        <v>1360</v>
      </c>
      <c r="FNN27" s="708"/>
      <c r="FNO27" s="708"/>
      <c r="FNP27" s="708"/>
      <c r="FNQ27" s="708"/>
      <c r="FNR27" s="708"/>
      <c r="FNS27" s="708"/>
      <c r="FNT27" s="708"/>
      <c r="FNU27" s="708" t="s">
        <v>1360</v>
      </c>
      <c r="FNV27" s="708"/>
      <c r="FNW27" s="708"/>
      <c r="FNX27" s="708"/>
      <c r="FNY27" s="708"/>
      <c r="FNZ27" s="708"/>
      <c r="FOA27" s="708"/>
      <c r="FOB27" s="708"/>
      <c r="FOC27" s="708" t="s">
        <v>1360</v>
      </c>
      <c r="FOD27" s="708"/>
      <c r="FOE27" s="708"/>
      <c r="FOF27" s="708"/>
      <c r="FOG27" s="708"/>
      <c r="FOH27" s="708"/>
      <c r="FOI27" s="708"/>
      <c r="FOJ27" s="708"/>
      <c r="FOK27" s="708" t="s">
        <v>1360</v>
      </c>
      <c r="FOL27" s="708"/>
      <c r="FOM27" s="708"/>
      <c r="FON27" s="708"/>
      <c r="FOO27" s="708"/>
      <c r="FOP27" s="708"/>
      <c r="FOQ27" s="708"/>
      <c r="FOR27" s="708"/>
      <c r="FOS27" s="708" t="s">
        <v>1360</v>
      </c>
      <c r="FOT27" s="708"/>
      <c r="FOU27" s="708"/>
      <c r="FOV27" s="708"/>
      <c r="FOW27" s="708"/>
      <c r="FOX27" s="708"/>
      <c r="FOY27" s="708"/>
      <c r="FOZ27" s="708"/>
      <c r="FPA27" s="708" t="s">
        <v>1360</v>
      </c>
      <c r="FPB27" s="708"/>
      <c r="FPC27" s="708"/>
      <c r="FPD27" s="708"/>
      <c r="FPE27" s="708"/>
      <c r="FPF27" s="708"/>
      <c r="FPG27" s="708"/>
      <c r="FPH27" s="708"/>
      <c r="FPI27" s="708" t="s">
        <v>1360</v>
      </c>
      <c r="FPJ27" s="708"/>
      <c r="FPK27" s="708"/>
      <c r="FPL27" s="708"/>
      <c r="FPM27" s="708"/>
      <c r="FPN27" s="708"/>
      <c r="FPO27" s="708"/>
      <c r="FPP27" s="708"/>
      <c r="FPQ27" s="708" t="s">
        <v>1360</v>
      </c>
      <c r="FPR27" s="708"/>
      <c r="FPS27" s="708"/>
      <c r="FPT27" s="708"/>
      <c r="FPU27" s="708"/>
      <c r="FPV27" s="708"/>
      <c r="FPW27" s="708"/>
      <c r="FPX27" s="708"/>
      <c r="FPY27" s="708" t="s">
        <v>1360</v>
      </c>
      <c r="FPZ27" s="708"/>
      <c r="FQA27" s="708"/>
      <c r="FQB27" s="708"/>
      <c r="FQC27" s="708"/>
      <c r="FQD27" s="708"/>
      <c r="FQE27" s="708"/>
      <c r="FQF27" s="708"/>
      <c r="FQG27" s="708" t="s">
        <v>1360</v>
      </c>
      <c r="FQH27" s="708"/>
      <c r="FQI27" s="708"/>
      <c r="FQJ27" s="708"/>
      <c r="FQK27" s="708"/>
      <c r="FQL27" s="708"/>
      <c r="FQM27" s="708"/>
      <c r="FQN27" s="708"/>
      <c r="FQO27" s="708" t="s">
        <v>1360</v>
      </c>
      <c r="FQP27" s="708"/>
      <c r="FQQ27" s="708"/>
      <c r="FQR27" s="708"/>
      <c r="FQS27" s="708"/>
      <c r="FQT27" s="708"/>
      <c r="FQU27" s="708"/>
      <c r="FQV27" s="708"/>
      <c r="FQW27" s="708" t="s">
        <v>1360</v>
      </c>
      <c r="FQX27" s="708"/>
      <c r="FQY27" s="708"/>
      <c r="FQZ27" s="708"/>
      <c r="FRA27" s="708"/>
      <c r="FRB27" s="708"/>
      <c r="FRC27" s="708"/>
      <c r="FRD27" s="708"/>
      <c r="FRE27" s="708" t="s">
        <v>1360</v>
      </c>
      <c r="FRF27" s="708"/>
      <c r="FRG27" s="708"/>
      <c r="FRH27" s="708"/>
      <c r="FRI27" s="708"/>
      <c r="FRJ27" s="708"/>
      <c r="FRK27" s="708"/>
      <c r="FRL27" s="708"/>
      <c r="FRM27" s="708" t="s">
        <v>1360</v>
      </c>
      <c r="FRN27" s="708"/>
      <c r="FRO27" s="708"/>
      <c r="FRP27" s="708"/>
      <c r="FRQ27" s="708"/>
      <c r="FRR27" s="708"/>
      <c r="FRS27" s="708"/>
      <c r="FRT27" s="708"/>
      <c r="FRU27" s="708" t="s">
        <v>1360</v>
      </c>
      <c r="FRV27" s="708"/>
      <c r="FRW27" s="708"/>
      <c r="FRX27" s="708"/>
      <c r="FRY27" s="708"/>
      <c r="FRZ27" s="708"/>
      <c r="FSA27" s="708"/>
      <c r="FSB27" s="708"/>
      <c r="FSC27" s="708" t="s">
        <v>1360</v>
      </c>
      <c r="FSD27" s="708"/>
      <c r="FSE27" s="708"/>
      <c r="FSF27" s="708"/>
      <c r="FSG27" s="708"/>
      <c r="FSH27" s="708"/>
      <c r="FSI27" s="708"/>
      <c r="FSJ27" s="708"/>
      <c r="FSK27" s="708" t="s">
        <v>1360</v>
      </c>
      <c r="FSL27" s="708"/>
      <c r="FSM27" s="708"/>
      <c r="FSN27" s="708"/>
      <c r="FSO27" s="708"/>
      <c r="FSP27" s="708"/>
      <c r="FSQ27" s="708"/>
      <c r="FSR27" s="708"/>
      <c r="FSS27" s="708" t="s">
        <v>1360</v>
      </c>
      <c r="FST27" s="708"/>
      <c r="FSU27" s="708"/>
      <c r="FSV27" s="708"/>
      <c r="FSW27" s="708"/>
      <c r="FSX27" s="708"/>
      <c r="FSY27" s="708"/>
      <c r="FSZ27" s="708"/>
      <c r="FTA27" s="708" t="s">
        <v>1360</v>
      </c>
      <c r="FTB27" s="708"/>
      <c r="FTC27" s="708"/>
      <c r="FTD27" s="708"/>
      <c r="FTE27" s="708"/>
      <c r="FTF27" s="708"/>
      <c r="FTG27" s="708"/>
      <c r="FTH27" s="708"/>
      <c r="FTI27" s="708" t="s">
        <v>1360</v>
      </c>
      <c r="FTJ27" s="708"/>
      <c r="FTK27" s="708"/>
      <c r="FTL27" s="708"/>
      <c r="FTM27" s="708"/>
      <c r="FTN27" s="708"/>
      <c r="FTO27" s="708"/>
      <c r="FTP27" s="708"/>
      <c r="FTQ27" s="708" t="s">
        <v>1360</v>
      </c>
      <c r="FTR27" s="708"/>
      <c r="FTS27" s="708"/>
      <c r="FTT27" s="708"/>
      <c r="FTU27" s="708"/>
      <c r="FTV27" s="708"/>
      <c r="FTW27" s="708"/>
      <c r="FTX27" s="708"/>
      <c r="FTY27" s="708" t="s">
        <v>1360</v>
      </c>
      <c r="FTZ27" s="708"/>
      <c r="FUA27" s="708"/>
      <c r="FUB27" s="708"/>
      <c r="FUC27" s="708"/>
      <c r="FUD27" s="708"/>
      <c r="FUE27" s="708"/>
      <c r="FUF27" s="708"/>
      <c r="FUG27" s="708" t="s">
        <v>1360</v>
      </c>
      <c r="FUH27" s="708"/>
      <c r="FUI27" s="708"/>
      <c r="FUJ27" s="708"/>
      <c r="FUK27" s="708"/>
      <c r="FUL27" s="708"/>
      <c r="FUM27" s="708"/>
      <c r="FUN27" s="708"/>
      <c r="FUO27" s="708" t="s">
        <v>1360</v>
      </c>
      <c r="FUP27" s="708"/>
      <c r="FUQ27" s="708"/>
      <c r="FUR27" s="708"/>
      <c r="FUS27" s="708"/>
      <c r="FUT27" s="708"/>
      <c r="FUU27" s="708"/>
      <c r="FUV27" s="708"/>
      <c r="FUW27" s="708" t="s">
        <v>1360</v>
      </c>
      <c r="FUX27" s="708"/>
      <c r="FUY27" s="708"/>
      <c r="FUZ27" s="708"/>
      <c r="FVA27" s="708"/>
      <c r="FVB27" s="708"/>
      <c r="FVC27" s="708"/>
      <c r="FVD27" s="708"/>
      <c r="FVE27" s="708" t="s">
        <v>1360</v>
      </c>
      <c r="FVF27" s="708"/>
      <c r="FVG27" s="708"/>
      <c r="FVH27" s="708"/>
      <c r="FVI27" s="708"/>
      <c r="FVJ27" s="708"/>
      <c r="FVK27" s="708"/>
      <c r="FVL27" s="708"/>
      <c r="FVM27" s="708" t="s">
        <v>1360</v>
      </c>
      <c r="FVN27" s="708"/>
      <c r="FVO27" s="708"/>
      <c r="FVP27" s="708"/>
      <c r="FVQ27" s="708"/>
      <c r="FVR27" s="708"/>
      <c r="FVS27" s="708"/>
      <c r="FVT27" s="708"/>
      <c r="FVU27" s="708" t="s">
        <v>1360</v>
      </c>
      <c r="FVV27" s="708"/>
      <c r="FVW27" s="708"/>
      <c r="FVX27" s="708"/>
      <c r="FVY27" s="708"/>
      <c r="FVZ27" s="708"/>
      <c r="FWA27" s="708"/>
      <c r="FWB27" s="708"/>
      <c r="FWC27" s="708" t="s">
        <v>1360</v>
      </c>
      <c r="FWD27" s="708"/>
      <c r="FWE27" s="708"/>
      <c r="FWF27" s="708"/>
      <c r="FWG27" s="708"/>
      <c r="FWH27" s="708"/>
      <c r="FWI27" s="708"/>
      <c r="FWJ27" s="708"/>
      <c r="FWK27" s="708" t="s">
        <v>1360</v>
      </c>
      <c r="FWL27" s="708"/>
      <c r="FWM27" s="708"/>
      <c r="FWN27" s="708"/>
      <c r="FWO27" s="708"/>
      <c r="FWP27" s="708"/>
      <c r="FWQ27" s="708"/>
      <c r="FWR27" s="708"/>
      <c r="FWS27" s="708" t="s">
        <v>1360</v>
      </c>
      <c r="FWT27" s="708"/>
      <c r="FWU27" s="708"/>
      <c r="FWV27" s="708"/>
      <c r="FWW27" s="708"/>
      <c r="FWX27" s="708"/>
      <c r="FWY27" s="708"/>
      <c r="FWZ27" s="708"/>
      <c r="FXA27" s="708" t="s">
        <v>1360</v>
      </c>
      <c r="FXB27" s="708"/>
      <c r="FXC27" s="708"/>
      <c r="FXD27" s="708"/>
      <c r="FXE27" s="708"/>
      <c r="FXF27" s="708"/>
      <c r="FXG27" s="708"/>
      <c r="FXH27" s="708"/>
      <c r="FXI27" s="708" t="s">
        <v>1360</v>
      </c>
      <c r="FXJ27" s="708"/>
      <c r="FXK27" s="708"/>
      <c r="FXL27" s="708"/>
      <c r="FXM27" s="708"/>
      <c r="FXN27" s="708"/>
      <c r="FXO27" s="708"/>
      <c r="FXP27" s="708"/>
      <c r="FXQ27" s="708" t="s">
        <v>1360</v>
      </c>
      <c r="FXR27" s="708"/>
      <c r="FXS27" s="708"/>
      <c r="FXT27" s="708"/>
      <c r="FXU27" s="708"/>
      <c r="FXV27" s="708"/>
      <c r="FXW27" s="708"/>
      <c r="FXX27" s="708"/>
      <c r="FXY27" s="708" t="s">
        <v>1360</v>
      </c>
      <c r="FXZ27" s="708"/>
      <c r="FYA27" s="708"/>
      <c r="FYB27" s="708"/>
      <c r="FYC27" s="708"/>
      <c r="FYD27" s="708"/>
      <c r="FYE27" s="708"/>
      <c r="FYF27" s="708"/>
      <c r="FYG27" s="708" t="s">
        <v>1360</v>
      </c>
      <c r="FYH27" s="708"/>
      <c r="FYI27" s="708"/>
      <c r="FYJ27" s="708"/>
      <c r="FYK27" s="708"/>
      <c r="FYL27" s="708"/>
      <c r="FYM27" s="708"/>
      <c r="FYN27" s="708"/>
      <c r="FYO27" s="708" t="s">
        <v>1360</v>
      </c>
      <c r="FYP27" s="708"/>
      <c r="FYQ27" s="708"/>
      <c r="FYR27" s="708"/>
      <c r="FYS27" s="708"/>
      <c r="FYT27" s="708"/>
      <c r="FYU27" s="708"/>
      <c r="FYV27" s="708"/>
      <c r="FYW27" s="708" t="s">
        <v>1360</v>
      </c>
      <c r="FYX27" s="708"/>
      <c r="FYY27" s="708"/>
      <c r="FYZ27" s="708"/>
      <c r="FZA27" s="708"/>
      <c r="FZB27" s="708"/>
      <c r="FZC27" s="708"/>
      <c r="FZD27" s="708"/>
      <c r="FZE27" s="708" t="s">
        <v>1360</v>
      </c>
      <c r="FZF27" s="708"/>
      <c r="FZG27" s="708"/>
      <c r="FZH27" s="708"/>
      <c r="FZI27" s="708"/>
      <c r="FZJ27" s="708"/>
      <c r="FZK27" s="708"/>
      <c r="FZL27" s="708"/>
      <c r="FZM27" s="708" t="s">
        <v>1360</v>
      </c>
      <c r="FZN27" s="708"/>
      <c r="FZO27" s="708"/>
      <c r="FZP27" s="708"/>
      <c r="FZQ27" s="708"/>
      <c r="FZR27" s="708"/>
      <c r="FZS27" s="708"/>
      <c r="FZT27" s="708"/>
      <c r="FZU27" s="708" t="s">
        <v>1360</v>
      </c>
      <c r="FZV27" s="708"/>
      <c r="FZW27" s="708"/>
      <c r="FZX27" s="708"/>
      <c r="FZY27" s="708"/>
      <c r="FZZ27" s="708"/>
      <c r="GAA27" s="708"/>
      <c r="GAB27" s="708"/>
      <c r="GAC27" s="708" t="s">
        <v>1360</v>
      </c>
      <c r="GAD27" s="708"/>
      <c r="GAE27" s="708"/>
      <c r="GAF27" s="708"/>
      <c r="GAG27" s="708"/>
      <c r="GAH27" s="708"/>
      <c r="GAI27" s="708"/>
      <c r="GAJ27" s="708"/>
      <c r="GAK27" s="708" t="s">
        <v>1360</v>
      </c>
      <c r="GAL27" s="708"/>
      <c r="GAM27" s="708"/>
      <c r="GAN27" s="708"/>
      <c r="GAO27" s="708"/>
      <c r="GAP27" s="708"/>
      <c r="GAQ27" s="708"/>
      <c r="GAR27" s="708"/>
      <c r="GAS27" s="708" t="s">
        <v>1360</v>
      </c>
      <c r="GAT27" s="708"/>
      <c r="GAU27" s="708"/>
      <c r="GAV27" s="708"/>
      <c r="GAW27" s="708"/>
      <c r="GAX27" s="708"/>
      <c r="GAY27" s="708"/>
      <c r="GAZ27" s="708"/>
      <c r="GBA27" s="708" t="s">
        <v>1360</v>
      </c>
      <c r="GBB27" s="708"/>
      <c r="GBC27" s="708"/>
      <c r="GBD27" s="708"/>
      <c r="GBE27" s="708"/>
      <c r="GBF27" s="708"/>
      <c r="GBG27" s="708"/>
      <c r="GBH27" s="708"/>
      <c r="GBI27" s="708" t="s">
        <v>1360</v>
      </c>
      <c r="GBJ27" s="708"/>
      <c r="GBK27" s="708"/>
      <c r="GBL27" s="708"/>
      <c r="GBM27" s="708"/>
      <c r="GBN27" s="708"/>
      <c r="GBO27" s="708"/>
      <c r="GBP27" s="708"/>
      <c r="GBQ27" s="708" t="s">
        <v>1360</v>
      </c>
      <c r="GBR27" s="708"/>
      <c r="GBS27" s="708"/>
      <c r="GBT27" s="708"/>
      <c r="GBU27" s="708"/>
      <c r="GBV27" s="708"/>
      <c r="GBW27" s="708"/>
      <c r="GBX27" s="708"/>
      <c r="GBY27" s="708" t="s">
        <v>1360</v>
      </c>
      <c r="GBZ27" s="708"/>
      <c r="GCA27" s="708"/>
      <c r="GCB27" s="708"/>
      <c r="GCC27" s="708"/>
      <c r="GCD27" s="708"/>
      <c r="GCE27" s="708"/>
      <c r="GCF27" s="708"/>
      <c r="GCG27" s="708" t="s">
        <v>1360</v>
      </c>
      <c r="GCH27" s="708"/>
      <c r="GCI27" s="708"/>
      <c r="GCJ27" s="708"/>
      <c r="GCK27" s="708"/>
      <c r="GCL27" s="708"/>
      <c r="GCM27" s="708"/>
      <c r="GCN27" s="708"/>
      <c r="GCO27" s="708" t="s">
        <v>1360</v>
      </c>
      <c r="GCP27" s="708"/>
      <c r="GCQ27" s="708"/>
      <c r="GCR27" s="708"/>
      <c r="GCS27" s="708"/>
      <c r="GCT27" s="708"/>
      <c r="GCU27" s="708"/>
      <c r="GCV27" s="708"/>
      <c r="GCW27" s="708" t="s">
        <v>1360</v>
      </c>
      <c r="GCX27" s="708"/>
      <c r="GCY27" s="708"/>
      <c r="GCZ27" s="708"/>
      <c r="GDA27" s="708"/>
      <c r="GDB27" s="708"/>
      <c r="GDC27" s="708"/>
      <c r="GDD27" s="708"/>
      <c r="GDE27" s="708" t="s">
        <v>1360</v>
      </c>
      <c r="GDF27" s="708"/>
      <c r="GDG27" s="708"/>
      <c r="GDH27" s="708"/>
      <c r="GDI27" s="708"/>
      <c r="GDJ27" s="708"/>
      <c r="GDK27" s="708"/>
      <c r="GDL27" s="708"/>
      <c r="GDM27" s="708" t="s">
        <v>1360</v>
      </c>
      <c r="GDN27" s="708"/>
      <c r="GDO27" s="708"/>
      <c r="GDP27" s="708"/>
      <c r="GDQ27" s="708"/>
      <c r="GDR27" s="708"/>
      <c r="GDS27" s="708"/>
      <c r="GDT27" s="708"/>
      <c r="GDU27" s="708" t="s">
        <v>1360</v>
      </c>
      <c r="GDV27" s="708"/>
      <c r="GDW27" s="708"/>
      <c r="GDX27" s="708"/>
      <c r="GDY27" s="708"/>
      <c r="GDZ27" s="708"/>
      <c r="GEA27" s="708"/>
      <c r="GEB27" s="708"/>
      <c r="GEC27" s="708" t="s">
        <v>1360</v>
      </c>
      <c r="GED27" s="708"/>
      <c r="GEE27" s="708"/>
      <c r="GEF27" s="708"/>
      <c r="GEG27" s="708"/>
      <c r="GEH27" s="708"/>
      <c r="GEI27" s="708"/>
      <c r="GEJ27" s="708"/>
      <c r="GEK27" s="708" t="s">
        <v>1360</v>
      </c>
      <c r="GEL27" s="708"/>
      <c r="GEM27" s="708"/>
      <c r="GEN27" s="708"/>
      <c r="GEO27" s="708"/>
      <c r="GEP27" s="708"/>
      <c r="GEQ27" s="708"/>
      <c r="GER27" s="708"/>
      <c r="GES27" s="708" t="s">
        <v>1360</v>
      </c>
      <c r="GET27" s="708"/>
      <c r="GEU27" s="708"/>
      <c r="GEV27" s="708"/>
      <c r="GEW27" s="708"/>
      <c r="GEX27" s="708"/>
      <c r="GEY27" s="708"/>
      <c r="GEZ27" s="708"/>
      <c r="GFA27" s="708" t="s">
        <v>1360</v>
      </c>
      <c r="GFB27" s="708"/>
      <c r="GFC27" s="708"/>
      <c r="GFD27" s="708"/>
      <c r="GFE27" s="708"/>
      <c r="GFF27" s="708"/>
      <c r="GFG27" s="708"/>
      <c r="GFH27" s="708"/>
      <c r="GFI27" s="708" t="s">
        <v>1360</v>
      </c>
      <c r="GFJ27" s="708"/>
      <c r="GFK27" s="708"/>
      <c r="GFL27" s="708"/>
      <c r="GFM27" s="708"/>
      <c r="GFN27" s="708"/>
      <c r="GFO27" s="708"/>
      <c r="GFP27" s="708"/>
      <c r="GFQ27" s="708" t="s">
        <v>1360</v>
      </c>
      <c r="GFR27" s="708"/>
      <c r="GFS27" s="708"/>
      <c r="GFT27" s="708"/>
      <c r="GFU27" s="708"/>
      <c r="GFV27" s="708"/>
      <c r="GFW27" s="708"/>
      <c r="GFX27" s="708"/>
      <c r="GFY27" s="708" t="s">
        <v>1360</v>
      </c>
      <c r="GFZ27" s="708"/>
      <c r="GGA27" s="708"/>
      <c r="GGB27" s="708"/>
      <c r="GGC27" s="708"/>
      <c r="GGD27" s="708"/>
      <c r="GGE27" s="708"/>
      <c r="GGF27" s="708"/>
      <c r="GGG27" s="708" t="s">
        <v>1360</v>
      </c>
      <c r="GGH27" s="708"/>
      <c r="GGI27" s="708"/>
      <c r="GGJ27" s="708"/>
      <c r="GGK27" s="708"/>
      <c r="GGL27" s="708"/>
      <c r="GGM27" s="708"/>
      <c r="GGN27" s="708"/>
      <c r="GGO27" s="708" t="s">
        <v>1360</v>
      </c>
      <c r="GGP27" s="708"/>
      <c r="GGQ27" s="708"/>
      <c r="GGR27" s="708"/>
      <c r="GGS27" s="708"/>
      <c r="GGT27" s="708"/>
      <c r="GGU27" s="708"/>
      <c r="GGV27" s="708"/>
      <c r="GGW27" s="708" t="s">
        <v>1360</v>
      </c>
      <c r="GGX27" s="708"/>
      <c r="GGY27" s="708"/>
      <c r="GGZ27" s="708"/>
      <c r="GHA27" s="708"/>
      <c r="GHB27" s="708"/>
      <c r="GHC27" s="708"/>
      <c r="GHD27" s="708"/>
      <c r="GHE27" s="708" t="s">
        <v>1360</v>
      </c>
      <c r="GHF27" s="708"/>
      <c r="GHG27" s="708"/>
      <c r="GHH27" s="708"/>
      <c r="GHI27" s="708"/>
      <c r="GHJ27" s="708"/>
      <c r="GHK27" s="708"/>
      <c r="GHL27" s="708"/>
      <c r="GHM27" s="708" t="s">
        <v>1360</v>
      </c>
      <c r="GHN27" s="708"/>
      <c r="GHO27" s="708"/>
      <c r="GHP27" s="708"/>
      <c r="GHQ27" s="708"/>
      <c r="GHR27" s="708"/>
      <c r="GHS27" s="708"/>
      <c r="GHT27" s="708"/>
      <c r="GHU27" s="708" t="s">
        <v>1360</v>
      </c>
      <c r="GHV27" s="708"/>
      <c r="GHW27" s="708"/>
      <c r="GHX27" s="708"/>
      <c r="GHY27" s="708"/>
      <c r="GHZ27" s="708"/>
      <c r="GIA27" s="708"/>
      <c r="GIB27" s="708"/>
      <c r="GIC27" s="708" t="s">
        <v>1360</v>
      </c>
      <c r="GID27" s="708"/>
      <c r="GIE27" s="708"/>
      <c r="GIF27" s="708"/>
      <c r="GIG27" s="708"/>
      <c r="GIH27" s="708"/>
      <c r="GII27" s="708"/>
      <c r="GIJ27" s="708"/>
      <c r="GIK27" s="708" t="s">
        <v>1360</v>
      </c>
      <c r="GIL27" s="708"/>
      <c r="GIM27" s="708"/>
      <c r="GIN27" s="708"/>
      <c r="GIO27" s="708"/>
      <c r="GIP27" s="708"/>
      <c r="GIQ27" s="708"/>
      <c r="GIR27" s="708"/>
      <c r="GIS27" s="708" t="s">
        <v>1360</v>
      </c>
      <c r="GIT27" s="708"/>
      <c r="GIU27" s="708"/>
      <c r="GIV27" s="708"/>
      <c r="GIW27" s="708"/>
      <c r="GIX27" s="708"/>
      <c r="GIY27" s="708"/>
      <c r="GIZ27" s="708"/>
      <c r="GJA27" s="708" t="s">
        <v>1360</v>
      </c>
      <c r="GJB27" s="708"/>
      <c r="GJC27" s="708"/>
      <c r="GJD27" s="708"/>
      <c r="GJE27" s="708"/>
      <c r="GJF27" s="708"/>
      <c r="GJG27" s="708"/>
      <c r="GJH27" s="708"/>
      <c r="GJI27" s="708" t="s">
        <v>1360</v>
      </c>
      <c r="GJJ27" s="708"/>
      <c r="GJK27" s="708"/>
      <c r="GJL27" s="708"/>
      <c r="GJM27" s="708"/>
      <c r="GJN27" s="708"/>
      <c r="GJO27" s="708"/>
      <c r="GJP27" s="708"/>
      <c r="GJQ27" s="708" t="s">
        <v>1360</v>
      </c>
      <c r="GJR27" s="708"/>
      <c r="GJS27" s="708"/>
      <c r="GJT27" s="708"/>
      <c r="GJU27" s="708"/>
      <c r="GJV27" s="708"/>
      <c r="GJW27" s="708"/>
      <c r="GJX27" s="708"/>
      <c r="GJY27" s="708" t="s">
        <v>1360</v>
      </c>
      <c r="GJZ27" s="708"/>
      <c r="GKA27" s="708"/>
      <c r="GKB27" s="708"/>
      <c r="GKC27" s="708"/>
      <c r="GKD27" s="708"/>
      <c r="GKE27" s="708"/>
      <c r="GKF27" s="708"/>
      <c r="GKG27" s="708" t="s">
        <v>1360</v>
      </c>
      <c r="GKH27" s="708"/>
      <c r="GKI27" s="708"/>
      <c r="GKJ27" s="708"/>
      <c r="GKK27" s="708"/>
      <c r="GKL27" s="708"/>
      <c r="GKM27" s="708"/>
      <c r="GKN27" s="708"/>
      <c r="GKO27" s="708" t="s">
        <v>1360</v>
      </c>
      <c r="GKP27" s="708"/>
      <c r="GKQ27" s="708"/>
      <c r="GKR27" s="708"/>
      <c r="GKS27" s="708"/>
      <c r="GKT27" s="708"/>
      <c r="GKU27" s="708"/>
      <c r="GKV27" s="708"/>
      <c r="GKW27" s="708" t="s">
        <v>1360</v>
      </c>
      <c r="GKX27" s="708"/>
      <c r="GKY27" s="708"/>
      <c r="GKZ27" s="708"/>
      <c r="GLA27" s="708"/>
      <c r="GLB27" s="708"/>
      <c r="GLC27" s="708"/>
      <c r="GLD27" s="708"/>
      <c r="GLE27" s="708" t="s">
        <v>1360</v>
      </c>
      <c r="GLF27" s="708"/>
      <c r="GLG27" s="708"/>
      <c r="GLH27" s="708"/>
      <c r="GLI27" s="708"/>
      <c r="GLJ27" s="708"/>
      <c r="GLK27" s="708"/>
      <c r="GLL27" s="708"/>
      <c r="GLM27" s="708" t="s">
        <v>1360</v>
      </c>
      <c r="GLN27" s="708"/>
      <c r="GLO27" s="708"/>
      <c r="GLP27" s="708"/>
      <c r="GLQ27" s="708"/>
      <c r="GLR27" s="708"/>
      <c r="GLS27" s="708"/>
      <c r="GLT27" s="708"/>
      <c r="GLU27" s="708" t="s">
        <v>1360</v>
      </c>
      <c r="GLV27" s="708"/>
      <c r="GLW27" s="708"/>
      <c r="GLX27" s="708"/>
      <c r="GLY27" s="708"/>
      <c r="GLZ27" s="708"/>
      <c r="GMA27" s="708"/>
      <c r="GMB27" s="708"/>
      <c r="GMC27" s="708" t="s">
        <v>1360</v>
      </c>
      <c r="GMD27" s="708"/>
      <c r="GME27" s="708"/>
      <c r="GMF27" s="708"/>
      <c r="GMG27" s="708"/>
      <c r="GMH27" s="708"/>
      <c r="GMI27" s="708"/>
      <c r="GMJ27" s="708"/>
      <c r="GMK27" s="708" t="s">
        <v>1360</v>
      </c>
      <c r="GML27" s="708"/>
      <c r="GMM27" s="708"/>
      <c r="GMN27" s="708"/>
      <c r="GMO27" s="708"/>
      <c r="GMP27" s="708"/>
      <c r="GMQ27" s="708"/>
      <c r="GMR27" s="708"/>
      <c r="GMS27" s="708" t="s">
        <v>1360</v>
      </c>
      <c r="GMT27" s="708"/>
      <c r="GMU27" s="708"/>
      <c r="GMV27" s="708"/>
      <c r="GMW27" s="708"/>
      <c r="GMX27" s="708"/>
      <c r="GMY27" s="708"/>
      <c r="GMZ27" s="708"/>
      <c r="GNA27" s="708" t="s">
        <v>1360</v>
      </c>
      <c r="GNB27" s="708"/>
      <c r="GNC27" s="708"/>
      <c r="GND27" s="708"/>
      <c r="GNE27" s="708"/>
      <c r="GNF27" s="708"/>
      <c r="GNG27" s="708"/>
      <c r="GNH27" s="708"/>
      <c r="GNI27" s="708" t="s">
        <v>1360</v>
      </c>
      <c r="GNJ27" s="708"/>
      <c r="GNK27" s="708"/>
      <c r="GNL27" s="708"/>
      <c r="GNM27" s="708"/>
      <c r="GNN27" s="708"/>
      <c r="GNO27" s="708"/>
      <c r="GNP27" s="708"/>
      <c r="GNQ27" s="708" t="s">
        <v>1360</v>
      </c>
      <c r="GNR27" s="708"/>
      <c r="GNS27" s="708"/>
      <c r="GNT27" s="708"/>
      <c r="GNU27" s="708"/>
      <c r="GNV27" s="708"/>
      <c r="GNW27" s="708"/>
      <c r="GNX27" s="708"/>
      <c r="GNY27" s="708" t="s">
        <v>1360</v>
      </c>
      <c r="GNZ27" s="708"/>
      <c r="GOA27" s="708"/>
      <c r="GOB27" s="708"/>
      <c r="GOC27" s="708"/>
      <c r="GOD27" s="708"/>
      <c r="GOE27" s="708"/>
      <c r="GOF27" s="708"/>
      <c r="GOG27" s="708" t="s">
        <v>1360</v>
      </c>
      <c r="GOH27" s="708"/>
      <c r="GOI27" s="708"/>
      <c r="GOJ27" s="708"/>
      <c r="GOK27" s="708"/>
      <c r="GOL27" s="708"/>
      <c r="GOM27" s="708"/>
      <c r="GON27" s="708"/>
      <c r="GOO27" s="708" t="s">
        <v>1360</v>
      </c>
      <c r="GOP27" s="708"/>
      <c r="GOQ27" s="708"/>
      <c r="GOR27" s="708"/>
      <c r="GOS27" s="708"/>
      <c r="GOT27" s="708"/>
      <c r="GOU27" s="708"/>
      <c r="GOV27" s="708"/>
      <c r="GOW27" s="708" t="s">
        <v>1360</v>
      </c>
      <c r="GOX27" s="708"/>
      <c r="GOY27" s="708"/>
      <c r="GOZ27" s="708"/>
      <c r="GPA27" s="708"/>
      <c r="GPB27" s="708"/>
      <c r="GPC27" s="708"/>
      <c r="GPD27" s="708"/>
      <c r="GPE27" s="708" t="s">
        <v>1360</v>
      </c>
      <c r="GPF27" s="708"/>
      <c r="GPG27" s="708"/>
      <c r="GPH27" s="708"/>
      <c r="GPI27" s="708"/>
      <c r="GPJ27" s="708"/>
      <c r="GPK27" s="708"/>
      <c r="GPL27" s="708"/>
      <c r="GPM27" s="708" t="s">
        <v>1360</v>
      </c>
      <c r="GPN27" s="708"/>
      <c r="GPO27" s="708"/>
      <c r="GPP27" s="708"/>
      <c r="GPQ27" s="708"/>
      <c r="GPR27" s="708"/>
      <c r="GPS27" s="708"/>
      <c r="GPT27" s="708"/>
      <c r="GPU27" s="708" t="s">
        <v>1360</v>
      </c>
      <c r="GPV27" s="708"/>
      <c r="GPW27" s="708"/>
      <c r="GPX27" s="708"/>
      <c r="GPY27" s="708"/>
      <c r="GPZ27" s="708"/>
      <c r="GQA27" s="708"/>
      <c r="GQB27" s="708"/>
      <c r="GQC27" s="708" t="s">
        <v>1360</v>
      </c>
      <c r="GQD27" s="708"/>
      <c r="GQE27" s="708"/>
      <c r="GQF27" s="708"/>
      <c r="GQG27" s="708"/>
      <c r="GQH27" s="708"/>
      <c r="GQI27" s="708"/>
      <c r="GQJ27" s="708"/>
      <c r="GQK27" s="708" t="s">
        <v>1360</v>
      </c>
      <c r="GQL27" s="708"/>
      <c r="GQM27" s="708"/>
      <c r="GQN27" s="708"/>
      <c r="GQO27" s="708"/>
      <c r="GQP27" s="708"/>
      <c r="GQQ27" s="708"/>
      <c r="GQR27" s="708"/>
      <c r="GQS27" s="708" t="s">
        <v>1360</v>
      </c>
      <c r="GQT27" s="708"/>
      <c r="GQU27" s="708"/>
      <c r="GQV27" s="708"/>
      <c r="GQW27" s="708"/>
      <c r="GQX27" s="708"/>
      <c r="GQY27" s="708"/>
      <c r="GQZ27" s="708"/>
      <c r="GRA27" s="708" t="s">
        <v>1360</v>
      </c>
      <c r="GRB27" s="708"/>
      <c r="GRC27" s="708"/>
      <c r="GRD27" s="708"/>
      <c r="GRE27" s="708"/>
      <c r="GRF27" s="708"/>
      <c r="GRG27" s="708"/>
      <c r="GRH27" s="708"/>
      <c r="GRI27" s="708" t="s">
        <v>1360</v>
      </c>
      <c r="GRJ27" s="708"/>
      <c r="GRK27" s="708"/>
      <c r="GRL27" s="708"/>
      <c r="GRM27" s="708"/>
      <c r="GRN27" s="708"/>
      <c r="GRO27" s="708"/>
      <c r="GRP27" s="708"/>
      <c r="GRQ27" s="708" t="s">
        <v>1360</v>
      </c>
      <c r="GRR27" s="708"/>
      <c r="GRS27" s="708"/>
      <c r="GRT27" s="708"/>
      <c r="GRU27" s="708"/>
      <c r="GRV27" s="708"/>
      <c r="GRW27" s="708"/>
      <c r="GRX27" s="708"/>
      <c r="GRY27" s="708" t="s">
        <v>1360</v>
      </c>
      <c r="GRZ27" s="708"/>
      <c r="GSA27" s="708"/>
      <c r="GSB27" s="708"/>
      <c r="GSC27" s="708"/>
      <c r="GSD27" s="708"/>
      <c r="GSE27" s="708"/>
      <c r="GSF27" s="708"/>
      <c r="GSG27" s="708" t="s">
        <v>1360</v>
      </c>
      <c r="GSH27" s="708"/>
      <c r="GSI27" s="708"/>
      <c r="GSJ27" s="708"/>
      <c r="GSK27" s="708"/>
      <c r="GSL27" s="708"/>
      <c r="GSM27" s="708"/>
      <c r="GSN27" s="708"/>
      <c r="GSO27" s="708" t="s">
        <v>1360</v>
      </c>
      <c r="GSP27" s="708"/>
      <c r="GSQ27" s="708"/>
      <c r="GSR27" s="708"/>
      <c r="GSS27" s="708"/>
      <c r="GST27" s="708"/>
      <c r="GSU27" s="708"/>
      <c r="GSV27" s="708"/>
      <c r="GSW27" s="708" t="s">
        <v>1360</v>
      </c>
      <c r="GSX27" s="708"/>
      <c r="GSY27" s="708"/>
      <c r="GSZ27" s="708"/>
      <c r="GTA27" s="708"/>
      <c r="GTB27" s="708"/>
      <c r="GTC27" s="708"/>
      <c r="GTD27" s="708"/>
      <c r="GTE27" s="708" t="s">
        <v>1360</v>
      </c>
      <c r="GTF27" s="708"/>
      <c r="GTG27" s="708"/>
      <c r="GTH27" s="708"/>
      <c r="GTI27" s="708"/>
      <c r="GTJ27" s="708"/>
      <c r="GTK27" s="708"/>
      <c r="GTL27" s="708"/>
      <c r="GTM27" s="708" t="s">
        <v>1360</v>
      </c>
      <c r="GTN27" s="708"/>
      <c r="GTO27" s="708"/>
      <c r="GTP27" s="708"/>
      <c r="GTQ27" s="708"/>
      <c r="GTR27" s="708"/>
      <c r="GTS27" s="708"/>
      <c r="GTT27" s="708"/>
      <c r="GTU27" s="708" t="s">
        <v>1360</v>
      </c>
      <c r="GTV27" s="708"/>
      <c r="GTW27" s="708"/>
      <c r="GTX27" s="708"/>
      <c r="GTY27" s="708"/>
      <c r="GTZ27" s="708"/>
      <c r="GUA27" s="708"/>
      <c r="GUB27" s="708"/>
      <c r="GUC27" s="708" t="s">
        <v>1360</v>
      </c>
      <c r="GUD27" s="708"/>
      <c r="GUE27" s="708"/>
      <c r="GUF27" s="708"/>
      <c r="GUG27" s="708"/>
      <c r="GUH27" s="708"/>
      <c r="GUI27" s="708"/>
      <c r="GUJ27" s="708"/>
      <c r="GUK27" s="708" t="s">
        <v>1360</v>
      </c>
      <c r="GUL27" s="708"/>
      <c r="GUM27" s="708"/>
      <c r="GUN27" s="708"/>
      <c r="GUO27" s="708"/>
      <c r="GUP27" s="708"/>
      <c r="GUQ27" s="708"/>
      <c r="GUR27" s="708"/>
      <c r="GUS27" s="708" t="s">
        <v>1360</v>
      </c>
      <c r="GUT27" s="708"/>
      <c r="GUU27" s="708"/>
      <c r="GUV27" s="708"/>
      <c r="GUW27" s="708"/>
      <c r="GUX27" s="708"/>
      <c r="GUY27" s="708"/>
      <c r="GUZ27" s="708"/>
      <c r="GVA27" s="708" t="s">
        <v>1360</v>
      </c>
      <c r="GVB27" s="708"/>
      <c r="GVC27" s="708"/>
      <c r="GVD27" s="708"/>
      <c r="GVE27" s="708"/>
      <c r="GVF27" s="708"/>
      <c r="GVG27" s="708"/>
      <c r="GVH27" s="708"/>
      <c r="GVI27" s="708" t="s">
        <v>1360</v>
      </c>
      <c r="GVJ27" s="708"/>
      <c r="GVK27" s="708"/>
      <c r="GVL27" s="708"/>
      <c r="GVM27" s="708"/>
      <c r="GVN27" s="708"/>
      <c r="GVO27" s="708"/>
      <c r="GVP27" s="708"/>
      <c r="GVQ27" s="708" t="s">
        <v>1360</v>
      </c>
      <c r="GVR27" s="708"/>
      <c r="GVS27" s="708"/>
      <c r="GVT27" s="708"/>
      <c r="GVU27" s="708"/>
      <c r="GVV27" s="708"/>
      <c r="GVW27" s="708"/>
      <c r="GVX27" s="708"/>
      <c r="GVY27" s="708" t="s">
        <v>1360</v>
      </c>
      <c r="GVZ27" s="708"/>
      <c r="GWA27" s="708"/>
      <c r="GWB27" s="708"/>
      <c r="GWC27" s="708"/>
      <c r="GWD27" s="708"/>
      <c r="GWE27" s="708"/>
      <c r="GWF27" s="708"/>
      <c r="GWG27" s="708" t="s">
        <v>1360</v>
      </c>
      <c r="GWH27" s="708"/>
      <c r="GWI27" s="708"/>
      <c r="GWJ27" s="708"/>
      <c r="GWK27" s="708"/>
      <c r="GWL27" s="708"/>
      <c r="GWM27" s="708"/>
      <c r="GWN27" s="708"/>
      <c r="GWO27" s="708" t="s">
        <v>1360</v>
      </c>
      <c r="GWP27" s="708"/>
      <c r="GWQ27" s="708"/>
      <c r="GWR27" s="708"/>
      <c r="GWS27" s="708"/>
      <c r="GWT27" s="708"/>
      <c r="GWU27" s="708"/>
      <c r="GWV27" s="708"/>
      <c r="GWW27" s="708" t="s">
        <v>1360</v>
      </c>
      <c r="GWX27" s="708"/>
      <c r="GWY27" s="708"/>
      <c r="GWZ27" s="708"/>
      <c r="GXA27" s="708"/>
      <c r="GXB27" s="708"/>
      <c r="GXC27" s="708"/>
      <c r="GXD27" s="708"/>
      <c r="GXE27" s="708" t="s">
        <v>1360</v>
      </c>
      <c r="GXF27" s="708"/>
      <c r="GXG27" s="708"/>
      <c r="GXH27" s="708"/>
      <c r="GXI27" s="708"/>
      <c r="GXJ27" s="708"/>
      <c r="GXK27" s="708"/>
      <c r="GXL27" s="708"/>
      <c r="GXM27" s="708" t="s">
        <v>1360</v>
      </c>
      <c r="GXN27" s="708"/>
      <c r="GXO27" s="708"/>
      <c r="GXP27" s="708"/>
      <c r="GXQ27" s="708"/>
      <c r="GXR27" s="708"/>
      <c r="GXS27" s="708"/>
      <c r="GXT27" s="708"/>
      <c r="GXU27" s="708" t="s">
        <v>1360</v>
      </c>
      <c r="GXV27" s="708"/>
      <c r="GXW27" s="708"/>
      <c r="GXX27" s="708"/>
      <c r="GXY27" s="708"/>
      <c r="GXZ27" s="708"/>
      <c r="GYA27" s="708"/>
      <c r="GYB27" s="708"/>
      <c r="GYC27" s="708" t="s">
        <v>1360</v>
      </c>
      <c r="GYD27" s="708"/>
      <c r="GYE27" s="708"/>
      <c r="GYF27" s="708"/>
      <c r="GYG27" s="708"/>
      <c r="GYH27" s="708"/>
      <c r="GYI27" s="708"/>
      <c r="GYJ27" s="708"/>
      <c r="GYK27" s="708" t="s">
        <v>1360</v>
      </c>
      <c r="GYL27" s="708"/>
      <c r="GYM27" s="708"/>
      <c r="GYN27" s="708"/>
      <c r="GYO27" s="708"/>
      <c r="GYP27" s="708"/>
      <c r="GYQ27" s="708"/>
      <c r="GYR27" s="708"/>
      <c r="GYS27" s="708" t="s">
        <v>1360</v>
      </c>
      <c r="GYT27" s="708"/>
      <c r="GYU27" s="708"/>
      <c r="GYV27" s="708"/>
      <c r="GYW27" s="708"/>
      <c r="GYX27" s="708"/>
      <c r="GYY27" s="708"/>
      <c r="GYZ27" s="708"/>
      <c r="GZA27" s="708" t="s">
        <v>1360</v>
      </c>
      <c r="GZB27" s="708"/>
      <c r="GZC27" s="708"/>
      <c r="GZD27" s="708"/>
      <c r="GZE27" s="708"/>
      <c r="GZF27" s="708"/>
      <c r="GZG27" s="708"/>
      <c r="GZH27" s="708"/>
      <c r="GZI27" s="708" t="s">
        <v>1360</v>
      </c>
      <c r="GZJ27" s="708"/>
      <c r="GZK27" s="708"/>
      <c r="GZL27" s="708"/>
      <c r="GZM27" s="708"/>
      <c r="GZN27" s="708"/>
      <c r="GZO27" s="708"/>
      <c r="GZP27" s="708"/>
      <c r="GZQ27" s="708" t="s">
        <v>1360</v>
      </c>
      <c r="GZR27" s="708"/>
      <c r="GZS27" s="708"/>
      <c r="GZT27" s="708"/>
      <c r="GZU27" s="708"/>
      <c r="GZV27" s="708"/>
      <c r="GZW27" s="708"/>
      <c r="GZX27" s="708"/>
      <c r="GZY27" s="708" t="s">
        <v>1360</v>
      </c>
      <c r="GZZ27" s="708"/>
      <c r="HAA27" s="708"/>
      <c r="HAB27" s="708"/>
      <c r="HAC27" s="708"/>
      <c r="HAD27" s="708"/>
      <c r="HAE27" s="708"/>
      <c r="HAF27" s="708"/>
      <c r="HAG27" s="708" t="s">
        <v>1360</v>
      </c>
      <c r="HAH27" s="708"/>
      <c r="HAI27" s="708"/>
      <c r="HAJ27" s="708"/>
      <c r="HAK27" s="708"/>
      <c r="HAL27" s="708"/>
      <c r="HAM27" s="708"/>
      <c r="HAN27" s="708"/>
      <c r="HAO27" s="708" t="s">
        <v>1360</v>
      </c>
      <c r="HAP27" s="708"/>
      <c r="HAQ27" s="708"/>
      <c r="HAR27" s="708"/>
      <c r="HAS27" s="708"/>
      <c r="HAT27" s="708"/>
      <c r="HAU27" s="708"/>
      <c r="HAV27" s="708"/>
      <c r="HAW27" s="708" t="s">
        <v>1360</v>
      </c>
      <c r="HAX27" s="708"/>
      <c r="HAY27" s="708"/>
      <c r="HAZ27" s="708"/>
      <c r="HBA27" s="708"/>
      <c r="HBB27" s="708"/>
      <c r="HBC27" s="708"/>
      <c r="HBD27" s="708"/>
      <c r="HBE27" s="708" t="s">
        <v>1360</v>
      </c>
      <c r="HBF27" s="708"/>
      <c r="HBG27" s="708"/>
      <c r="HBH27" s="708"/>
      <c r="HBI27" s="708"/>
      <c r="HBJ27" s="708"/>
      <c r="HBK27" s="708"/>
      <c r="HBL27" s="708"/>
      <c r="HBM27" s="708" t="s">
        <v>1360</v>
      </c>
      <c r="HBN27" s="708"/>
      <c r="HBO27" s="708"/>
      <c r="HBP27" s="708"/>
      <c r="HBQ27" s="708"/>
      <c r="HBR27" s="708"/>
      <c r="HBS27" s="708"/>
      <c r="HBT27" s="708"/>
      <c r="HBU27" s="708" t="s">
        <v>1360</v>
      </c>
      <c r="HBV27" s="708"/>
      <c r="HBW27" s="708"/>
      <c r="HBX27" s="708"/>
      <c r="HBY27" s="708"/>
      <c r="HBZ27" s="708"/>
      <c r="HCA27" s="708"/>
      <c r="HCB27" s="708"/>
      <c r="HCC27" s="708" t="s">
        <v>1360</v>
      </c>
      <c r="HCD27" s="708"/>
      <c r="HCE27" s="708"/>
      <c r="HCF27" s="708"/>
      <c r="HCG27" s="708"/>
      <c r="HCH27" s="708"/>
      <c r="HCI27" s="708"/>
      <c r="HCJ27" s="708"/>
      <c r="HCK27" s="708" t="s">
        <v>1360</v>
      </c>
      <c r="HCL27" s="708"/>
      <c r="HCM27" s="708"/>
      <c r="HCN27" s="708"/>
      <c r="HCO27" s="708"/>
      <c r="HCP27" s="708"/>
      <c r="HCQ27" s="708"/>
      <c r="HCR27" s="708"/>
      <c r="HCS27" s="708" t="s">
        <v>1360</v>
      </c>
      <c r="HCT27" s="708"/>
      <c r="HCU27" s="708"/>
      <c r="HCV27" s="708"/>
      <c r="HCW27" s="708"/>
      <c r="HCX27" s="708"/>
      <c r="HCY27" s="708"/>
      <c r="HCZ27" s="708"/>
      <c r="HDA27" s="708" t="s">
        <v>1360</v>
      </c>
      <c r="HDB27" s="708"/>
      <c r="HDC27" s="708"/>
      <c r="HDD27" s="708"/>
      <c r="HDE27" s="708"/>
      <c r="HDF27" s="708"/>
      <c r="HDG27" s="708"/>
      <c r="HDH27" s="708"/>
      <c r="HDI27" s="708" t="s">
        <v>1360</v>
      </c>
      <c r="HDJ27" s="708"/>
      <c r="HDK27" s="708"/>
      <c r="HDL27" s="708"/>
      <c r="HDM27" s="708"/>
      <c r="HDN27" s="708"/>
      <c r="HDO27" s="708"/>
      <c r="HDP27" s="708"/>
      <c r="HDQ27" s="708" t="s">
        <v>1360</v>
      </c>
      <c r="HDR27" s="708"/>
      <c r="HDS27" s="708"/>
      <c r="HDT27" s="708"/>
      <c r="HDU27" s="708"/>
      <c r="HDV27" s="708"/>
      <c r="HDW27" s="708"/>
      <c r="HDX27" s="708"/>
      <c r="HDY27" s="708" t="s">
        <v>1360</v>
      </c>
      <c r="HDZ27" s="708"/>
      <c r="HEA27" s="708"/>
      <c r="HEB27" s="708"/>
      <c r="HEC27" s="708"/>
      <c r="HED27" s="708"/>
      <c r="HEE27" s="708"/>
      <c r="HEF27" s="708"/>
      <c r="HEG27" s="708" t="s">
        <v>1360</v>
      </c>
      <c r="HEH27" s="708"/>
      <c r="HEI27" s="708"/>
      <c r="HEJ27" s="708"/>
      <c r="HEK27" s="708"/>
      <c r="HEL27" s="708"/>
      <c r="HEM27" s="708"/>
      <c r="HEN27" s="708"/>
      <c r="HEO27" s="708" t="s">
        <v>1360</v>
      </c>
      <c r="HEP27" s="708"/>
      <c r="HEQ27" s="708"/>
      <c r="HER27" s="708"/>
      <c r="HES27" s="708"/>
      <c r="HET27" s="708"/>
      <c r="HEU27" s="708"/>
      <c r="HEV27" s="708"/>
      <c r="HEW27" s="708" t="s">
        <v>1360</v>
      </c>
      <c r="HEX27" s="708"/>
      <c r="HEY27" s="708"/>
      <c r="HEZ27" s="708"/>
      <c r="HFA27" s="708"/>
      <c r="HFB27" s="708"/>
      <c r="HFC27" s="708"/>
      <c r="HFD27" s="708"/>
      <c r="HFE27" s="708" t="s">
        <v>1360</v>
      </c>
      <c r="HFF27" s="708"/>
      <c r="HFG27" s="708"/>
      <c r="HFH27" s="708"/>
      <c r="HFI27" s="708"/>
      <c r="HFJ27" s="708"/>
      <c r="HFK27" s="708"/>
      <c r="HFL27" s="708"/>
      <c r="HFM27" s="708" t="s">
        <v>1360</v>
      </c>
      <c r="HFN27" s="708"/>
      <c r="HFO27" s="708"/>
      <c r="HFP27" s="708"/>
      <c r="HFQ27" s="708"/>
      <c r="HFR27" s="708"/>
      <c r="HFS27" s="708"/>
      <c r="HFT27" s="708"/>
      <c r="HFU27" s="708" t="s">
        <v>1360</v>
      </c>
      <c r="HFV27" s="708"/>
      <c r="HFW27" s="708"/>
      <c r="HFX27" s="708"/>
      <c r="HFY27" s="708"/>
      <c r="HFZ27" s="708"/>
      <c r="HGA27" s="708"/>
      <c r="HGB27" s="708"/>
      <c r="HGC27" s="708" t="s">
        <v>1360</v>
      </c>
      <c r="HGD27" s="708"/>
      <c r="HGE27" s="708"/>
      <c r="HGF27" s="708"/>
      <c r="HGG27" s="708"/>
      <c r="HGH27" s="708"/>
      <c r="HGI27" s="708"/>
      <c r="HGJ27" s="708"/>
      <c r="HGK27" s="708" t="s">
        <v>1360</v>
      </c>
      <c r="HGL27" s="708"/>
      <c r="HGM27" s="708"/>
      <c r="HGN27" s="708"/>
      <c r="HGO27" s="708"/>
      <c r="HGP27" s="708"/>
      <c r="HGQ27" s="708"/>
      <c r="HGR27" s="708"/>
      <c r="HGS27" s="708" t="s">
        <v>1360</v>
      </c>
      <c r="HGT27" s="708"/>
      <c r="HGU27" s="708"/>
      <c r="HGV27" s="708"/>
      <c r="HGW27" s="708"/>
      <c r="HGX27" s="708"/>
      <c r="HGY27" s="708"/>
      <c r="HGZ27" s="708"/>
      <c r="HHA27" s="708" t="s">
        <v>1360</v>
      </c>
      <c r="HHB27" s="708"/>
      <c r="HHC27" s="708"/>
      <c r="HHD27" s="708"/>
      <c r="HHE27" s="708"/>
      <c r="HHF27" s="708"/>
      <c r="HHG27" s="708"/>
      <c r="HHH27" s="708"/>
      <c r="HHI27" s="708" t="s">
        <v>1360</v>
      </c>
      <c r="HHJ27" s="708"/>
      <c r="HHK27" s="708"/>
      <c r="HHL27" s="708"/>
      <c r="HHM27" s="708"/>
      <c r="HHN27" s="708"/>
      <c r="HHO27" s="708"/>
      <c r="HHP27" s="708"/>
      <c r="HHQ27" s="708" t="s">
        <v>1360</v>
      </c>
      <c r="HHR27" s="708"/>
      <c r="HHS27" s="708"/>
      <c r="HHT27" s="708"/>
      <c r="HHU27" s="708"/>
      <c r="HHV27" s="708"/>
      <c r="HHW27" s="708"/>
      <c r="HHX27" s="708"/>
      <c r="HHY27" s="708" t="s">
        <v>1360</v>
      </c>
      <c r="HHZ27" s="708"/>
      <c r="HIA27" s="708"/>
      <c r="HIB27" s="708"/>
      <c r="HIC27" s="708"/>
      <c r="HID27" s="708"/>
      <c r="HIE27" s="708"/>
      <c r="HIF27" s="708"/>
      <c r="HIG27" s="708" t="s">
        <v>1360</v>
      </c>
      <c r="HIH27" s="708"/>
      <c r="HII27" s="708"/>
      <c r="HIJ27" s="708"/>
      <c r="HIK27" s="708"/>
      <c r="HIL27" s="708"/>
      <c r="HIM27" s="708"/>
      <c r="HIN27" s="708"/>
      <c r="HIO27" s="708" t="s">
        <v>1360</v>
      </c>
      <c r="HIP27" s="708"/>
      <c r="HIQ27" s="708"/>
      <c r="HIR27" s="708"/>
      <c r="HIS27" s="708"/>
      <c r="HIT27" s="708"/>
      <c r="HIU27" s="708"/>
      <c r="HIV27" s="708"/>
      <c r="HIW27" s="708" t="s">
        <v>1360</v>
      </c>
      <c r="HIX27" s="708"/>
      <c r="HIY27" s="708"/>
      <c r="HIZ27" s="708"/>
      <c r="HJA27" s="708"/>
      <c r="HJB27" s="708"/>
      <c r="HJC27" s="708"/>
      <c r="HJD27" s="708"/>
      <c r="HJE27" s="708" t="s">
        <v>1360</v>
      </c>
      <c r="HJF27" s="708"/>
      <c r="HJG27" s="708"/>
      <c r="HJH27" s="708"/>
      <c r="HJI27" s="708"/>
      <c r="HJJ27" s="708"/>
      <c r="HJK27" s="708"/>
      <c r="HJL27" s="708"/>
      <c r="HJM27" s="708" t="s">
        <v>1360</v>
      </c>
      <c r="HJN27" s="708"/>
      <c r="HJO27" s="708"/>
      <c r="HJP27" s="708"/>
      <c r="HJQ27" s="708"/>
      <c r="HJR27" s="708"/>
      <c r="HJS27" s="708"/>
      <c r="HJT27" s="708"/>
      <c r="HJU27" s="708" t="s">
        <v>1360</v>
      </c>
      <c r="HJV27" s="708"/>
      <c r="HJW27" s="708"/>
      <c r="HJX27" s="708"/>
      <c r="HJY27" s="708"/>
      <c r="HJZ27" s="708"/>
      <c r="HKA27" s="708"/>
      <c r="HKB27" s="708"/>
      <c r="HKC27" s="708" t="s">
        <v>1360</v>
      </c>
      <c r="HKD27" s="708"/>
      <c r="HKE27" s="708"/>
      <c r="HKF27" s="708"/>
      <c r="HKG27" s="708"/>
      <c r="HKH27" s="708"/>
      <c r="HKI27" s="708"/>
      <c r="HKJ27" s="708"/>
      <c r="HKK27" s="708" t="s">
        <v>1360</v>
      </c>
      <c r="HKL27" s="708"/>
      <c r="HKM27" s="708"/>
      <c r="HKN27" s="708"/>
      <c r="HKO27" s="708"/>
      <c r="HKP27" s="708"/>
      <c r="HKQ27" s="708"/>
      <c r="HKR27" s="708"/>
      <c r="HKS27" s="708" t="s">
        <v>1360</v>
      </c>
      <c r="HKT27" s="708"/>
      <c r="HKU27" s="708"/>
      <c r="HKV27" s="708"/>
      <c r="HKW27" s="708"/>
      <c r="HKX27" s="708"/>
      <c r="HKY27" s="708"/>
      <c r="HKZ27" s="708"/>
      <c r="HLA27" s="708" t="s">
        <v>1360</v>
      </c>
      <c r="HLB27" s="708"/>
      <c r="HLC27" s="708"/>
      <c r="HLD27" s="708"/>
      <c r="HLE27" s="708"/>
      <c r="HLF27" s="708"/>
      <c r="HLG27" s="708"/>
      <c r="HLH27" s="708"/>
      <c r="HLI27" s="708" t="s">
        <v>1360</v>
      </c>
      <c r="HLJ27" s="708"/>
      <c r="HLK27" s="708"/>
      <c r="HLL27" s="708"/>
      <c r="HLM27" s="708"/>
      <c r="HLN27" s="708"/>
      <c r="HLO27" s="708"/>
      <c r="HLP27" s="708"/>
      <c r="HLQ27" s="708" t="s">
        <v>1360</v>
      </c>
      <c r="HLR27" s="708"/>
      <c r="HLS27" s="708"/>
      <c r="HLT27" s="708"/>
      <c r="HLU27" s="708"/>
      <c r="HLV27" s="708"/>
      <c r="HLW27" s="708"/>
      <c r="HLX27" s="708"/>
      <c r="HLY27" s="708" t="s">
        <v>1360</v>
      </c>
      <c r="HLZ27" s="708"/>
      <c r="HMA27" s="708"/>
      <c r="HMB27" s="708"/>
      <c r="HMC27" s="708"/>
      <c r="HMD27" s="708"/>
      <c r="HME27" s="708"/>
      <c r="HMF27" s="708"/>
      <c r="HMG27" s="708" t="s">
        <v>1360</v>
      </c>
      <c r="HMH27" s="708"/>
      <c r="HMI27" s="708"/>
      <c r="HMJ27" s="708"/>
      <c r="HMK27" s="708"/>
      <c r="HML27" s="708"/>
      <c r="HMM27" s="708"/>
      <c r="HMN27" s="708"/>
      <c r="HMO27" s="708" t="s">
        <v>1360</v>
      </c>
      <c r="HMP27" s="708"/>
      <c r="HMQ27" s="708"/>
      <c r="HMR27" s="708"/>
      <c r="HMS27" s="708"/>
      <c r="HMT27" s="708"/>
      <c r="HMU27" s="708"/>
      <c r="HMV27" s="708"/>
      <c r="HMW27" s="708" t="s">
        <v>1360</v>
      </c>
      <c r="HMX27" s="708"/>
      <c r="HMY27" s="708"/>
      <c r="HMZ27" s="708"/>
      <c r="HNA27" s="708"/>
      <c r="HNB27" s="708"/>
      <c r="HNC27" s="708"/>
      <c r="HND27" s="708"/>
      <c r="HNE27" s="708" t="s">
        <v>1360</v>
      </c>
      <c r="HNF27" s="708"/>
      <c r="HNG27" s="708"/>
      <c r="HNH27" s="708"/>
      <c r="HNI27" s="708"/>
      <c r="HNJ27" s="708"/>
      <c r="HNK27" s="708"/>
      <c r="HNL27" s="708"/>
      <c r="HNM27" s="708" t="s">
        <v>1360</v>
      </c>
      <c r="HNN27" s="708"/>
      <c r="HNO27" s="708"/>
      <c r="HNP27" s="708"/>
      <c r="HNQ27" s="708"/>
      <c r="HNR27" s="708"/>
      <c r="HNS27" s="708"/>
      <c r="HNT27" s="708"/>
      <c r="HNU27" s="708" t="s">
        <v>1360</v>
      </c>
      <c r="HNV27" s="708"/>
      <c r="HNW27" s="708"/>
      <c r="HNX27" s="708"/>
      <c r="HNY27" s="708"/>
      <c r="HNZ27" s="708"/>
      <c r="HOA27" s="708"/>
      <c r="HOB27" s="708"/>
      <c r="HOC27" s="708" t="s">
        <v>1360</v>
      </c>
      <c r="HOD27" s="708"/>
      <c r="HOE27" s="708"/>
      <c r="HOF27" s="708"/>
      <c r="HOG27" s="708"/>
      <c r="HOH27" s="708"/>
      <c r="HOI27" s="708"/>
      <c r="HOJ27" s="708"/>
      <c r="HOK27" s="708" t="s">
        <v>1360</v>
      </c>
      <c r="HOL27" s="708"/>
      <c r="HOM27" s="708"/>
      <c r="HON27" s="708"/>
      <c r="HOO27" s="708"/>
      <c r="HOP27" s="708"/>
      <c r="HOQ27" s="708"/>
      <c r="HOR27" s="708"/>
      <c r="HOS27" s="708" t="s">
        <v>1360</v>
      </c>
      <c r="HOT27" s="708"/>
      <c r="HOU27" s="708"/>
      <c r="HOV27" s="708"/>
      <c r="HOW27" s="708"/>
      <c r="HOX27" s="708"/>
      <c r="HOY27" s="708"/>
      <c r="HOZ27" s="708"/>
      <c r="HPA27" s="708" t="s">
        <v>1360</v>
      </c>
      <c r="HPB27" s="708"/>
      <c r="HPC27" s="708"/>
      <c r="HPD27" s="708"/>
      <c r="HPE27" s="708"/>
      <c r="HPF27" s="708"/>
      <c r="HPG27" s="708"/>
      <c r="HPH27" s="708"/>
      <c r="HPI27" s="708" t="s">
        <v>1360</v>
      </c>
      <c r="HPJ27" s="708"/>
      <c r="HPK27" s="708"/>
      <c r="HPL27" s="708"/>
      <c r="HPM27" s="708"/>
      <c r="HPN27" s="708"/>
      <c r="HPO27" s="708"/>
      <c r="HPP27" s="708"/>
      <c r="HPQ27" s="708" t="s">
        <v>1360</v>
      </c>
      <c r="HPR27" s="708"/>
      <c r="HPS27" s="708"/>
      <c r="HPT27" s="708"/>
      <c r="HPU27" s="708"/>
      <c r="HPV27" s="708"/>
      <c r="HPW27" s="708"/>
      <c r="HPX27" s="708"/>
      <c r="HPY27" s="708" t="s">
        <v>1360</v>
      </c>
      <c r="HPZ27" s="708"/>
      <c r="HQA27" s="708"/>
      <c r="HQB27" s="708"/>
      <c r="HQC27" s="708"/>
      <c r="HQD27" s="708"/>
      <c r="HQE27" s="708"/>
      <c r="HQF27" s="708"/>
      <c r="HQG27" s="708" t="s">
        <v>1360</v>
      </c>
      <c r="HQH27" s="708"/>
      <c r="HQI27" s="708"/>
      <c r="HQJ27" s="708"/>
      <c r="HQK27" s="708"/>
      <c r="HQL27" s="708"/>
      <c r="HQM27" s="708"/>
      <c r="HQN27" s="708"/>
      <c r="HQO27" s="708" t="s">
        <v>1360</v>
      </c>
      <c r="HQP27" s="708"/>
      <c r="HQQ27" s="708"/>
      <c r="HQR27" s="708"/>
      <c r="HQS27" s="708"/>
      <c r="HQT27" s="708"/>
      <c r="HQU27" s="708"/>
      <c r="HQV27" s="708"/>
      <c r="HQW27" s="708" t="s">
        <v>1360</v>
      </c>
      <c r="HQX27" s="708"/>
      <c r="HQY27" s="708"/>
      <c r="HQZ27" s="708"/>
      <c r="HRA27" s="708"/>
      <c r="HRB27" s="708"/>
      <c r="HRC27" s="708"/>
      <c r="HRD27" s="708"/>
      <c r="HRE27" s="708" t="s">
        <v>1360</v>
      </c>
      <c r="HRF27" s="708"/>
      <c r="HRG27" s="708"/>
      <c r="HRH27" s="708"/>
      <c r="HRI27" s="708"/>
      <c r="HRJ27" s="708"/>
      <c r="HRK27" s="708"/>
      <c r="HRL27" s="708"/>
      <c r="HRM27" s="708" t="s">
        <v>1360</v>
      </c>
      <c r="HRN27" s="708"/>
      <c r="HRO27" s="708"/>
      <c r="HRP27" s="708"/>
      <c r="HRQ27" s="708"/>
      <c r="HRR27" s="708"/>
      <c r="HRS27" s="708"/>
      <c r="HRT27" s="708"/>
      <c r="HRU27" s="708" t="s">
        <v>1360</v>
      </c>
      <c r="HRV27" s="708"/>
      <c r="HRW27" s="708"/>
      <c r="HRX27" s="708"/>
      <c r="HRY27" s="708"/>
      <c r="HRZ27" s="708"/>
      <c r="HSA27" s="708"/>
      <c r="HSB27" s="708"/>
      <c r="HSC27" s="708" t="s">
        <v>1360</v>
      </c>
      <c r="HSD27" s="708"/>
      <c r="HSE27" s="708"/>
      <c r="HSF27" s="708"/>
      <c r="HSG27" s="708"/>
      <c r="HSH27" s="708"/>
      <c r="HSI27" s="708"/>
      <c r="HSJ27" s="708"/>
      <c r="HSK27" s="708" t="s">
        <v>1360</v>
      </c>
      <c r="HSL27" s="708"/>
      <c r="HSM27" s="708"/>
      <c r="HSN27" s="708"/>
      <c r="HSO27" s="708"/>
      <c r="HSP27" s="708"/>
      <c r="HSQ27" s="708"/>
      <c r="HSR27" s="708"/>
      <c r="HSS27" s="708" t="s">
        <v>1360</v>
      </c>
      <c r="HST27" s="708"/>
      <c r="HSU27" s="708"/>
      <c r="HSV27" s="708"/>
      <c r="HSW27" s="708"/>
      <c r="HSX27" s="708"/>
      <c r="HSY27" s="708"/>
      <c r="HSZ27" s="708"/>
      <c r="HTA27" s="708" t="s">
        <v>1360</v>
      </c>
      <c r="HTB27" s="708"/>
      <c r="HTC27" s="708"/>
      <c r="HTD27" s="708"/>
      <c r="HTE27" s="708"/>
      <c r="HTF27" s="708"/>
      <c r="HTG27" s="708"/>
      <c r="HTH27" s="708"/>
      <c r="HTI27" s="708" t="s">
        <v>1360</v>
      </c>
      <c r="HTJ27" s="708"/>
      <c r="HTK27" s="708"/>
      <c r="HTL27" s="708"/>
      <c r="HTM27" s="708"/>
      <c r="HTN27" s="708"/>
      <c r="HTO27" s="708"/>
      <c r="HTP27" s="708"/>
      <c r="HTQ27" s="708" t="s">
        <v>1360</v>
      </c>
      <c r="HTR27" s="708"/>
      <c r="HTS27" s="708"/>
      <c r="HTT27" s="708"/>
      <c r="HTU27" s="708"/>
      <c r="HTV27" s="708"/>
      <c r="HTW27" s="708"/>
      <c r="HTX27" s="708"/>
      <c r="HTY27" s="708" t="s">
        <v>1360</v>
      </c>
      <c r="HTZ27" s="708"/>
      <c r="HUA27" s="708"/>
      <c r="HUB27" s="708"/>
      <c r="HUC27" s="708"/>
      <c r="HUD27" s="708"/>
      <c r="HUE27" s="708"/>
      <c r="HUF27" s="708"/>
      <c r="HUG27" s="708" t="s">
        <v>1360</v>
      </c>
      <c r="HUH27" s="708"/>
      <c r="HUI27" s="708"/>
      <c r="HUJ27" s="708"/>
      <c r="HUK27" s="708"/>
      <c r="HUL27" s="708"/>
      <c r="HUM27" s="708"/>
      <c r="HUN27" s="708"/>
      <c r="HUO27" s="708" t="s">
        <v>1360</v>
      </c>
      <c r="HUP27" s="708"/>
      <c r="HUQ27" s="708"/>
      <c r="HUR27" s="708"/>
      <c r="HUS27" s="708"/>
      <c r="HUT27" s="708"/>
      <c r="HUU27" s="708"/>
      <c r="HUV27" s="708"/>
      <c r="HUW27" s="708" t="s">
        <v>1360</v>
      </c>
      <c r="HUX27" s="708"/>
      <c r="HUY27" s="708"/>
      <c r="HUZ27" s="708"/>
      <c r="HVA27" s="708"/>
      <c r="HVB27" s="708"/>
      <c r="HVC27" s="708"/>
      <c r="HVD27" s="708"/>
      <c r="HVE27" s="708" t="s">
        <v>1360</v>
      </c>
      <c r="HVF27" s="708"/>
      <c r="HVG27" s="708"/>
      <c r="HVH27" s="708"/>
      <c r="HVI27" s="708"/>
      <c r="HVJ27" s="708"/>
      <c r="HVK27" s="708"/>
      <c r="HVL27" s="708"/>
      <c r="HVM27" s="708" t="s">
        <v>1360</v>
      </c>
      <c r="HVN27" s="708"/>
      <c r="HVO27" s="708"/>
      <c r="HVP27" s="708"/>
      <c r="HVQ27" s="708"/>
      <c r="HVR27" s="708"/>
      <c r="HVS27" s="708"/>
      <c r="HVT27" s="708"/>
      <c r="HVU27" s="708" t="s">
        <v>1360</v>
      </c>
      <c r="HVV27" s="708"/>
      <c r="HVW27" s="708"/>
      <c r="HVX27" s="708"/>
      <c r="HVY27" s="708"/>
      <c r="HVZ27" s="708"/>
      <c r="HWA27" s="708"/>
      <c r="HWB27" s="708"/>
      <c r="HWC27" s="708" t="s">
        <v>1360</v>
      </c>
      <c r="HWD27" s="708"/>
      <c r="HWE27" s="708"/>
      <c r="HWF27" s="708"/>
      <c r="HWG27" s="708"/>
      <c r="HWH27" s="708"/>
      <c r="HWI27" s="708"/>
      <c r="HWJ27" s="708"/>
      <c r="HWK27" s="708" t="s">
        <v>1360</v>
      </c>
      <c r="HWL27" s="708"/>
      <c r="HWM27" s="708"/>
      <c r="HWN27" s="708"/>
      <c r="HWO27" s="708"/>
      <c r="HWP27" s="708"/>
      <c r="HWQ27" s="708"/>
      <c r="HWR27" s="708"/>
      <c r="HWS27" s="708" t="s">
        <v>1360</v>
      </c>
      <c r="HWT27" s="708"/>
      <c r="HWU27" s="708"/>
      <c r="HWV27" s="708"/>
      <c r="HWW27" s="708"/>
      <c r="HWX27" s="708"/>
      <c r="HWY27" s="708"/>
      <c r="HWZ27" s="708"/>
      <c r="HXA27" s="708" t="s">
        <v>1360</v>
      </c>
      <c r="HXB27" s="708"/>
      <c r="HXC27" s="708"/>
      <c r="HXD27" s="708"/>
      <c r="HXE27" s="708"/>
      <c r="HXF27" s="708"/>
      <c r="HXG27" s="708"/>
      <c r="HXH27" s="708"/>
      <c r="HXI27" s="708" t="s">
        <v>1360</v>
      </c>
      <c r="HXJ27" s="708"/>
      <c r="HXK27" s="708"/>
      <c r="HXL27" s="708"/>
      <c r="HXM27" s="708"/>
      <c r="HXN27" s="708"/>
      <c r="HXO27" s="708"/>
      <c r="HXP27" s="708"/>
      <c r="HXQ27" s="708" t="s">
        <v>1360</v>
      </c>
      <c r="HXR27" s="708"/>
      <c r="HXS27" s="708"/>
      <c r="HXT27" s="708"/>
      <c r="HXU27" s="708"/>
      <c r="HXV27" s="708"/>
      <c r="HXW27" s="708"/>
      <c r="HXX27" s="708"/>
      <c r="HXY27" s="708" t="s">
        <v>1360</v>
      </c>
      <c r="HXZ27" s="708"/>
      <c r="HYA27" s="708"/>
      <c r="HYB27" s="708"/>
      <c r="HYC27" s="708"/>
      <c r="HYD27" s="708"/>
      <c r="HYE27" s="708"/>
      <c r="HYF27" s="708"/>
      <c r="HYG27" s="708" t="s">
        <v>1360</v>
      </c>
      <c r="HYH27" s="708"/>
      <c r="HYI27" s="708"/>
      <c r="HYJ27" s="708"/>
      <c r="HYK27" s="708"/>
      <c r="HYL27" s="708"/>
      <c r="HYM27" s="708"/>
      <c r="HYN27" s="708"/>
      <c r="HYO27" s="708" t="s">
        <v>1360</v>
      </c>
      <c r="HYP27" s="708"/>
      <c r="HYQ27" s="708"/>
      <c r="HYR27" s="708"/>
      <c r="HYS27" s="708"/>
      <c r="HYT27" s="708"/>
      <c r="HYU27" s="708"/>
      <c r="HYV27" s="708"/>
      <c r="HYW27" s="708" t="s">
        <v>1360</v>
      </c>
      <c r="HYX27" s="708"/>
      <c r="HYY27" s="708"/>
      <c r="HYZ27" s="708"/>
      <c r="HZA27" s="708"/>
      <c r="HZB27" s="708"/>
      <c r="HZC27" s="708"/>
      <c r="HZD27" s="708"/>
      <c r="HZE27" s="708" t="s">
        <v>1360</v>
      </c>
      <c r="HZF27" s="708"/>
      <c r="HZG27" s="708"/>
      <c r="HZH27" s="708"/>
      <c r="HZI27" s="708"/>
      <c r="HZJ27" s="708"/>
      <c r="HZK27" s="708"/>
      <c r="HZL27" s="708"/>
      <c r="HZM27" s="708" t="s">
        <v>1360</v>
      </c>
      <c r="HZN27" s="708"/>
      <c r="HZO27" s="708"/>
      <c r="HZP27" s="708"/>
      <c r="HZQ27" s="708"/>
      <c r="HZR27" s="708"/>
      <c r="HZS27" s="708"/>
      <c r="HZT27" s="708"/>
      <c r="HZU27" s="708" t="s">
        <v>1360</v>
      </c>
      <c r="HZV27" s="708"/>
      <c r="HZW27" s="708"/>
      <c r="HZX27" s="708"/>
      <c r="HZY27" s="708"/>
      <c r="HZZ27" s="708"/>
      <c r="IAA27" s="708"/>
      <c r="IAB27" s="708"/>
      <c r="IAC27" s="708" t="s">
        <v>1360</v>
      </c>
      <c r="IAD27" s="708"/>
      <c r="IAE27" s="708"/>
      <c r="IAF27" s="708"/>
      <c r="IAG27" s="708"/>
      <c r="IAH27" s="708"/>
      <c r="IAI27" s="708"/>
      <c r="IAJ27" s="708"/>
      <c r="IAK27" s="708" t="s">
        <v>1360</v>
      </c>
      <c r="IAL27" s="708"/>
      <c r="IAM27" s="708"/>
      <c r="IAN27" s="708"/>
      <c r="IAO27" s="708"/>
      <c r="IAP27" s="708"/>
      <c r="IAQ27" s="708"/>
      <c r="IAR27" s="708"/>
      <c r="IAS27" s="708" t="s">
        <v>1360</v>
      </c>
      <c r="IAT27" s="708"/>
      <c r="IAU27" s="708"/>
      <c r="IAV27" s="708"/>
      <c r="IAW27" s="708"/>
      <c r="IAX27" s="708"/>
      <c r="IAY27" s="708"/>
      <c r="IAZ27" s="708"/>
      <c r="IBA27" s="708" t="s">
        <v>1360</v>
      </c>
      <c r="IBB27" s="708"/>
      <c r="IBC27" s="708"/>
      <c r="IBD27" s="708"/>
      <c r="IBE27" s="708"/>
      <c r="IBF27" s="708"/>
      <c r="IBG27" s="708"/>
      <c r="IBH27" s="708"/>
      <c r="IBI27" s="708" t="s">
        <v>1360</v>
      </c>
      <c r="IBJ27" s="708"/>
      <c r="IBK27" s="708"/>
      <c r="IBL27" s="708"/>
      <c r="IBM27" s="708"/>
      <c r="IBN27" s="708"/>
      <c r="IBO27" s="708"/>
      <c r="IBP27" s="708"/>
      <c r="IBQ27" s="708" t="s">
        <v>1360</v>
      </c>
      <c r="IBR27" s="708"/>
      <c r="IBS27" s="708"/>
      <c r="IBT27" s="708"/>
      <c r="IBU27" s="708"/>
      <c r="IBV27" s="708"/>
      <c r="IBW27" s="708"/>
      <c r="IBX27" s="708"/>
      <c r="IBY27" s="708" t="s">
        <v>1360</v>
      </c>
      <c r="IBZ27" s="708"/>
      <c r="ICA27" s="708"/>
      <c r="ICB27" s="708"/>
      <c r="ICC27" s="708"/>
      <c r="ICD27" s="708"/>
      <c r="ICE27" s="708"/>
      <c r="ICF27" s="708"/>
      <c r="ICG27" s="708" t="s">
        <v>1360</v>
      </c>
      <c r="ICH27" s="708"/>
      <c r="ICI27" s="708"/>
      <c r="ICJ27" s="708"/>
      <c r="ICK27" s="708"/>
      <c r="ICL27" s="708"/>
      <c r="ICM27" s="708"/>
      <c r="ICN27" s="708"/>
      <c r="ICO27" s="708" t="s">
        <v>1360</v>
      </c>
      <c r="ICP27" s="708"/>
      <c r="ICQ27" s="708"/>
      <c r="ICR27" s="708"/>
      <c r="ICS27" s="708"/>
      <c r="ICT27" s="708"/>
      <c r="ICU27" s="708"/>
      <c r="ICV27" s="708"/>
      <c r="ICW27" s="708" t="s">
        <v>1360</v>
      </c>
      <c r="ICX27" s="708"/>
      <c r="ICY27" s="708"/>
      <c r="ICZ27" s="708"/>
      <c r="IDA27" s="708"/>
      <c r="IDB27" s="708"/>
      <c r="IDC27" s="708"/>
      <c r="IDD27" s="708"/>
      <c r="IDE27" s="708" t="s">
        <v>1360</v>
      </c>
      <c r="IDF27" s="708"/>
      <c r="IDG27" s="708"/>
      <c r="IDH27" s="708"/>
      <c r="IDI27" s="708"/>
      <c r="IDJ27" s="708"/>
      <c r="IDK27" s="708"/>
      <c r="IDL27" s="708"/>
      <c r="IDM27" s="708" t="s">
        <v>1360</v>
      </c>
      <c r="IDN27" s="708"/>
      <c r="IDO27" s="708"/>
      <c r="IDP27" s="708"/>
      <c r="IDQ27" s="708"/>
      <c r="IDR27" s="708"/>
      <c r="IDS27" s="708"/>
      <c r="IDT27" s="708"/>
      <c r="IDU27" s="708" t="s">
        <v>1360</v>
      </c>
      <c r="IDV27" s="708"/>
      <c r="IDW27" s="708"/>
      <c r="IDX27" s="708"/>
      <c r="IDY27" s="708"/>
      <c r="IDZ27" s="708"/>
      <c r="IEA27" s="708"/>
      <c r="IEB27" s="708"/>
      <c r="IEC27" s="708" t="s">
        <v>1360</v>
      </c>
      <c r="IED27" s="708"/>
      <c r="IEE27" s="708"/>
      <c r="IEF27" s="708"/>
      <c r="IEG27" s="708"/>
      <c r="IEH27" s="708"/>
      <c r="IEI27" s="708"/>
      <c r="IEJ27" s="708"/>
      <c r="IEK27" s="708" t="s">
        <v>1360</v>
      </c>
      <c r="IEL27" s="708"/>
      <c r="IEM27" s="708"/>
      <c r="IEN27" s="708"/>
      <c r="IEO27" s="708"/>
      <c r="IEP27" s="708"/>
      <c r="IEQ27" s="708"/>
      <c r="IER27" s="708"/>
      <c r="IES27" s="708" t="s">
        <v>1360</v>
      </c>
      <c r="IET27" s="708"/>
      <c r="IEU27" s="708"/>
      <c r="IEV27" s="708"/>
      <c r="IEW27" s="708"/>
      <c r="IEX27" s="708"/>
      <c r="IEY27" s="708"/>
      <c r="IEZ27" s="708"/>
      <c r="IFA27" s="708" t="s">
        <v>1360</v>
      </c>
      <c r="IFB27" s="708"/>
      <c r="IFC27" s="708"/>
      <c r="IFD27" s="708"/>
      <c r="IFE27" s="708"/>
      <c r="IFF27" s="708"/>
      <c r="IFG27" s="708"/>
      <c r="IFH27" s="708"/>
      <c r="IFI27" s="708" t="s">
        <v>1360</v>
      </c>
      <c r="IFJ27" s="708"/>
      <c r="IFK27" s="708"/>
      <c r="IFL27" s="708"/>
      <c r="IFM27" s="708"/>
      <c r="IFN27" s="708"/>
      <c r="IFO27" s="708"/>
      <c r="IFP27" s="708"/>
      <c r="IFQ27" s="708" t="s">
        <v>1360</v>
      </c>
      <c r="IFR27" s="708"/>
      <c r="IFS27" s="708"/>
      <c r="IFT27" s="708"/>
      <c r="IFU27" s="708"/>
      <c r="IFV27" s="708"/>
      <c r="IFW27" s="708"/>
      <c r="IFX27" s="708"/>
      <c r="IFY27" s="708" t="s">
        <v>1360</v>
      </c>
      <c r="IFZ27" s="708"/>
      <c r="IGA27" s="708"/>
      <c r="IGB27" s="708"/>
      <c r="IGC27" s="708"/>
      <c r="IGD27" s="708"/>
      <c r="IGE27" s="708"/>
      <c r="IGF27" s="708"/>
      <c r="IGG27" s="708" t="s">
        <v>1360</v>
      </c>
      <c r="IGH27" s="708"/>
      <c r="IGI27" s="708"/>
      <c r="IGJ27" s="708"/>
      <c r="IGK27" s="708"/>
      <c r="IGL27" s="708"/>
      <c r="IGM27" s="708"/>
      <c r="IGN27" s="708"/>
      <c r="IGO27" s="708" t="s">
        <v>1360</v>
      </c>
      <c r="IGP27" s="708"/>
      <c r="IGQ27" s="708"/>
      <c r="IGR27" s="708"/>
      <c r="IGS27" s="708"/>
      <c r="IGT27" s="708"/>
      <c r="IGU27" s="708"/>
      <c r="IGV27" s="708"/>
      <c r="IGW27" s="708" t="s">
        <v>1360</v>
      </c>
      <c r="IGX27" s="708"/>
      <c r="IGY27" s="708"/>
      <c r="IGZ27" s="708"/>
      <c r="IHA27" s="708"/>
      <c r="IHB27" s="708"/>
      <c r="IHC27" s="708"/>
      <c r="IHD27" s="708"/>
      <c r="IHE27" s="708" t="s">
        <v>1360</v>
      </c>
      <c r="IHF27" s="708"/>
      <c r="IHG27" s="708"/>
      <c r="IHH27" s="708"/>
      <c r="IHI27" s="708"/>
      <c r="IHJ27" s="708"/>
      <c r="IHK27" s="708"/>
      <c r="IHL27" s="708"/>
      <c r="IHM27" s="708" t="s">
        <v>1360</v>
      </c>
      <c r="IHN27" s="708"/>
      <c r="IHO27" s="708"/>
      <c r="IHP27" s="708"/>
      <c r="IHQ27" s="708"/>
      <c r="IHR27" s="708"/>
      <c r="IHS27" s="708"/>
      <c r="IHT27" s="708"/>
      <c r="IHU27" s="708" t="s">
        <v>1360</v>
      </c>
      <c r="IHV27" s="708"/>
      <c r="IHW27" s="708"/>
      <c r="IHX27" s="708"/>
      <c r="IHY27" s="708"/>
      <c r="IHZ27" s="708"/>
      <c r="IIA27" s="708"/>
      <c r="IIB27" s="708"/>
      <c r="IIC27" s="708" t="s">
        <v>1360</v>
      </c>
      <c r="IID27" s="708"/>
      <c r="IIE27" s="708"/>
      <c r="IIF27" s="708"/>
      <c r="IIG27" s="708"/>
      <c r="IIH27" s="708"/>
      <c r="III27" s="708"/>
      <c r="IIJ27" s="708"/>
      <c r="IIK27" s="708" t="s">
        <v>1360</v>
      </c>
      <c r="IIL27" s="708"/>
      <c r="IIM27" s="708"/>
      <c r="IIN27" s="708"/>
      <c r="IIO27" s="708"/>
      <c r="IIP27" s="708"/>
      <c r="IIQ27" s="708"/>
      <c r="IIR27" s="708"/>
      <c r="IIS27" s="708" t="s">
        <v>1360</v>
      </c>
      <c r="IIT27" s="708"/>
      <c r="IIU27" s="708"/>
      <c r="IIV27" s="708"/>
      <c r="IIW27" s="708"/>
      <c r="IIX27" s="708"/>
      <c r="IIY27" s="708"/>
      <c r="IIZ27" s="708"/>
      <c r="IJA27" s="708" t="s">
        <v>1360</v>
      </c>
      <c r="IJB27" s="708"/>
      <c r="IJC27" s="708"/>
      <c r="IJD27" s="708"/>
      <c r="IJE27" s="708"/>
      <c r="IJF27" s="708"/>
      <c r="IJG27" s="708"/>
      <c r="IJH27" s="708"/>
      <c r="IJI27" s="708" t="s">
        <v>1360</v>
      </c>
      <c r="IJJ27" s="708"/>
      <c r="IJK27" s="708"/>
      <c r="IJL27" s="708"/>
      <c r="IJM27" s="708"/>
      <c r="IJN27" s="708"/>
      <c r="IJO27" s="708"/>
      <c r="IJP27" s="708"/>
      <c r="IJQ27" s="708" t="s">
        <v>1360</v>
      </c>
      <c r="IJR27" s="708"/>
      <c r="IJS27" s="708"/>
      <c r="IJT27" s="708"/>
      <c r="IJU27" s="708"/>
      <c r="IJV27" s="708"/>
      <c r="IJW27" s="708"/>
      <c r="IJX27" s="708"/>
      <c r="IJY27" s="708" t="s">
        <v>1360</v>
      </c>
      <c r="IJZ27" s="708"/>
      <c r="IKA27" s="708"/>
      <c r="IKB27" s="708"/>
      <c r="IKC27" s="708"/>
      <c r="IKD27" s="708"/>
      <c r="IKE27" s="708"/>
      <c r="IKF27" s="708"/>
      <c r="IKG27" s="708" t="s">
        <v>1360</v>
      </c>
      <c r="IKH27" s="708"/>
      <c r="IKI27" s="708"/>
      <c r="IKJ27" s="708"/>
      <c r="IKK27" s="708"/>
      <c r="IKL27" s="708"/>
      <c r="IKM27" s="708"/>
      <c r="IKN27" s="708"/>
      <c r="IKO27" s="708" t="s">
        <v>1360</v>
      </c>
      <c r="IKP27" s="708"/>
      <c r="IKQ27" s="708"/>
      <c r="IKR27" s="708"/>
      <c r="IKS27" s="708"/>
      <c r="IKT27" s="708"/>
      <c r="IKU27" s="708"/>
      <c r="IKV27" s="708"/>
      <c r="IKW27" s="708" t="s">
        <v>1360</v>
      </c>
      <c r="IKX27" s="708"/>
      <c r="IKY27" s="708"/>
      <c r="IKZ27" s="708"/>
      <c r="ILA27" s="708"/>
      <c r="ILB27" s="708"/>
      <c r="ILC27" s="708"/>
      <c r="ILD27" s="708"/>
      <c r="ILE27" s="708" t="s">
        <v>1360</v>
      </c>
      <c r="ILF27" s="708"/>
      <c r="ILG27" s="708"/>
      <c r="ILH27" s="708"/>
      <c r="ILI27" s="708"/>
      <c r="ILJ27" s="708"/>
      <c r="ILK27" s="708"/>
      <c r="ILL27" s="708"/>
      <c r="ILM27" s="708" t="s">
        <v>1360</v>
      </c>
      <c r="ILN27" s="708"/>
      <c r="ILO27" s="708"/>
      <c r="ILP27" s="708"/>
      <c r="ILQ27" s="708"/>
      <c r="ILR27" s="708"/>
      <c r="ILS27" s="708"/>
      <c r="ILT27" s="708"/>
      <c r="ILU27" s="708" t="s">
        <v>1360</v>
      </c>
      <c r="ILV27" s="708"/>
      <c r="ILW27" s="708"/>
      <c r="ILX27" s="708"/>
      <c r="ILY27" s="708"/>
      <c r="ILZ27" s="708"/>
      <c r="IMA27" s="708"/>
      <c r="IMB27" s="708"/>
      <c r="IMC27" s="708" t="s">
        <v>1360</v>
      </c>
      <c r="IMD27" s="708"/>
      <c r="IME27" s="708"/>
      <c r="IMF27" s="708"/>
      <c r="IMG27" s="708"/>
      <c r="IMH27" s="708"/>
      <c r="IMI27" s="708"/>
      <c r="IMJ27" s="708"/>
      <c r="IMK27" s="708" t="s">
        <v>1360</v>
      </c>
      <c r="IML27" s="708"/>
      <c r="IMM27" s="708"/>
      <c r="IMN27" s="708"/>
      <c r="IMO27" s="708"/>
      <c r="IMP27" s="708"/>
      <c r="IMQ27" s="708"/>
      <c r="IMR27" s="708"/>
      <c r="IMS27" s="708" t="s">
        <v>1360</v>
      </c>
      <c r="IMT27" s="708"/>
      <c r="IMU27" s="708"/>
      <c r="IMV27" s="708"/>
      <c r="IMW27" s="708"/>
      <c r="IMX27" s="708"/>
      <c r="IMY27" s="708"/>
      <c r="IMZ27" s="708"/>
      <c r="INA27" s="708" t="s">
        <v>1360</v>
      </c>
      <c r="INB27" s="708"/>
      <c r="INC27" s="708"/>
      <c r="IND27" s="708"/>
      <c r="INE27" s="708"/>
      <c r="INF27" s="708"/>
      <c r="ING27" s="708"/>
      <c r="INH27" s="708"/>
      <c r="INI27" s="708" t="s">
        <v>1360</v>
      </c>
      <c r="INJ27" s="708"/>
      <c r="INK27" s="708"/>
      <c r="INL27" s="708"/>
      <c r="INM27" s="708"/>
      <c r="INN27" s="708"/>
      <c r="INO27" s="708"/>
      <c r="INP27" s="708"/>
      <c r="INQ27" s="708" t="s">
        <v>1360</v>
      </c>
      <c r="INR27" s="708"/>
      <c r="INS27" s="708"/>
      <c r="INT27" s="708"/>
      <c r="INU27" s="708"/>
      <c r="INV27" s="708"/>
      <c r="INW27" s="708"/>
      <c r="INX27" s="708"/>
      <c r="INY27" s="708" t="s">
        <v>1360</v>
      </c>
      <c r="INZ27" s="708"/>
      <c r="IOA27" s="708"/>
      <c r="IOB27" s="708"/>
      <c r="IOC27" s="708"/>
      <c r="IOD27" s="708"/>
      <c r="IOE27" s="708"/>
      <c r="IOF27" s="708"/>
      <c r="IOG27" s="708" t="s">
        <v>1360</v>
      </c>
      <c r="IOH27" s="708"/>
      <c r="IOI27" s="708"/>
      <c r="IOJ27" s="708"/>
      <c r="IOK27" s="708"/>
      <c r="IOL27" s="708"/>
      <c r="IOM27" s="708"/>
      <c r="ION27" s="708"/>
      <c r="IOO27" s="708" t="s">
        <v>1360</v>
      </c>
      <c r="IOP27" s="708"/>
      <c r="IOQ27" s="708"/>
      <c r="IOR27" s="708"/>
      <c r="IOS27" s="708"/>
      <c r="IOT27" s="708"/>
      <c r="IOU27" s="708"/>
      <c r="IOV27" s="708"/>
      <c r="IOW27" s="708" t="s">
        <v>1360</v>
      </c>
      <c r="IOX27" s="708"/>
      <c r="IOY27" s="708"/>
      <c r="IOZ27" s="708"/>
      <c r="IPA27" s="708"/>
      <c r="IPB27" s="708"/>
      <c r="IPC27" s="708"/>
      <c r="IPD27" s="708"/>
      <c r="IPE27" s="708" t="s">
        <v>1360</v>
      </c>
      <c r="IPF27" s="708"/>
      <c r="IPG27" s="708"/>
      <c r="IPH27" s="708"/>
      <c r="IPI27" s="708"/>
      <c r="IPJ27" s="708"/>
      <c r="IPK27" s="708"/>
      <c r="IPL27" s="708"/>
      <c r="IPM27" s="708" t="s">
        <v>1360</v>
      </c>
      <c r="IPN27" s="708"/>
      <c r="IPO27" s="708"/>
      <c r="IPP27" s="708"/>
      <c r="IPQ27" s="708"/>
      <c r="IPR27" s="708"/>
      <c r="IPS27" s="708"/>
      <c r="IPT27" s="708"/>
      <c r="IPU27" s="708" t="s">
        <v>1360</v>
      </c>
      <c r="IPV27" s="708"/>
      <c r="IPW27" s="708"/>
      <c r="IPX27" s="708"/>
      <c r="IPY27" s="708"/>
      <c r="IPZ27" s="708"/>
      <c r="IQA27" s="708"/>
      <c r="IQB27" s="708"/>
      <c r="IQC27" s="708" t="s">
        <v>1360</v>
      </c>
      <c r="IQD27" s="708"/>
      <c r="IQE27" s="708"/>
      <c r="IQF27" s="708"/>
      <c r="IQG27" s="708"/>
      <c r="IQH27" s="708"/>
      <c r="IQI27" s="708"/>
      <c r="IQJ27" s="708"/>
      <c r="IQK27" s="708" t="s">
        <v>1360</v>
      </c>
      <c r="IQL27" s="708"/>
      <c r="IQM27" s="708"/>
      <c r="IQN27" s="708"/>
      <c r="IQO27" s="708"/>
      <c r="IQP27" s="708"/>
      <c r="IQQ27" s="708"/>
      <c r="IQR27" s="708"/>
      <c r="IQS27" s="708" t="s">
        <v>1360</v>
      </c>
      <c r="IQT27" s="708"/>
      <c r="IQU27" s="708"/>
      <c r="IQV27" s="708"/>
      <c r="IQW27" s="708"/>
      <c r="IQX27" s="708"/>
      <c r="IQY27" s="708"/>
      <c r="IQZ27" s="708"/>
      <c r="IRA27" s="708" t="s">
        <v>1360</v>
      </c>
      <c r="IRB27" s="708"/>
      <c r="IRC27" s="708"/>
      <c r="IRD27" s="708"/>
      <c r="IRE27" s="708"/>
      <c r="IRF27" s="708"/>
      <c r="IRG27" s="708"/>
      <c r="IRH27" s="708"/>
      <c r="IRI27" s="708" t="s">
        <v>1360</v>
      </c>
      <c r="IRJ27" s="708"/>
      <c r="IRK27" s="708"/>
      <c r="IRL27" s="708"/>
      <c r="IRM27" s="708"/>
      <c r="IRN27" s="708"/>
      <c r="IRO27" s="708"/>
      <c r="IRP27" s="708"/>
      <c r="IRQ27" s="708" t="s">
        <v>1360</v>
      </c>
      <c r="IRR27" s="708"/>
      <c r="IRS27" s="708"/>
      <c r="IRT27" s="708"/>
      <c r="IRU27" s="708"/>
      <c r="IRV27" s="708"/>
      <c r="IRW27" s="708"/>
      <c r="IRX27" s="708"/>
      <c r="IRY27" s="708" t="s">
        <v>1360</v>
      </c>
      <c r="IRZ27" s="708"/>
      <c r="ISA27" s="708"/>
      <c r="ISB27" s="708"/>
      <c r="ISC27" s="708"/>
      <c r="ISD27" s="708"/>
      <c r="ISE27" s="708"/>
      <c r="ISF27" s="708"/>
      <c r="ISG27" s="708" t="s">
        <v>1360</v>
      </c>
      <c r="ISH27" s="708"/>
      <c r="ISI27" s="708"/>
      <c r="ISJ27" s="708"/>
      <c r="ISK27" s="708"/>
      <c r="ISL27" s="708"/>
      <c r="ISM27" s="708"/>
      <c r="ISN27" s="708"/>
      <c r="ISO27" s="708" t="s">
        <v>1360</v>
      </c>
      <c r="ISP27" s="708"/>
      <c r="ISQ27" s="708"/>
      <c r="ISR27" s="708"/>
      <c r="ISS27" s="708"/>
      <c r="IST27" s="708"/>
      <c r="ISU27" s="708"/>
      <c r="ISV27" s="708"/>
      <c r="ISW27" s="708" t="s">
        <v>1360</v>
      </c>
      <c r="ISX27" s="708"/>
      <c r="ISY27" s="708"/>
      <c r="ISZ27" s="708"/>
      <c r="ITA27" s="708"/>
      <c r="ITB27" s="708"/>
      <c r="ITC27" s="708"/>
      <c r="ITD27" s="708"/>
      <c r="ITE27" s="708" t="s">
        <v>1360</v>
      </c>
      <c r="ITF27" s="708"/>
      <c r="ITG27" s="708"/>
      <c r="ITH27" s="708"/>
      <c r="ITI27" s="708"/>
      <c r="ITJ27" s="708"/>
      <c r="ITK27" s="708"/>
      <c r="ITL27" s="708"/>
      <c r="ITM27" s="708" t="s">
        <v>1360</v>
      </c>
      <c r="ITN27" s="708"/>
      <c r="ITO27" s="708"/>
      <c r="ITP27" s="708"/>
      <c r="ITQ27" s="708"/>
      <c r="ITR27" s="708"/>
      <c r="ITS27" s="708"/>
      <c r="ITT27" s="708"/>
      <c r="ITU27" s="708" t="s">
        <v>1360</v>
      </c>
      <c r="ITV27" s="708"/>
      <c r="ITW27" s="708"/>
      <c r="ITX27" s="708"/>
      <c r="ITY27" s="708"/>
      <c r="ITZ27" s="708"/>
      <c r="IUA27" s="708"/>
      <c r="IUB27" s="708"/>
      <c r="IUC27" s="708" t="s">
        <v>1360</v>
      </c>
      <c r="IUD27" s="708"/>
      <c r="IUE27" s="708"/>
      <c r="IUF27" s="708"/>
      <c r="IUG27" s="708"/>
      <c r="IUH27" s="708"/>
      <c r="IUI27" s="708"/>
      <c r="IUJ27" s="708"/>
      <c r="IUK27" s="708" t="s">
        <v>1360</v>
      </c>
      <c r="IUL27" s="708"/>
      <c r="IUM27" s="708"/>
      <c r="IUN27" s="708"/>
      <c r="IUO27" s="708"/>
      <c r="IUP27" s="708"/>
      <c r="IUQ27" s="708"/>
      <c r="IUR27" s="708"/>
      <c r="IUS27" s="708" t="s">
        <v>1360</v>
      </c>
      <c r="IUT27" s="708"/>
      <c r="IUU27" s="708"/>
      <c r="IUV27" s="708"/>
      <c r="IUW27" s="708"/>
      <c r="IUX27" s="708"/>
      <c r="IUY27" s="708"/>
      <c r="IUZ27" s="708"/>
      <c r="IVA27" s="708" t="s">
        <v>1360</v>
      </c>
      <c r="IVB27" s="708"/>
      <c r="IVC27" s="708"/>
      <c r="IVD27" s="708"/>
      <c r="IVE27" s="708"/>
      <c r="IVF27" s="708"/>
      <c r="IVG27" s="708"/>
      <c r="IVH27" s="708"/>
      <c r="IVI27" s="708" t="s">
        <v>1360</v>
      </c>
      <c r="IVJ27" s="708"/>
      <c r="IVK27" s="708"/>
      <c r="IVL27" s="708"/>
      <c r="IVM27" s="708"/>
      <c r="IVN27" s="708"/>
      <c r="IVO27" s="708"/>
      <c r="IVP27" s="708"/>
      <c r="IVQ27" s="708" t="s">
        <v>1360</v>
      </c>
      <c r="IVR27" s="708"/>
      <c r="IVS27" s="708"/>
      <c r="IVT27" s="708"/>
      <c r="IVU27" s="708"/>
      <c r="IVV27" s="708"/>
      <c r="IVW27" s="708"/>
      <c r="IVX27" s="708"/>
      <c r="IVY27" s="708" t="s">
        <v>1360</v>
      </c>
      <c r="IVZ27" s="708"/>
      <c r="IWA27" s="708"/>
      <c r="IWB27" s="708"/>
      <c r="IWC27" s="708"/>
      <c r="IWD27" s="708"/>
      <c r="IWE27" s="708"/>
      <c r="IWF27" s="708"/>
      <c r="IWG27" s="708" t="s">
        <v>1360</v>
      </c>
      <c r="IWH27" s="708"/>
      <c r="IWI27" s="708"/>
      <c r="IWJ27" s="708"/>
      <c r="IWK27" s="708"/>
      <c r="IWL27" s="708"/>
      <c r="IWM27" s="708"/>
      <c r="IWN27" s="708"/>
      <c r="IWO27" s="708" t="s">
        <v>1360</v>
      </c>
      <c r="IWP27" s="708"/>
      <c r="IWQ27" s="708"/>
      <c r="IWR27" s="708"/>
      <c r="IWS27" s="708"/>
      <c r="IWT27" s="708"/>
      <c r="IWU27" s="708"/>
      <c r="IWV27" s="708"/>
      <c r="IWW27" s="708" t="s">
        <v>1360</v>
      </c>
      <c r="IWX27" s="708"/>
      <c r="IWY27" s="708"/>
      <c r="IWZ27" s="708"/>
      <c r="IXA27" s="708"/>
      <c r="IXB27" s="708"/>
      <c r="IXC27" s="708"/>
      <c r="IXD27" s="708"/>
      <c r="IXE27" s="708" t="s">
        <v>1360</v>
      </c>
      <c r="IXF27" s="708"/>
      <c r="IXG27" s="708"/>
      <c r="IXH27" s="708"/>
      <c r="IXI27" s="708"/>
      <c r="IXJ27" s="708"/>
      <c r="IXK27" s="708"/>
      <c r="IXL27" s="708"/>
      <c r="IXM27" s="708" t="s">
        <v>1360</v>
      </c>
      <c r="IXN27" s="708"/>
      <c r="IXO27" s="708"/>
      <c r="IXP27" s="708"/>
      <c r="IXQ27" s="708"/>
      <c r="IXR27" s="708"/>
      <c r="IXS27" s="708"/>
      <c r="IXT27" s="708"/>
      <c r="IXU27" s="708" t="s">
        <v>1360</v>
      </c>
      <c r="IXV27" s="708"/>
      <c r="IXW27" s="708"/>
      <c r="IXX27" s="708"/>
      <c r="IXY27" s="708"/>
      <c r="IXZ27" s="708"/>
      <c r="IYA27" s="708"/>
      <c r="IYB27" s="708"/>
      <c r="IYC27" s="708" t="s">
        <v>1360</v>
      </c>
      <c r="IYD27" s="708"/>
      <c r="IYE27" s="708"/>
      <c r="IYF27" s="708"/>
      <c r="IYG27" s="708"/>
      <c r="IYH27" s="708"/>
      <c r="IYI27" s="708"/>
      <c r="IYJ27" s="708"/>
      <c r="IYK27" s="708" t="s">
        <v>1360</v>
      </c>
      <c r="IYL27" s="708"/>
      <c r="IYM27" s="708"/>
      <c r="IYN27" s="708"/>
      <c r="IYO27" s="708"/>
      <c r="IYP27" s="708"/>
      <c r="IYQ27" s="708"/>
      <c r="IYR27" s="708"/>
      <c r="IYS27" s="708" t="s">
        <v>1360</v>
      </c>
      <c r="IYT27" s="708"/>
      <c r="IYU27" s="708"/>
      <c r="IYV27" s="708"/>
      <c r="IYW27" s="708"/>
      <c r="IYX27" s="708"/>
      <c r="IYY27" s="708"/>
      <c r="IYZ27" s="708"/>
      <c r="IZA27" s="708" t="s">
        <v>1360</v>
      </c>
      <c r="IZB27" s="708"/>
      <c r="IZC27" s="708"/>
      <c r="IZD27" s="708"/>
      <c r="IZE27" s="708"/>
      <c r="IZF27" s="708"/>
      <c r="IZG27" s="708"/>
      <c r="IZH27" s="708"/>
      <c r="IZI27" s="708" t="s">
        <v>1360</v>
      </c>
      <c r="IZJ27" s="708"/>
      <c r="IZK27" s="708"/>
      <c r="IZL27" s="708"/>
      <c r="IZM27" s="708"/>
      <c r="IZN27" s="708"/>
      <c r="IZO27" s="708"/>
      <c r="IZP27" s="708"/>
      <c r="IZQ27" s="708" t="s">
        <v>1360</v>
      </c>
      <c r="IZR27" s="708"/>
      <c r="IZS27" s="708"/>
      <c r="IZT27" s="708"/>
      <c r="IZU27" s="708"/>
      <c r="IZV27" s="708"/>
      <c r="IZW27" s="708"/>
      <c r="IZX27" s="708"/>
      <c r="IZY27" s="708" t="s">
        <v>1360</v>
      </c>
      <c r="IZZ27" s="708"/>
      <c r="JAA27" s="708"/>
      <c r="JAB27" s="708"/>
      <c r="JAC27" s="708"/>
      <c r="JAD27" s="708"/>
      <c r="JAE27" s="708"/>
      <c r="JAF27" s="708"/>
      <c r="JAG27" s="708" t="s">
        <v>1360</v>
      </c>
      <c r="JAH27" s="708"/>
      <c r="JAI27" s="708"/>
      <c r="JAJ27" s="708"/>
      <c r="JAK27" s="708"/>
      <c r="JAL27" s="708"/>
      <c r="JAM27" s="708"/>
      <c r="JAN27" s="708"/>
      <c r="JAO27" s="708" t="s">
        <v>1360</v>
      </c>
      <c r="JAP27" s="708"/>
      <c r="JAQ27" s="708"/>
      <c r="JAR27" s="708"/>
      <c r="JAS27" s="708"/>
      <c r="JAT27" s="708"/>
      <c r="JAU27" s="708"/>
      <c r="JAV27" s="708"/>
      <c r="JAW27" s="708" t="s">
        <v>1360</v>
      </c>
      <c r="JAX27" s="708"/>
      <c r="JAY27" s="708"/>
      <c r="JAZ27" s="708"/>
      <c r="JBA27" s="708"/>
      <c r="JBB27" s="708"/>
      <c r="JBC27" s="708"/>
      <c r="JBD27" s="708"/>
      <c r="JBE27" s="708" t="s">
        <v>1360</v>
      </c>
      <c r="JBF27" s="708"/>
      <c r="JBG27" s="708"/>
      <c r="JBH27" s="708"/>
      <c r="JBI27" s="708"/>
      <c r="JBJ27" s="708"/>
      <c r="JBK27" s="708"/>
      <c r="JBL27" s="708"/>
      <c r="JBM27" s="708" t="s">
        <v>1360</v>
      </c>
      <c r="JBN27" s="708"/>
      <c r="JBO27" s="708"/>
      <c r="JBP27" s="708"/>
      <c r="JBQ27" s="708"/>
      <c r="JBR27" s="708"/>
      <c r="JBS27" s="708"/>
      <c r="JBT27" s="708"/>
      <c r="JBU27" s="708" t="s">
        <v>1360</v>
      </c>
      <c r="JBV27" s="708"/>
      <c r="JBW27" s="708"/>
      <c r="JBX27" s="708"/>
      <c r="JBY27" s="708"/>
      <c r="JBZ27" s="708"/>
      <c r="JCA27" s="708"/>
      <c r="JCB27" s="708"/>
      <c r="JCC27" s="708" t="s">
        <v>1360</v>
      </c>
      <c r="JCD27" s="708"/>
      <c r="JCE27" s="708"/>
      <c r="JCF27" s="708"/>
      <c r="JCG27" s="708"/>
      <c r="JCH27" s="708"/>
      <c r="JCI27" s="708"/>
      <c r="JCJ27" s="708"/>
      <c r="JCK27" s="708" t="s">
        <v>1360</v>
      </c>
      <c r="JCL27" s="708"/>
      <c r="JCM27" s="708"/>
      <c r="JCN27" s="708"/>
      <c r="JCO27" s="708"/>
      <c r="JCP27" s="708"/>
      <c r="JCQ27" s="708"/>
      <c r="JCR27" s="708"/>
      <c r="JCS27" s="708" t="s">
        <v>1360</v>
      </c>
      <c r="JCT27" s="708"/>
      <c r="JCU27" s="708"/>
      <c r="JCV27" s="708"/>
      <c r="JCW27" s="708"/>
      <c r="JCX27" s="708"/>
      <c r="JCY27" s="708"/>
      <c r="JCZ27" s="708"/>
      <c r="JDA27" s="708" t="s">
        <v>1360</v>
      </c>
      <c r="JDB27" s="708"/>
      <c r="JDC27" s="708"/>
      <c r="JDD27" s="708"/>
      <c r="JDE27" s="708"/>
      <c r="JDF27" s="708"/>
      <c r="JDG27" s="708"/>
      <c r="JDH27" s="708"/>
      <c r="JDI27" s="708" t="s">
        <v>1360</v>
      </c>
      <c r="JDJ27" s="708"/>
      <c r="JDK27" s="708"/>
      <c r="JDL27" s="708"/>
      <c r="JDM27" s="708"/>
      <c r="JDN27" s="708"/>
      <c r="JDO27" s="708"/>
      <c r="JDP27" s="708"/>
      <c r="JDQ27" s="708" t="s">
        <v>1360</v>
      </c>
      <c r="JDR27" s="708"/>
      <c r="JDS27" s="708"/>
      <c r="JDT27" s="708"/>
      <c r="JDU27" s="708"/>
      <c r="JDV27" s="708"/>
      <c r="JDW27" s="708"/>
      <c r="JDX27" s="708"/>
      <c r="JDY27" s="708" t="s">
        <v>1360</v>
      </c>
      <c r="JDZ27" s="708"/>
      <c r="JEA27" s="708"/>
      <c r="JEB27" s="708"/>
      <c r="JEC27" s="708"/>
      <c r="JED27" s="708"/>
      <c r="JEE27" s="708"/>
      <c r="JEF27" s="708"/>
      <c r="JEG27" s="708" t="s">
        <v>1360</v>
      </c>
      <c r="JEH27" s="708"/>
      <c r="JEI27" s="708"/>
      <c r="JEJ27" s="708"/>
      <c r="JEK27" s="708"/>
      <c r="JEL27" s="708"/>
      <c r="JEM27" s="708"/>
      <c r="JEN27" s="708"/>
      <c r="JEO27" s="708" t="s">
        <v>1360</v>
      </c>
      <c r="JEP27" s="708"/>
      <c r="JEQ27" s="708"/>
      <c r="JER27" s="708"/>
      <c r="JES27" s="708"/>
      <c r="JET27" s="708"/>
      <c r="JEU27" s="708"/>
      <c r="JEV27" s="708"/>
      <c r="JEW27" s="708" t="s">
        <v>1360</v>
      </c>
      <c r="JEX27" s="708"/>
      <c r="JEY27" s="708"/>
      <c r="JEZ27" s="708"/>
      <c r="JFA27" s="708"/>
      <c r="JFB27" s="708"/>
      <c r="JFC27" s="708"/>
      <c r="JFD27" s="708"/>
      <c r="JFE27" s="708" t="s">
        <v>1360</v>
      </c>
      <c r="JFF27" s="708"/>
      <c r="JFG27" s="708"/>
      <c r="JFH27" s="708"/>
      <c r="JFI27" s="708"/>
      <c r="JFJ27" s="708"/>
      <c r="JFK27" s="708"/>
      <c r="JFL27" s="708"/>
      <c r="JFM27" s="708" t="s">
        <v>1360</v>
      </c>
      <c r="JFN27" s="708"/>
      <c r="JFO27" s="708"/>
      <c r="JFP27" s="708"/>
      <c r="JFQ27" s="708"/>
      <c r="JFR27" s="708"/>
      <c r="JFS27" s="708"/>
      <c r="JFT27" s="708"/>
      <c r="JFU27" s="708" t="s">
        <v>1360</v>
      </c>
      <c r="JFV27" s="708"/>
      <c r="JFW27" s="708"/>
      <c r="JFX27" s="708"/>
      <c r="JFY27" s="708"/>
      <c r="JFZ27" s="708"/>
      <c r="JGA27" s="708"/>
      <c r="JGB27" s="708"/>
      <c r="JGC27" s="708" t="s">
        <v>1360</v>
      </c>
      <c r="JGD27" s="708"/>
      <c r="JGE27" s="708"/>
      <c r="JGF27" s="708"/>
      <c r="JGG27" s="708"/>
      <c r="JGH27" s="708"/>
      <c r="JGI27" s="708"/>
      <c r="JGJ27" s="708"/>
      <c r="JGK27" s="708" t="s">
        <v>1360</v>
      </c>
      <c r="JGL27" s="708"/>
      <c r="JGM27" s="708"/>
      <c r="JGN27" s="708"/>
      <c r="JGO27" s="708"/>
      <c r="JGP27" s="708"/>
      <c r="JGQ27" s="708"/>
      <c r="JGR27" s="708"/>
      <c r="JGS27" s="708" t="s">
        <v>1360</v>
      </c>
      <c r="JGT27" s="708"/>
      <c r="JGU27" s="708"/>
      <c r="JGV27" s="708"/>
      <c r="JGW27" s="708"/>
      <c r="JGX27" s="708"/>
      <c r="JGY27" s="708"/>
      <c r="JGZ27" s="708"/>
      <c r="JHA27" s="708" t="s">
        <v>1360</v>
      </c>
      <c r="JHB27" s="708"/>
      <c r="JHC27" s="708"/>
      <c r="JHD27" s="708"/>
      <c r="JHE27" s="708"/>
      <c r="JHF27" s="708"/>
      <c r="JHG27" s="708"/>
      <c r="JHH27" s="708"/>
      <c r="JHI27" s="708" t="s">
        <v>1360</v>
      </c>
      <c r="JHJ27" s="708"/>
      <c r="JHK27" s="708"/>
      <c r="JHL27" s="708"/>
      <c r="JHM27" s="708"/>
      <c r="JHN27" s="708"/>
      <c r="JHO27" s="708"/>
      <c r="JHP27" s="708"/>
      <c r="JHQ27" s="708" t="s">
        <v>1360</v>
      </c>
      <c r="JHR27" s="708"/>
      <c r="JHS27" s="708"/>
      <c r="JHT27" s="708"/>
      <c r="JHU27" s="708"/>
      <c r="JHV27" s="708"/>
      <c r="JHW27" s="708"/>
      <c r="JHX27" s="708"/>
      <c r="JHY27" s="708" t="s">
        <v>1360</v>
      </c>
      <c r="JHZ27" s="708"/>
      <c r="JIA27" s="708"/>
      <c r="JIB27" s="708"/>
      <c r="JIC27" s="708"/>
      <c r="JID27" s="708"/>
      <c r="JIE27" s="708"/>
      <c r="JIF27" s="708"/>
      <c r="JIG27" s="708" t="s">
        <v>1360</v>
      </c>
      <c r="JIH27" s="708"/>
      <c r="JII27" s="708"/>
      <c r="JIJ27" s="708"/>
      <c r="JIK27" s="708"/>
      <c r="JIL27" s="708"/>
      <c r="JIM27" s="708"/>
      <c r="JIN27" s="708"/>
      <c r="JIO27" s="708" t="s">
        <v>1360</v>
      </c>
      <c r="JIP27" s="708"/>
      <c r="JIQ27" s="708"/>
      <c r="JIR27" s="708"/>
      <c r="JIS27" s="708"/>
      <c r="JIT27" s="708"/>
      <c r="JIU27" s="708"/>
      <c r="JIV27" s="708"/>
      <c r="JIW27" s="708" t="s">
        <v>1360</v>
      </c>
      <c r="JIX27" s="708"/>
      <c r="JIY27" s="708"/>
      <c r="JIZ27" s="708"/>
      <c r="JJA27" s="708"/>
      <c r="JJB27" s="708"/>
      <c r="JJC27" s="708"/>
      <c r="JJD27" s="708"/>
      <c r="JJE27" s="708" t="s">
        <v>1360</v>
      </c>
      <c r="JJF27" s="708"/>
      <c r="JJG27" s="708"/>
      <c r="JJH27" s="708"/>
      <c r="JJI27" s="708"/>
      <c r="JJJ27" s="708"/>
      <c r="JJK27" s="708"/>
      <c r="JJL27" s="708"/>
      <c r="JJM27" s="708" t="s">
        <v>1360</v>
      </c>
      <c r="JJN27" s="708"/>
      <c r="JJO27" s="708"/>
      <c r="JJP27" s="708"/>
      <c r="JJQ27" s="708"/>
      <c r="JJR27" s="708"/>
      <c r="JJS27" s="708"/>
      <c r="JJT27" s="708"/>
      <c r="JJU27" s="708" t="s">
        <v>1360</v>
      </c>
      <c r="JJV27" s="708"/>
      <c r="JJW27" s="708"/>
      <c r="JJX27" s="708"/>
      <c r="JJY27" s="708"/>
      <c r="JJZ27" s="708"/>
      <c r="JKA27" s="708"/>
      <c r="JKB27" s="708"/>
      <c r="JKC27" s="708" t="s">
        <v>1360</v>
      </c>
      <c r="JKD27" s="708"/>
      <c r="JKE27" s="708"/>
      <c r="JKF27" s="708"/>
      <c r="JKG27" s="708"/>
      <c r="JKH27" s="708"/>
      <c r="JKI27" s="708"/>
      <c r="JKJ27" s="708"/>
      <c r="JKK27" s="708" t="s">
        <v>1360</v>
      </c>
      <c r="JKL27" s="708"/>
      <c r="JKM27" s="708"/>
      <c r="JKN27" s="708"/>
      <c r="JKO27" s="708"/>
      <c r="JKP27" s="708"/>
      <c r="JKQ27" s="708"/>
      <c r="JKR27" s="708"/>
      <c r="JKS27" s="708" t="s">
        <v>1360</v>
      </c>
      <c r="JKT27" s="708"/>
      <c r="JKU27" s="708"/>
      <c r="JKV27" s="708"/>
      <c r="JKW27" s="708"/>
      <c r="JKX27" s="708"/>
      <c r="JKY27" s="708"/>
      <c r="JKZ27" s="708"/>
      <c r="JLA27" s="708" t="s">
        <v>1360</v>
      </c>
      <c r="JLB27" s="708"/>
      <c r="JLC27" s="708"/>
      <c r="JLD27" s="708"/>
      <c r="JLE27" s="708"/>
      <c r="JLF27" s="708"/>
      <c r="JLG27" s="708"/>
      <c r="JLH27" s="708"/>
      <c r="JLI27" s="708" t="s">
        <v>1360</v>
      </c>
      <c r="JLJ27" s="708"/>
      <c r="JLK27" s="708"/>
      <c r="JLL27" s="708"/>
      <c r="JLM27" s="708"/>
      <c r="JLN27" s="708"/>
      <c r="JLO27" s="708"/>
      <c r="JLP27" s="708"/>
      <c r="JLQ27" s="708" t="s">
        <v>1360</v>
      </c>
      <c r="JLR27" s="708"/>
      <c r="JLS27" s="708"/>
      <c r="JLT27" s="708"/>
      <c r="JLU27" s="708"/>
      <c r="JLV27" s="708"/>
      <c r="JLW27" s="708"/>
      <c r="JLX27" s="708"/>
      <c r="JLY27" s="708" t="s">
        <v>1360</v>
      </c>
      <c r="JLZ27" s="708"/>
      <c r="JMA27" s="708"/>
      <c r="JMB27" s="708"/>
      <c r="JMC27" s="708"/>
      <c r="JMD27" s="708"/>
      <c r="JME27" s="708"/>
      <c r="JMF27" s="708"/>
      <c r="JMG27" s="708" t="s">
        <v>1360</v>
      </c>
      <c r="JMH27" s="708"/>
      <c r="JMI27" s="708"/>
      <c r="JMJ27" s="708"/>
      <c r="JMK27" s="708"/>
      <c r="JML27" s="708"/>
      <c r="JMM27" s="708"/>
      <c r="JMN27" s="708"/>
      <c r="JMO27" s="708" t="s">
        <v>1360</v>
      </c>
      <c r="JMP27" s="708"/>
      <c r="JMQ27" s="708"/>
      <c r="JMR27" s="708"/>
      <c r="JMS27" s="708"/>
      <c r="JMT27" s="708"/>
      <c r="JMU27" s="708"/>
      <c r="JMV27" s="708"/>
      <c r="JMW27" s="708" t="s">
        <v>1360</v>
      </c>
      <c r="JMX27" s="708"/>
      <c r="JMY27" s="708"/>
      <c r="JMZ27" s="708"/>
      <c r="JNA27" s="708"/>
      <c r="JNB27" s="708"/>
      <c r="JNC27" s="708"/>
      <c r="JND27" s="708"/>
      <c r="JNE27" s="708" t="s">
        <v>1360</v>
      </c>
      <c r="JNF27" s="708"/>
      <c r="JNG27" s="708"/>
      <c r="JNH27" s="708"/>
      <c r="JNI27" s="708"/>
      <c r="JNJ27" s="708"/>
      <c r="JNK27" s="708"/>
      <c r="JNL27" s="708"/>
      <c r="JNM27" s="708" t="s">
        <v>1360</v>
      </c>
      <c r="JNN27" s="708"/>
      <c r="JNO27" s="708"/>
      <c r="JNP27" s="708"/>
      <c r="JNQ27" s="708"/>
      <c r="JNR27" s="708"/>
      <c r="JNS27" s="708"/>
      <c r="JNT27" s="708"/>
      <c r="JNU27" s="708" t="s">
        <v>1360</v>
      </c>
      <c r="JNV27" s="708"/>
      <c r="JNW27" s="708"/>
      <c r="JNX27" s="708"/>
      <c r="JNY27" s="708"/>
      <c r="JNZ27" s="708"/>
      <c r="JOA27" s="708"/>
      <c r="JOB27" s="708"/>
      <c r="JOC27" s="708" t="s">
        <v>1360</v>
      </c>
      <c r="JOD27" s="708"/>
      <c r="JOE27" s="708"/>
      <c r="JOF27" s="708"/>
      <c r="JOG27" s="708"/>
      <c r="JOH27" s="708"/>
      <c r="JOI27" s="708"/>
      <c r="JOJ27" s="708"/>
      <c r="JOK27" s="708" t="s">
        <v>1360</v>
      </c>
      <c r="JOL27" s="708"/>
      <c r="JOM27" s="708"/>
      <c r="JON27" s="708"/>
      <c r="JOO27" s="708"/>
      <c r="JOP27" s="708"/>
      <c r="JOQ27" s="708"/>
      <c r="JOR27" s="708"/>
      <c r="JOS27" s="708" t="s">
        <v>1360</v>
      </c>
      <c r="JOT27" s="708"/>
      <c r="JOU27" s="708"/>
      <c r="JOV27" s="708"/>
      <c r="JOW27" s="708"/>
      <c r="JOX27" s="708"/>
      <c r="JOY27" s="708"/>
      <c r="JOZ27" s="708"/>
      <c r="JPA27" s="708" t="s">
        <v>1360</v>
      </c>
      <c r="JPB27" s="708"/>
      <c r="JPC27" s="708"/>
      <c r="JPD27" s="708"/>
      <c r="JPE27" s="708"/>
      <c r="JPF27" s="708"/>
      <c r="JPG27" s="708"/>
      <c r="JPH27" s="708"/>
      <c r="JPI27" s="708" t="s">
        <v>1360</v>
      </c>
      <c r="JPJ27" s="708"/>
      <c r="JPK27" s="708"/>
      <c r="JPL27" s="708"/>
      <c r="JPM27" s="708"/>
      <c r="JPN27" s="708"/>
      <c r="JPO27" s="708"/>
      <c r="JPP27" s="708"/>
      <c r="JPQ27" s="708" t="s">
        <v>1360</v>
      </c>
      <c r="JPR27" s="708"/>
      <c r="JPS27" s="708"/>
      <c r="JPT27" s="708"/>
      <c r="JPU27" s="708"/>
      <c r="JPV27" s="708"/>
      <c r="JPW27" s="708"/>
      <c r="JPX27" s="708"/>
      <c r="JPY27" s="708" t="s">
        <v>1360</v>
      </c>
      <c r="JPZ27" s="708"/>
      <c r="JQA27" s="708"/>
      <c r="JQB27" s="708"/>
      <c r="JQC27" s="708"/>
      <c r="JQD27" s="708"/>
      <c r="JQE27" s="708"/>
      <c r="JQF27" s="708"/>
      <c r="JQG27" s="708" t="s">
        <v>1360</v>
      </c>
      <c r="JQH27" s="708"/>
      <c r="JQI27" s="708"/>
      <c r="JQJ27" s="708"/>
      <c r="JQK27" s="708"/>
      <c r="JQL27" s="708"/>
      <c r="JQM27" s="708"/>
      <c r="JQN27" s="708"/>
      <c r="JQO27" s="708" t="s">
        <v>1360</v>
      </c>
      <c r="JQP27" s="708"/>
      <c r="JQQ27" s="708"/>
      <c r="JQR27" s="708"/>
      <c r="JQS27" s="708"/>
      <c r="JQT27" s="708"/>
      <c r="JQU27" s="708"/>
      <c r="JQV27" s="708"/>
      <c r="JQW27" s="708" t="s">
        <v>1360</v>
      </c>
      <c r="JQX27" s="708"/>
      <c r="JQY27" s="708"/>
      <c r="JQZ27" s="708"/>
      <c r="JRA27" s="708"/>
      <c r="JRB27" s="708"/>
      <c r="JRC27" s="708"/>
      <c r="JRD27" s="708"/>
      <c r="JRE27" s="708" t="s">
        <v>1360</v>
      </c>
      <c r="JRF27" s="708"/>
      <c r="JRG27" s="708"/>
      <c r="JRH27" s="708"/>
      <c r="JRI27" s="708"/>
      <c r="JRJ27" s="708"/>
      <c r="JRK27" s="708"/>
      <c r="JRL27" s="708"/>
      <c r="JRM27" s="708" t="s">
        <v>1360</v>
      </c>
      <c r="JRN27" s="708"/>
      <c r="JRO27" s="708"/>
      <c r="JRP27" s="708"/>
      <c r="JRQ27" s="708"/>
      <c r="JRR27" s="708"/>
      <c r="JRS27" s="708"/>
      <c r="JRT27" s="708"/>
      <c r="JRU27" s="708" t="s">
        <v>1360</v>
      </c>
      <c r="JRV27" s="708"/>
      <c r="JRW27" s="708"/>
      <c r="JRX27" s="708"/>
      <c r="JRY27" s="708"/>
      <c r="JRZ27" s="708"/>
      <c r="JSA27" s="708"/>
      <c r="JSB27" s="708"/>
      <c r="JSC27" s="708" t="s">
        <v>1360</v>
      </c>
      <c r="JSD27" s="708"/>
      <c r="JSE27" s="708"/>
      <c r="JSF27" s="708"/>
      <c r="JSG27" s="708"/>
      <c r="JSH27" s="708"/>
      <c r="JSI27" s="708"/>
      <c r="JSJ27" s="708"/>
      <c r="JSK27" s="708" t="s">
        <v>1360</v>
      </c>
      <c r="JSL27" s="708"/>
      <c r="JSM27" s="708"/>
      <c r="JSN27" s="708"/>
      <c r="JSO27" s="708"/>
      <c r="JSP27" s="708"/>
      <c r="JSQ27" s="708"/>
      <c r="JSR27" s="708"/>
      <c r="JSS27" s="708" t="s">
        <v>1360</v>
      </c>
      <c r="JST27" s="708"/>
      <c r="JSU27" s="708"/>
      <c r="JSV27" s="708"/>
      <c r="JSW27" s="708"/>
      <c r="JSX27" s="708"/>
      <c r="JSY27" s="708"/>
      <c r="JSZ27" s="708"/>
      <c r="JTA27" s="708" t="s">
        <v>1360</v>
      </c>
      <c r="JTB27" s="708"/>
      <c r="JTC27" s="708"/>
      <c r="JTD27" s="708"/>
      <c r="JTE27" s="708"/>
      <c r="JTF27" s="708"/>
      <c r="JTG27" s="708"/>
      <c r="JTH27" s="708"/>
      <c r="JTI27" s="708" t="s">
        <v>1360</v>
      </c>
      <c r="JTJ27" s="708"/>
      <c r="JTK27" s="708"/>
      <c r="JTL27" s="708"/>
      <c r="JTM27" s="708"/>
      <c r="JTN27" s="708"/>
      <c r="JTO27" s="708"/>
      <c r="JTP27" s="708"/>
      <c r="JTQ27" s="708" t="s">
        <v>1360</v>
      </c>
      <c r="JTR27" s="708"/>
      <c r="JTS27" s="708"/>
      <c r="JTT27" s="708"/>
      <c r="JTU27" s="708"/>
      <c r="JTV27" s="708"/>
      <c r="JTW27" s="708"/>
      <c r="JTX27" s="708"/>
      <c r="JTY27" s="708" t="s">
        <v>1360</v>
      </c>
      <c r="JTZ27" s="708"/>
      <c r="JUA27" s="708"/>
      <c r="JUB27" s="708"/>
      <c r="JUC27" s="708"/>
      <c r="JUD27" s="708"/>
      <c r="JUE27" s="708"/>
      <c r="JUF27" s="708"/>
      <c r="JUG27" s="708" t="s">
        <v>1360</v>
      </c>
      <c r="JUH27" s="708"/>
      <c r="JUI27" s="708"/>
      <c r="JUJ27" s="708"/>
      <c r="JUK27" s="708"/>
      <c r="JUL27" s="708"/>
      <c r="JUM27" s="708"/>
      <c r="JUN27" s="708"/>
      <c r="JUO27" s="708" t="s">
        <v>1360</v>
      </c>
      <c r="JUP27" s="708"/>
      <c r="JUQ27" s="708"/>
      <c r="JUR27" s="708"/>
      <c r="JUS27" s="708"/>
      <c r="JUT27" s="708"/>
      <c r="JUU27" s="708"/>
      <c r="JUV27" s="708"/>
      <c r="JUW27" s="708" t="s">
        <v>1360</v>
      </c>
      <c r="JUX27" s="708"/>
      <c r="JUY27" s="708"/>
      <c r="JUZ27" s="708"/>
      <c r="JVA27" s="708"/>
      <c r="JVB27" s="708"/>
      <c r="JVC27" s="708"/>
      <c r="JVD27" s="708"/>
      <c r="JVE27" s="708" t="s">
        <v>1360</v>
      </c>
      <c r="JVF27" s="708"/>
      <c r="JVG27" s="708"/>
      <c r="JVH27" s="708"/>
      <c r="JVI27" s="708"/>
      <c r="JVJ27" s="708"/>
      <c r="JVK27" s="708"/>
      <c r="JVL27" s="708"/>
      <c r="JVM27" s="708" t="s">
        <v>1360</v>
      </c>
      <c r="JVN27" s="708"/>
      <c r="JVO27" s="708"/>
      <c r="JVP27" s="708"/>
      <c r="JVQ27" s="708"/>
      <c r="JVR27" s="708"/>
      <c r="JVS27" s="708"/>
      <c r="JVT27" s="708"/>
      <c r="JVU27" s="708" t="s">
        <v>1360</v>
      </c>
      <c r="JVV27" s="708"/>
      <c r="JVW27" s="708"/>
      <c r="JVX27" s="708"/>
      <c r="JVY27" s="708"/>
      <c r="JVZ27" s="708"/>
      <c r="JWA27" s="708"/>
      <c r="JWB27" s="708"/>
      <c r="JWC27" s="708" t="s">
        <v>1360</v>
      </c>
      <c r="JWD27" s="708"/>
      <c r="JWE27" s="708"/>
      <c r="JWF27" s="708"/>
      <c r="JWG27" s="708"/>
      <c r="JWH27" s="708"/>
      <c r="JWI27" s="708"/>
      <c r="JWJ27" s="708"/>
      <c r="JWK27" s="708" t="s">
        <v>1360</v>
      </c>
      <c r="JWL27" s="708"/>
      <c r="JWM27" s="708"/>
      <c r="JWN27" s="708"/>
      <c r="JWO27" s="708"/>
      <c r="JWP27" s="708"/>
      <c r="JWQ27" s="708"/>
      <c r="JWR27" s="708"/>
      <c r="JWS27" s="708" t="s">
        <v>1360</v>
      </c>
      <c r="JWT27" s="708"/>
      <c r="JWU27" s="708"/>
      <c r="JWV27" s="708"/>
      <c r="JWW27" s="708"/>
      <c r="JWX27" s="708"/>
      <c r="JWY27" s="708"/>
      <c r="JWZ27" s="708"/>
      <c r="JXA27" s="708" t="s">
        <v>1360</v>
      </c>
      <c r="JXB27" s="708"/>
      <c r="JXC27" s="708"/>
      <c r="JXD27" s="708"/>
      <c r="JXE27" s="708"/>
      <c r="JXF27" s="708"/>
      <c r="JXG27" s="708"/>
      <c r="JXH27" s="708"/>
      <c r="JXI27" s="708" t="s">
        <v>1360</v>
      </c>
      <c r="JXJ27" s="708"/>
      <c r="JXK27" s="708"/>
      <c r="JXL27" s="708"/>
      <c r="JXM27" s="708"/>
      <c r="JXN27" s="708"/>
      <c r="JXO27" s="708"/>
      <c r="JXP27" s="708"/>
      <c r="JXQ27" s="708" t="s">
        <v>1360</v>
      </c>
      <c r="JXR27" s="708"/>
      <c r="JXS27" s="708"/>
      <c r="JXT27" s="708"/>
      <c r="JXU27" s="708"/>
      <c r="JXV27" s="708"/>
      <c r="JXW27" s="708"/>
      <c r="JXX27" s="708"/>
      <c r="JXY27" s="708" t="s">
        <v>1360</v>
      </c>
      <c r="JXZ27" s="708"/>
      <c r="JYA27" s="708"/>
      <c r="JYB27" s="708"/>
      <c r="JYC27" s="708"/>
      <c r="JYD27" s="708"/>
      <c r="JYE27" s="708"/>
      <c r="JYF27" s="708"/>
      <c r="JYG27" s="708" t="s">
        <v>1360</v>
      </c>
      <c r="JYH27" s="708"/>
      <c r="JYI27" s="708"/>
      <c r="JYJ27" s="708"/>
      <c r="JYK27" s="708"/>
      <c r="JYL27" s="708"/>
      <c r="JYM27" s="708"/>
      <c r="JYN27" s="708"/>
      <c r="JYO27" s="708" t="s">
        <v>1360</v>
      </c>
      <c r="JYP27" s="708"/>
      <c r="JYQ27" s="708"/>
      <c r="JYR27" s="708"/>
      <c r="JYS27" s="708"/>
      <c r="JYT27" s="708"/>
      <c r="JYU27" s="708"/>
      <c r="JYV27" s="708"/>
      <c r="JYW27" s="708" t="s">
        <v>1360</v>
      </c>
      <c r="JYX27" s="708"/>
      <c r="JYY27" s="708"/>
      <c r="JYZ27" s="708"/>
      <c r="JZA27" s="708"/>
      <c r="JZB27" s="708"/>
      <c r="JZC27" s="708"/>
      <c r="JZD27" s="708"/>
      <c r="JZE27" s="708" t="s">
        <v>1360</v>
      </c>
      <c r="JZF27" s="708"/>
      <c r="JZG27" s="708"/>
      <c r="JZH27" s="708"/>
      <c r="JZI27" s="708"/>
      <c r="JZJ27" s="708"/>
      <c r="JZK27" s="708"/>
      <c r="JZL27" s="708"/>
      <c r="JZM27" s="708" t="s">
        <v>1360</v>
      </c>
      <c r="JZN27" s="708"/>
      <c r="JZO27" s="708"/>
      <c r="JZP27" s="708"/>
      <c r="JZQ27" s="708"/>
      <c r="JZR27" s="708"/>
      <c r="JZS27" s="708"/>
      <c r="JZT27" s="708"/>
      <c r="JZU27" s="708" t="s">
        <v>1360</v>
      </c>
      <c r="JZV27" s="708"/>
      <c r="JZW27" s="708"/>
      <c r="JZX27" s="708"/>
      <c r="JZY27" s="708"/>
      <c r="JZZ27" s="708"/>
      <c r="KAA27" s="708"/>
      <c r="KAB27" s="708"/>
      <c r="KAC27" s="708" t="s">
        <v>1360</v>
      </c>
      <c r="KAD27" s="708"/>
      <c r="KAE27" s="708"/>
      <c r="KAF27" s="708"/>
      <c r="KAG27" s="708"/>
      <c r="KAH27" s="708"/>
      <c r="KAI27" s="708"/>
      <c r="KAJ27" s="708"/>
      <c r="KAK27" s="708" t="s">
        <v>1360</v>
      </c>
      <c r="KAL27" s="708"/>
      <c r="KAM27" s="708"/>
      <c r="KAN27" s="708"/>
      <c r="KAO27" s="708"/>
      <c r="KAP27" s="708"/>
      <c r="KAQ27" s="708"/>
      <c r="KAR27" s="708"/>
      <c r="KAS27" s="708" t="s">
        <v>1360</v>
      </c>
      <c r="KAT27" s="708"/>
      <c r="KAU27" s="708"/>
      <c r="KAV27" s="708"/>
      <c r="KAW27" s="708"/>
      <c r="KAX27" s="708"/>
      <c r="KAY27" s="708"/>
      <c r="KAZ27" s="708"/>
      <c r="KBA27" s="708" t="s">
        <v>1360</v>
      </c>
      <c r="KBB27" s="708"/>
      <c r="KBC27" s="708"/>
      <c r="KBD27" s="708"/>
      <c r="KBE27" s="708"/>
      <c r="KBF27" s="708"/>
      <c r="KBG27" s="708"/>
      <c r="KBH27" s="708"/>
      <c r="KBI27" s="708" t="s">
        <v>1360</v>
      </c>
      <c r="KBJ27" s="708"/>
      <c r="KBK27" s="708"/>
      <c r="KBL27" s="708"/>
      <c r="KBM27" s="708"/>
      <c r="KBN27" s="708"/>
      <c r="KBO27" s="708"/>
      <c r="KBP27" s="708"/>
      <c r="KBQ27" s="708" t="s">
        <v>1360</v>
      </c>
      <c r="KBR27" s="708"/>
      <c r="KBS27" s="708"/>
      <c r="KBT27" s="708"/>
      <c r="KBU27" s="708"/>
      <c r="KBV27" s="708"/>
      <c r="KBW27" s="708"/>
      <c r="KBX27" s="708"/>
      <c r="KBY27" s="708" t="s">
        <v>1360</v>
      </c>
      <c r="KBZ27" s="708"/>
      <c r="KCA27" s="708"/>
      <c r="KCB27" s="708"/>
      <c r="KCC27" s="708"/>
      <c r="KCD27" s="708"/>
      <c r="KCE27" s="708"/>
      <c r="KCF27" s="708"/>
      <c r="KCG27" s="708" t="s">
        <v>1360</v>
      </c>
      <c r="KCH27" s="708"/>
      <c r="KCI27" s="708"/>
      <c r="KCJ27" s="708"/>
      <c r="KCK27" s="708"/>
      <c r="KCL27" s="708"/>
      <c r="KCM27" s="708"/>
      <c r="KCN27" s="708"/>
      <c r="KCO27" s="708" t="s">
        <v>1360</v>
      </c>
      <c r="KCP27" s="708"/>
      <c r="KCQ27" s="708"/>
      <c r="KCR27" s="708"/>
      <c r="KCS27" s="708"/>
      <c r="KCT27" s="708"/>
      <c r="KCU27" s="708"/>
      <c r="KCV27" s="708"/>
      <c r="KCW27" s="708" t="s">
        <v>1360</v>
      </c>
      <c r="KCX27" s="708"/>
      <c r="KCY27" s="708"/>
      <c r="KCZ27" s="708"/>
      <c r="KDA27" s="708"/>
      <c r="KDB27" s="708"/>
      <c r="KDC27" s="708"/>
      <c r="KDD27" s="708"/>
      <c r="KDE27" s="708" t="s">
        <v>1360</v>
      </c>
      <c r="KDF27" s="708"/>
      <c r="KDG27" s="708"/>
      <c r="KDH27" s="708"/>
      <c r="KDI27" s="708"/>
      <c r="KDJ27" s="708"/>
      <c r="KDK27" s="708"/>
      <c r="KDL27" s="708"/>
      <c r="KDM27" s="708" t="s">
        <v>1360</v>
      </c>
      <c r="KDN27" s="708"/>
      <c r="KDO27" s="708"/>
      <c r="KDP27" s="708"/>
      <c r="KDQ27" s="708"/>
      <c r="KDR27" s="708"/>
      <c r="KDS27" s="708"/>
      <c r="KDT27" s="708"/>
      <c r="KDU27" s="708" t="s">
        <v>1360</v>
      </c>
      <c r="KDV27" s="708"/>
      <c r="KDW27" s="708"/>
      <c r="KDX27" s="708"/>
      <c r="KDY27" s="708"/>
      <c r="KDZ27" s="708"/>
      <c r="KEA27" s="708"/>
      <c r="KEB27" s="708"/>
      <c r="KEC27" s="708" t="s">
        <v>1360</v>
      </c>
      <c r="KED27" s="708"/>
      <c r="KEE27" s="708"/>
      <c r="KEF27" s="708"/>
      <c r="KEG27" s="708"/>
      <c r="KEH27" s="708"/>
      <c r="KEI27" s="708"/>
      <c r="KEJ27" s="708"/>
      <c r="KEK27" s="708" t="s">
        <v>1360</v>
      </c>
      <c r="KEL27" s="708"/>
      <c r="KEM27" s="708"/>
      <c r="KEN27" s="708"/>
      <c r="KEO27" s="708"/>
      <c r="KEP27" s="708"/>
      <c r="KEQ27" s="708"/>
      <c r="KER27" s="708"/>
      <c r="KES27" s="708" t="s">
        <v>1360</v>
      </c>
      <c r="KET27" s="708"/>
      <c r="KEU27" s="708"/>
      <c r="KEV27" s="708"/>
      <c r="KEW27" s="708"/>
      <c r="KEX27" s="708"/>
      <c r="KEY27" s="708"/>
      <c r="KEZ27" s="708"/>
      <c r="KFA27" s="708" t="s">
        <v>1360</v>
      </c>
      <c r="KFB27" s="708"/>
      <c r="KFC27" s="708"/>
      <c r="KFD27" s="708"/>
      <c r="KFE27" s="708"/>
      <c r="KFF27" s="708"/>
      <c r="KFG27" s="708"/>
      <c r="KFH27" s="708"/>
      <c r="KFI27" s="708" t="s">
        <v>1360</v>
      </c>
      <c r="KFJ27" s="708"/>
      <c r="KFK27" s="708"/>
      <c r="KFL27" s="708"/>
      <c r="KFM27" s="708"/>
      <c r="KFN27" s="708"/>
      <c r="KFO27" s="708"/>
      <c r="KFP27" s="708"/>
      <c r="KFQ27" s="708" t="s">
        <v>1360</v>
      </c>
      <c r="KFR27" s="708"/>
      <c r="KFS27" s="708"/>
      <c r="KFT27" s="708"/>
      <c r="KFU27" s="708"/>
      <c r="KFV27" s="708"/>
      <c r="KFW27" s="708"/>
      <c r="KFX27" s="708"/>
      <c r="KFY27" s="708" t="s">
        <v>1360</v>
      </c>
      <c r="KFZ27" s="708"/>
      <c r="KGA27" s="708"/>
      <c r="KGB27" s="708"/>
      <c r="KGC27" s="708"/>
      <c r="KGD27" s="708"/>
      <c r="KGE27" s="708"/>
      <c r="KGF27" s="708"/>
      <c r="KGG27" s="708" t="s">
        <v>1360</v>
      </c>
      <c r="KGH27" s="708"/>
      <c r="KGI27" s="708"/>
      <c r="KGJ27" s="708"/>
      <c r="KGK27" s="708"/>
      <c r="KGL27" s="708"/>
      <c r="KGM27" s="708"/>
      <c r="KGN27" s="708"/>
      <c r="KGO27" s="708" t="s">
        <v>1360</v>
      </c>
      <c r="KGP27" s="708"/>
      <c r="KGQ27" s="708"/>
      <c r="KGR27" s="708"/>
      <c r="KGS27" s="708"/>
      <c r="KGT27" s="708"/>
      <c r="KGU27" s="708"/>
      <c r="KGV27" s="708"/>
      <c r="KGW27" s="708" t="s">
        <v>1360</v>
      </c>
      <c r="KGX27" s="708"/>
      <c r="KGY27" s="708"/>
      <c r="KGZ27" s="708"/>
      <c r="KHA27" s="708"/>
      <c r="KHB27" s="708"/>
      <c r="KHC27" s="708"/>
      <c r="KHD27" s="708"/>
      <c r="KHE27" s="708" t="s">
        <v>1360</v>
      </c>
      <c r="KHF27" s="708"/>
      <c r="KHG27" s="708"/>
      <c r="KHH27" s="708"/>
      <c r="KHI27" s="708"/>
      <c r="KHJ27" s="708"/>
      <c r="KHK27" s="708"/>
      <c r="KHL27" s="708"/>
      <c r="KHM27" s="708" t="s">
        <v>1360</v>
      </c>
      <c r="KHN27" s="708"/>
      <c r="KHO27" s="708"/>
      <c r="KHP27" s="708"/>
      <c r="KHQ27" s="708"/>
      <c r="KHR27" s="708"/>
      <c r="KHS27" s="708"/>
      <c r="KHT27" s="708"/>
      <c r="KHU27" s="708" t="s">
        <v>1360</v>
      </c>
      <c r="KHV27" s="708"/>
      <c r="KHW27" s="708"/>
      <c r="KHX27" s="708"/>
      <c r="KHY27" s="708"/>
      <c r="KHZ27" s="708"/>
      <c r="KIA27" s="708"/>
      <c r="KIB27" s="708"/>
      <c r="KIC27" s="708" t="s">
        <v>1360</v>
      </c>
      <c r="KID27" s="708"/>
      <c r="KIE27" s="708"/>
      <c r="KIF27" s="708"/>
      <c r="KIG27" s="708"/>
      <c r="KIH27" s="708"/>
      <c r="KII27" s="708"/>
      <c r="KIJ27" s="708"/>
      <c r="KIK27" s="708" t="s">
        <v>1360</v>
      </c>
      <c r="KIL27" s="708"/>
      <c r="KIM27" s="708"/>
      <c r="KIN27" s="708"/>
      <c r="KIO27" s="708"/>
      <c r="KIP27" s="708"/>
      <c r="KIQ27" s="708"/>
      <c r="KIR27" s="708"/>
      <c r="KIS27" s="708" t="s">
        <v>1360</v>
      </c>
      <c r="KIT27" s="708"/>
      <c r="KIU27" s="708"/>
      <c r="KIV27" s="708"/>
      <c r="KIW27" s="708"/>
      <c r="KIX27" s="708"/>
      <c r="KIY27" s="708"/>
      <c r="KIZ27" s="708"/>
      <c r="KJA27" s="708" t="s">
        <v>1360</v>
      </c>
      <c r="KJB27" s="708"/>
      <c r="KJC27" s="708"/>
      <c r="KJD27" s="708"/>
      <c r="KJE27" s="708"/>
      <c r="KJF27" s="708"/>
      <c r="KJG27" s="708"/>
      <c r="KJH27" s="708"/>
      <c r="KJI27" s="708" t="s">
        <v>1360</v>
      </c>
      <c r="KJJ27" s="708"/>
      <c r="KJK27" s="708"/>
      <c r="KJL27" s="708"/>
      <c r="KJM27" s="708"/>
      <c r="KJN27" s="708"/>
      <c r="KJO27" s="708"/>
      <c r="KJP27" s="708"/>
      <c r="KJQ27" s="708" t="s">
        <v>1360</v>
      </c>
      <c r="KJR27" s="708"/>
      <c r="KJS27" s="708"/>
      <c r="KJT27" s="708"/>
      <c r="KJU27" s="708"/>
      <c r="KJV27" s="708"/>
      <c r="KJW27" s="708"/>
      <c r="KJX27" s="708"/>
      <c r="KJY27" s="708" t="s">
        <v>1360</v>
      </c>
      <c r="KJZ27" s="708"/>
      <c r="KKA27" s="708"/>
      <c r="KKB27" s="708"/>
      <c r="KKC27" s="708"/>
      <c r="KKD27" s="708"/>
      <c r="KKE27" s="708"/>
      <c r="KKF27" s="708"/>
      <c r="KKG27" s="708" t="s">
        <v>1360</v>
      </c>
      <c r="KKH27" s="708"/>
      <c r="KKI27" s="708"/>
      <c r="KKJ27" s="708"/>
      <c r="KKK27" s="708"/>
      <c r="KKL27" s="708"/>
      <c r="KKM27" s="708"/>
      <c r="KKN27" s="708"/>
      <c r="KKO27" s="708" t="s">
        <v>1360</v>
      </c>
      <c r="KKP27" s="708"/>
      <c r="KKQ27" s="708"/>
      <c r="KKR27" s="708"/>
      <c r="KKS27" s="708"/>
      <c r="KKT27" s="708"/>
      <c r="KKU27" s="708"/>
      <c r="KKV27" s="708"/>
      <c r="KKW27" s="708" t="s">
        <v>1360</v>
      </c>
      <c r="KKX27" s="708"/>
      <c r="KKY27" s="708"/>
      <c r="KKZ27" s="708"/>
      <c r="KLA27" s="708"/>
      <c r="KLB27" s="708"/>
      <c r="KLC27" s="708"/>
      <c r="KLD27" s="708"/>
      <c r="KLE27" s="708" t="s">
        <v>1360</v>
      </c>
      <c r="KLF27" s="708"/>
      <c r="KLG27" s="708"/>
      <c r="KLH27" s="708"/>
      <c r="KLI27" s="708"/>
      <c r="KLJ27" s="708"/>
      <c r="KLK27" s="708"/>
      <c r="KLL27" s="708"/>
      <c r="KLM27" s="708" t="s">
        <v>1360</v>
      </c>
      <c r="KLN27" s="708"/>
      <c r="KLO27" s="708"/>
      <c r="KLP27" s="708"/>
      <c r="KLQ27" s="708"/>
      <c r="KLR27" s="708"/>
      <c r="KLS27" s="708"/>
      <c r="KLT27" s="708"/>
      <c r="KLU27" s="708" t="s">
        <v>1360</v>
      </c>
      <c r="KLV27" s="708"/>
      <c r="KLW27" s="708"/>
      <c r="KLX27" s="708"/>
      <c r="KLY27" s="708"/>
      <c r="KLZ27" s="708"/>
      <c r="KMA27" s="708"/>
      <c r="KMB27" s="708"/>
      <c r="KMC27" s="708" t="s">
        <v>1360</v>
      </c>
      <c r="KMD27" s="708"/>
      <c r="KME27" s="708"/>
      <c r="KMF27" s="708"/>
      <c r="KMG27" s="708"/>
      <c r="KMH27" s="708"/>
      <c r="KMI27" s="708"/>
      <c r="KMJ27" s="708"/>
      <c r="KMK27" s="708" t="s">
        <v>1360</v>
      </c>
      <c r="KML27" s="708"/>
      <c r="KMM27" s="708"/>
      <c r="KMN27" s="708"/>
      <c r="KMO27" s="708"/>
      <c r="KMP27" s="708"/>
      <c r="KMQ27" s="708"/>
      <c r="KMR27" s="708"/>
      <c r="KMS27" s="708" t="s">
        <v>1360</v>
      </c>
      <c r="KMT27" s="708"/>
      <c r="KMU27" s="708"/>
      <c r="KMV27" s="708"/>
      <c r="KMW27" s="708"/>
      <c r="KMX27" s="708"/>
      <c r="KMY27" s="708"/>
      <c r="KMZ27" s="708"/>
      <c r="KNA27" s="708" t="s">
        <v>1360</v>
      </c>
      <c r="KNB27" s="708"/>
      <c r="KNC27" s="708"/>
      <c r="KND27" s="708"/>
      <c r="KNE27" s="708"/>
      <c r="KNF27" s="708"/>
      <c r="KNG27" s="708"/>
      <c r="KNH27" s="708"/>
      <c r="KNI27" s="708" t="s">
        <v>1360</v>
      </c>
      <c r="KNJ27" s="708"/>
      <c r="KNK27" s="708"/>
      <c r="KNL27" s="708"/>
      <c r="KNM27" s="708"/>
      <c r="KNN27" s="708"/>
      <c r="KNO27" s="708"/>
      <c r="KNP27" s="708"/>
      <c r="KNQ27" s="708" t="s">
        <v>1360</v>
      </c>
      <c r="KNR27" s="708"/>
      <c r="KNS27" s="708"/>
      <c r="KNT27" s="708"/>
      <c r="KNU27" s="708"/>
      <c r="KNV27" s="708"/>
      <c r="KNW27" s="708"/>
      <c r="KNX27" s="708"/>
      <c r="KNY27" s="708" t="s">
        <v>1360</v>
      </c>
      <c r="KNZ27" s="708"/>
      <c r="KOA27" s="708"/>
      <c r="KOB27" s="708"/>
      <c r="KOC27" s="708"/>
      <c r="KOD27" s="708"/>
      <c r="KOE27" s="708"/>
      <c r="KOF27" s="708"/>
      <c r="KOG27" s="708" t="s">
        <v>1360</v>
      </c>
      <c r="KOH27" s="708"/>
      <c r="KOI27" s="708"/>
      <c r="KOJ27" s="708"/>
      <c r="KOK27" s="708"/>
      <c r="KOL27" s="708"/>
      <c r="KOM27" s="708"/>
      <c r="KON27" s="708"/>
      <c r="KOO27" s="708" t="s">
        <v>1360</v>
      </c>
      <c r="KOP27" s="708"/>
      <c r="KOQ27" s="708"/>
      <c r="KOR27" s="708"/>
      <c r="KOS27" s="708"/>
      <c r="KOT27" s="708"/>
      <c r="KOU27" s="708"/>
      <c r="KOV27" s="708"/>
      <c r="KOW27" s="708" t="s">
        <v>1360</v>
      </c>
      <c r="KOX27" s="708"/>
      <c r="KOY27" s="708"/>
      <c r="KOZ27" s="708"/>
      <c r="KPA27" s="708"/>
      <c r="KPB27" s="708"/>
      <c r="KPC27" s="708"/>
      <c r="KPD27" s="708"/>
      <c r="KPE27" s="708" t="s">
        <v>1360</v>
      </c>
      <c r="KPF27" s="708"/>
      <c r="KPG27" s="708"/>
      <c r="KPH27" s="708"/>
      <c r="KPI27" s="708"/>
      <c r="KPJ27" s="708"/>
      <c r="KPK27" s="708"/>
      <c r="KPL27" s="708"/>
      <c r="KPM27" s="708" t="s">
        <v>1360</v>
      </c>
      <c r="KPN27" s="708"/>
      <c r="KPO27" s="708"/>
      <c r="KPP27" s="708"/>
      <c r="KPQ27" s="708"/>
      <c r="KPR27" s="708"/>
      <c r="KPS27" s="708"/>
      <c r="KPT27" s="708"/>
      <c r="KPU27" s="708" t="s">
        <v>1360</v>
      </c>
      <c r="KPV27" s="708"/>
      <c r="KPW27" s="708"/>
      <c r="KPX27" s="708"/>
      <c r="KPY27" s="708"/>
      <c r="KPZ27" s="708"/>
      <c r="KQA27" s="708"/>
      <c r="KQB27" s="708"/>
      <c r="KQC27" s="708" t="s">
        <v>1360</v>
      </c>
      <c r="KQD27" s="708"/>
      <c r="KQE27" s="708"/>
      <c r="KQF27" s="708"/>
      <c r="KQG27" s="708"/>
      <c r="KQH27" s="708"/>
      <c r="KQI27" s="708"/>
      <c r="KQJ27" s="708"/>
      <c r="KQK27" s="708" t="s">
        <v>1360</v>
      </c>
      <c r="KQL27" s="708"/>
      <c r="KQM27" s="708"/>
      <c r="KQN27" s="708"/>
      <c r="KQO27" s="708"/>
      <c r="KQP27" s="708"/>
      <c r="KQQ27" s="708"/>
      <c r="KQR27" s="708"/>
      <c r="KQS27" s="708" t="s">
        <v>1360</v>
      </c>
      <c r="KQT27" s="708"/>
      <c r="KQU27" s="708"/>
      <c r="KQV27" s="708"/>
      <c r="KQW27" s="708"/>
      <c r="KQX27" s="708"/>
      <c r="KQY27" s="708"/>
      <c r="KQZ27" s="708"/>
      <c r="KRA27" s="708" t="s">
        <v>1360</v>
      </c>
      <c r="KRB27" s="708"/>
      <c r="KRC27" s="708"/>
      <c r="KRD27" s="708"/>
      <c r="KRE27" s="708"/>
      <c r="KRF27" s="708"/>
      <c r="KRG27" s="708"/>
      <c r="KRH27" s="708"/>
      <c r="KRI27" s="708" t="s">
        <v>1360</v>
      </c>
      <c r="KRJ27" s="708"/>
      <c r="KRK27" s="708"/>
      <c r="KRL27" s="708"/>
      <c r="KRM27" s="708"/>
      <c r="KRN27" s="708"/>
      <c r="KRO27" s="708"/>
      <c r="KRP27" s="708"/>
      <c r="KRQ27" s="708" t="s">
        <v>1360</v>
      </c>
      <c r="KRR27" s="708"/>
      <c r="KRS27" s="708"/>
      <c r="KRT27" s="708"/>
      <c r="KRU27" s="708"/>
      <c r="KRV27" s="708"/>
      <c r="KRW27" s="708"/>
      <c r="KRX27" s="708"/>
      <c r="KRY27" s="708" t="s">
        <v>1360</v>
      </c>
      <c r="KRZ27" s="708"/>
      <c r="KSA27" s="708"/>
      <c r="KSB27" s="708"/>
      <c r="KSC27" s="708"/>
      <c r="KSD27" s="708"/>
      <c r="KSE27" s="708"/>
      <c r="KSF27" s="708"/>
      <c r="KSG27" s="708" t="s">
        <v>1360</v>
      </c>
      <c r="KSH27" s="708"/>
      <c r="KSI27" s="708"/>
      <c r="KSJ27" s="708"/>
      <c r="KSK27" s="708"/>
      <c r="KSL27" s="708"/>
      <c r="KSM27" s="708"/>
      <c r="KSN27" s="708"/>
      <c r="KSO27" s="708" t="s">
        <v>1360</v>
      </c>
      <c r="KSP27" s="708"/>
      <c r="KSQ27" s="708"/>
      <c r="KSR27" s="708"/>
      <c r="KSS27" s="708"/>
      <c r="KST27" s="708"/>
      <c r="KSU27" s="708"/>
      <c r="KSV27" s="708"/>
      <c r="KSW27" s="708" t="s">
        <v>1360</v>
      </c>
      <c r="KSX27" s="708"/>
      <c r="KSY27" s="708"/>
      <c r="KSZ27" s="708"/>
      <c r="KTA27" s="708"/>
      <c r="KTB27" s="708"/>
      <c r="KTC27" s="708"/>
      <c r="KTD27" s="708"/>
      <c r="KTE27" s="708" t="s">
        <v>1360</v>
      </c>
      <c r="KTF27" s="708"/>
      <c r="KTG27" s="708"/>
      <c r="KTH27" s="708"/>
      <c r="KTI27" s="708"/>
      <c r="KTJ27" s="708"/>
      <c r="KTK27" s="708"/>
      <c r="KTL27" s="708"/>
      <c r="KTM27" s="708" t="s">
        <v>1360</v>
      </c>
      <c r="KTN27" s="708"/>
      <c r="KTO27" s="708"/>
      <c r="KTP27" s="708"/>
      <c r="KTQ27" s="708"/>
      <c r="KTR27" s="708"/>
      <c r="KTS27" s="708"/>
      <c r="KTT27" s="708"/>
      <c r="KTU27" s="708" t="s">
        <v>1360</v>
      </c>
      <c r="KTV27" s="708"/>
      <c r="KTW27" s="708"/>
      <c r="KTX27" s="708"/>
      <c r="KTY27" s="708"/>
      <c r="KTZ27" s="708"/>
      <c r="KUA27" s="708"/>
      <c r="KUB27" s="708"/>
      <c r="KUC27" s="708" t="s">
        <v>1360</v>
      </c>
      <c r="KUD27" s="708"/>
      <c r="KUE27" s="708"/>
      <c r="KUF27" s="708"/>
      <c r="KUG27" s="708"/>
      <c r="KUH27" s="708"/>
      <c r="KUI27" s="708"/>
      <c r="KUJ27" s="708"/>
      <c r="KUK27" s="708" t="s">
        <v>1360</v>
      </c>
      <c r="KUL27" s="708"/>
      <c r="KUM27" s="708"/>
      <c r="KUN27" s="708"/>
      <c r="KUO27" s="708"/>
      <c r="KUP27" s="708"/>
      <c r="KUQ27" s="708"/>
      <c r="KUR27" s="708"/>
      <c r="KUS27" s="708" t="s">
        <v>1360</v>
      </c>
      <c r="KUT27" s="708"/>
      <c r="KUU27" s="708"/>
      <c r="KUV27" s="708"/>
      <c r="KUW27" s="708"/>
      <c r="KUX27" s="708"/>
      <c r="KUY27" s="708"/>
      <c r="KUZ27" s="708"/>
      <c r="KVA27" s="708" t="s">
        <v>1360</v>
      </c>
      <c r="KVB27" s="708"/>
      <c r="KVC27" s="708"/>
      <c r="KVD27" s="708"/>
      <c r="KVE27" s="708"/>
      <c r="KVF27" s="708"/>
      <c r="KVG27" s="708"/>
      <c r="KVH27" s="708"/>
      <c r="KVI27" s="708" t="s">
        <v>1360</v>
      </c>
      <c r="KVJ27" s="708"/>
      <c r="KVK27" s="708"/>
      <c r="KVL27" s="708"/>
      <c r="KVM27" s="708"/>
      <c r="KVN27" s="708"/>
      <c r="KVO27" s="708"/>
      <c r="KVP27" s="708"/>
      <c r="KVQ27" s="708" t="s">
        <v>1360</v>
      </c>
      <c r="KVR27" s="708"/>
      <c r="KVS27" s="708"/>
      <c r="KVT27" s="708"/>
      <c r="KVU27" s="708"/>
      <c r="KVV27" s="708"/>
      <c r="KVW27" s="708"/>
      <c r="KVX27" s="708"/>
      <c r="KVY27" s="708" t="s">
        <v>1360</v>
      </c>
      <c r="KVZ27" s="708"/>
      <c r="KWA27" s="708"/>
      <c r="KWB27" s="708"/>
      <c r="KWC27" s="708"/>
      <c r="KWD27" s="708"/>
      <c r="KWE27" s="708"/>
      <c r="KWF27" s="708"/>
      <c r="KWG27" s="708" t="s">
        <v>1360</v>
      </c>
      <c r="KWH27" s="708"/>
      <c r="KWI27" s="708"/>
      <c r="KWJ27" s="708"/>
      <c r="KWK27" s="708"/>
      <c r="KWL27" s="708"/>
      <c r="KWM27" s="708"/>
      <c r="KWN27" s="708"/>
      <c r="KWO27" s="708" t="s">
        <v>1360</v>
      </c>
      <c r="KWP27" s="708"/>
      <c r="KWQ27" s="708"/>
      <c r="KWR27" s="708"/>
      <c r="KWS27" s="708"/>
      <c r="KWT27" s="708"/>
      <c r="KWU27" s="708"/>
      <c r="KWV27" s="708"/>
      <c r="KWW27" s="708" t="s">
        <v>1360</v>
      </c>
      <c r="KWX27" s="708"/>
      <c r="KWY27" s="708"/>
      <c r="KWZ27" s="708"/>
      <c r="KXA27" s="708"/>
      <c r="KXB27" s="708"/>
      <c r="KXC27" s="708"/>
      <c r="KXD27" s="708"/>
      <c r="KXE27" s="708" t="s">
        <v>1360</v>
      </c>
      <c r="KXF27" s="708"/>
      <c r="KXG27" s="708"/>
      <c r="KXH27" s="708"/>
      <c r="KXI27" s="708"/>
      <c r="KXJ27" s="708"/>
      <c r="KXK27" s="708"/>
      <c r="KXL27" s="708"/>
      <c r="KXM27" s="708" t="s">
        <v>1360</v>
      </c>
      <c r="KXN27" s="708"/>
      <c r="KXO27" s="708"/>
      <c r="KXP27" s="708"/>
      <c r="KXQ27" s="708"/>
      <c r="KXR27" s="708"/>
      <c r="KXS27" s="708"/>
      <c r="KXT27" s="708"/>
      <c r="KXU27" s="708" t="s">
        <v>1360</v>
      </c>
      <c r="KXV27" s="708"/>
      <c r="KXW27" s="708"/>
      <c r="KXX27" s="708"/>
      <c r="KXY27" s="708"/>
      <c r="KXZ27" s="708"/>
      <c r="KYA27" s="708"/>
      <c r="KYB27" s="708"/>
      <c r="KYC27" s="708" t="s">
        <v>1360</v>
      </c>
      <c r="KYD27" s="708"/>
      <c r="KYE27" s="708"/>
      <c r="KYF27" s="708"/>
      <c r="KYG27" s="708"/>
      <c r="KYH27" s="708"/>
      <c r="KYI27" s="708"/>
      <c r="KYJ27" s="708"/>
      <c r="KYK27" s="708" t="s">
        <v>1360</v>
      </c>
      <c r="KYL27" s="708"/>
      <c r="KYM27" s="708"/>
      <c r="KYN27" s="708"/>
      <c r="KYO27" s="708"/>
      <c r="KYP27" s="708"/>
      <c r="KYQ27" s="708"/>
      <c r="KYR27" s="708"/>
      <c r="KYS27" s="708" t="s">
        <v>1360</v>
      </c>
      <c r="KYT27" s="708"/>
      <c r="KYU27" s="708"/>
      <c r="KYV27" s="708"/>
      <c r="KYW27" s="708"/>
      <c r="KYX27" s="708"/>
      <c r="KYY27" s="708"/>
      <c r="KYZ27" s="708"/>
      <c r="KZA27" s="708" t="s">
        <v>1360</v>
      </c>
      <c r="KZB27" s="708"/>
      <c r="KZC27" s="708"/>
      <c r="KZD27" s="708"/>
      <c r="KZE27" s="708"/>
      <c r="KZF27" s="708"/>
      <c r="KZG27" s="708"/>
      <c r="KZH27" s="708"/>
      <c r="KZI27" s="708" t="s">
        <v>1360</v>
      </c>
      <c r="KZJ27" s="708"/>
      <c r="KZK27" s="708"/>
      <c r="KZL27" s="708"/>
      <c r="KZM27" s="708"/>
      <c r="KZN27" s="708"/>
      <c r="KZO27" s="708"/>
      <c r="KZP27" s="708"/>
      <c r="KZQ27" s="708" t="s">
        <v>1360</v>
      </c>
      <c r="KZR27" s="708"/>
      <c r="KZS27" s="708"/>
      <c r="KZT27" s="708"/>
      <c r="KZU27" s="708"/>
      <c r="KZV27" s="708"/>
      <c r="KZW27" s="708"/>
      <c r="KZX27" s="708"/>
      <c r="KZY27" s="708" t="s">
        <v>1360</v>
      </c>
      <c r="KZZ27" s="708"/>
      <c r="LAA27" s="708"/>
      <c r="LAB27" s="708"/>
      <c r="LAC27" s="708"/>
      <c r="LAD27" s="708"/>
      <c r="LAE27" s="708"/>
      <c r="LAF27" s="708"/>
      <c r="LAG27" s="708" t="s">
        <v>1360</v>
      </c>
      <c r="LAH27" s="708"/>
      <c r="LAI27" s="708"/>
      <c r="LAJ27" s="708"/>
      <c r="LAK27" s="708"/>
      <c r="LAL27" s="708"/>
      <c r="LAM27" s="708"/>
      <c r="LAN27" s="708"/>
      <c r="LAO27" s="708" t="s">
        <v>1360</v>
      </c>
      <c r="LAP27" s="708"/>
      <c r="LAQ27" s="708"/>
      <c r="LAR27" s="708"/>
      <c r="LAS27" s="708"/>
      <c r="LAT27" s="708"/>
      <c r="LAU27" s="708"/>
      <c r="LAV27" s="708"/>
      <c r="LAW27" s="708" t="s">
        <v>1360</v>
      </c>
      <c r="LAX27" s="708"/>
      <c r="LAY27" s="708"/>
      <c r="LAZ27" s="708"/>
      <c r="LBA27" s="708"/>
      <c r="LBB27" s="708"/>
      <c r="LBC27" s="708"/>
      <c r="LBD27" s="708"/>
      <c r="LBE27" s="708" t="s">
        <v>1360</v>
      </c>
      <c r="LBF27" s="708"/>
      <c r="LBG27" s="708"/>
      <c r="LBH27" s="708"/>
      <c r="LBI27" s="708"/>
      <c r="LBJ27" s="708"/>
      <c r="LBK27" s="708"/>
      <c r="LBL27" s="708"/>
      <c r="LBM27" s="708" t="s">
        <v>1360</v>
      </c>
      <c r="LBN27" s="708"/>
      <c r="LBO27" s="708"/>
      <c r="LBP27" s="708"/>
      <c r="LBQ27" s="708"/>
      <c r="LBR27" s="708"/>
      <c r="LBS27" s="708"/>
      <c r="LBT27" s="708"/>
      <c r="LBU27" s="708" t="s">
        <v>1360</v>
      </c>
      <c r="LBV27" s="708"/>
      <c r="LBW27" s="708"/>
      <c r="LBX27" s="708"/>
      <c r="LBY27" s="708"/>
      <c r="LBZ27" s="708"/>
      <c r="LCA27" s="708"/>
      <c r="LCB27" s="708"/>
      <c r="LCC27" s="708" t="s">
        <v>1360</v>
      </c>
      <c r="LCD27" s="708"/>
      <c r="LCE27" s="708"/>
      <c r="LCF27" s="708"/>
      <c r="LCG27" s="708"/>
      <c r="LCH27" s="708"/>
      <c r="LCI27" s="708"/>
      <c r="LCJ27" s="708"/>
      <c r="LCK27" s="708" t="s">
        <v>1360</v>
      </c>
      <c r="LCL27" s="708"/>
      <c r="LCM27" s="708"/>
      <c r="LCN27" s="708"/>
      <c r="LCO27" s="708"/>
      <c r="LCP27" s="708"/>
      <c r="LCQ27" s="708"/>
      <c r="LCR27" s="708"/>
      <c r="LCS27" s="708" t="s">
        <v>1360</v>
      </c>
      <c r="LCT27" s="708"/>
      <c r="LCU27" s="708"/>
      <c r="LCV27" s="708"/>
      <c r="LCW27" s="708"/>
      <c r="LCX27" s="708"/>
      <c r="LCY27" s="708"/>
      <c r="LCZ27" s="708"/>
      <c r="LDA27" s="708" t="s">
        <v>1360</v>
      </c>
      <c r="LDB27" s="708"/>
      <c r="LDC27" s="708"/>
      <c r="LDD27" s="708"/>
      <c r="LDE27" s="708"/>
      <c r="LDF27" s="708"/>
      <c r="LDG27" s="708"/>
      <c r="LDH27" s="708"/>
      <c r="LDI27" s="708" t="s">
        <v>1360</v>
      </c>
      <c r="LDJ27" s="708"/>
      <c r="LDK27" s="708"/>
      <c r="LDL27" s="708"/>
      <c r="LDM27" s="708"/>
      <c r="LDN27" s="708"/>
      <c r="LDO27" s="708"/>
      <c r="LDP27" s="708"/>
      <c r="LDQ27" s="708" t="s">
        <v>1360</v>
      </c>
      <c r="LDR27" s="708"/>
      <c r="LDS27" s="708"/>
      <c r="LDT27" s="708"/>
      <c r="LDU27" s="708"/>
      <c r="LDV27" s="708"/>
      <c r="LDW27" s="708"/>
      <c r="LDX27" s="708"/>
      <c r="LDY27" s="708" t="s">
        <v>1360</v>
      </c>
      <c r="LDZ27" s="708"/>
      <c r="LEA27" s="708"/>
      <c r="LEB27" s="708"/>
      <c r="LEC27" s="708"/>
      <c r="LED27" s="708"/>
      <c r="LEE27" s="708"/>
      <c r="LEF27" s="708"/>
      <c r="LEG27" s="708" t="s">
        <v>1360</v>
      </c>
      <c r="LEH27" s="708"/>
      <c r="LEI27" s="708"/>
      <c r="LEJ27" s="708"/>
      <c r="LEK27" s="708"/>
      <c r="LEL27" s="708"/>
      <c r="LEM27" s="708"/>
      <c r="LEN27" s="708"/>
      <c r="LEO27" s="708" t="s">
        <v>1360</v>
      </c>
      <c r="LEP27" s="708"/>
      <c r="LEQ27" s="708"/>
      <c r="LER27" s="708"/>
      <c r="LES27" s="708"/>
      <c r="LET27" s="708"/>
      <c r="LEU27" s="708"/>
      <c r="LEV27" s="708"/>
      <c r="LEW27" s="708" t="s">
        <v>1360</v>
      </c>
      <c r="LEX27" s="708"/>
      <c r="LEY27" s="708"/>
      <c r="LEZ27" s="708"/>
      <c r="LFA27" s="708"/>
      <c r="LFB27" s="708"/>
      <c r="LFC27" s="708"/>
      <c r="LFD27" s="708"/>
      <c r="LFE27" s="708" t="s">
        <v>1360</v>
      </c>
      <c r="LFF27" s="708"/>
      <c r="LFG27" s="708"/>
      <c r="LFH27" s="708"/>
      <c r="LFI27" s="708"/>
      <c r="LFJ27" s="708"/>
      <c r="LFK27" s="708"/>
      <c r="LFL27" s="708"/>
      <c r="LFM27" s="708" t="s">
        <v>1360</v>
      </c>
      <c r="LFN27" s="708"/>
      <c r="LFO27" s="708"/>
      <c r="LFP27" s="708"/>
      <c r="LFQ27" s="708"/>
      <c r="LFR27" s="708"/>
      <c r="LFS27" s="708"/>
      <c r="LFT27" s="708"/>
      <c r="LFU27" s="708" t="s">
        <v>1360</v>
      </c>
      <c r="LFV27" s="708"/>
      <c r="LFW27" s="708"/>
      <c r="LFX27" s="708"/>
      <c r="LFY27" s="708"/>
      <c r="LFZ27" s="708"/>
      <c r="LGA27" s="708"/>
      <c r="LGB27" s="708"/>
      <c r="LGC27" s="708" t="s">
        <v>1360</v>
      </c>
      <c r="LGD27" s="708"/>
      <c r="LGE27" s="708"/>
      <c r="LGF27" s="708"/>
      <c r="LGG27" s="708"/>
      <c r="LGH27" s="708"/>
      <c r="LGI27" s="708"/>
      <c r="LGJ27" s="708"/>
      <c r="LGK27" s="708" t="s">
        <v>1360</v>
      </c>
      <c r="LGL27" s="708"/>
      <c r="LGM27" s="708"/>
      <c r="LGN27" s="708"/>
      <c r="LGO27" s="708"/>
      <c r="LGP27" s="708"/>
      <c r="LGQ27" s="708"/>
      <c r="LGR27" s="708"/>
      <c r="LGS27" s="708" t="s">
        <v>1360</v>
      </c>
      <c r="LGT27" s="708"/>
      <c r="LGU27" s="708"/>
      <c r="LGV27" s="708"/>
      <c r="LGW27" s="708"/>
      <c r="LGX27" s="708"/>
      <c r="LGY27" s="708"/>
      <c r="LGZ27" s="708"/>
      <c r="LHA27" s="708" t="s">
        <v>1360</v>
      </c>
      <c r="LHB27" s="708"/>
      <c r="LHC27" s="708"/>
      <c r="LHD27" s="708"/>
      <c r="LHE27" s="708"/>
      <c r="LHF27" s="708"/>
      <c r="LHG27" s="708"/>
      <c r="LHH27" s="708"/>
      <c r="LHI27" s="708" t="s">
        <v>1360</v>
      </c>
      <c r="LHJ27" s="708"/>
      <c r="LHK27" s="708"/>
      <c r="LHL27" s="708"/>
      <c r="LHM27" s="708"/>
      <c r="LHN27" s="708"/>
      <c r="LHO27" s="708"/>
      <c r="LHP27" s="708"/>
      <c r="LHQ27" s="708" t="s">
        <v>1360</v>
      </c>
      <c r="LHR27" s="708"/>
      <c r="LHS27" s="708"/>
      <c r="LHT27" s="708"/>
      <c r="LHU27" s="708"/>
      <c r="LHV27" s="708"/>
      <c r="LHW27" s="708"/>
      <c r="LHX27" s="708"/>
      <c r="LHY27" s="708" t="s">
        <v>1360</v>
      </c>
      <c r="LHZ27" s="708"/>
      <c r="LIA27" s="708"/>
      <c r="LIB27" s="708"/>
      <c r="LIC27" s="708"/>
      <c r="LID27" s="708"/>
      <c r="LIE27" s="708"/>
      <c r="LIF27" s="708"/>
      <c r="LIG27" s="708" t="s">
        <v>1360</v>
      </c>
      <c r="LIH27" s="708"/>
      <c r="LII27" s="708"/>
      <c r="LIJ27" s="708"/>
      <c r="LIK27" s="708"/>
      <c r="LIL27" s="708"/>
      <c r="LIM27" s="708"/>
      <c r="LIN27" s="708"/>
      <c r="LIO27" s="708" t="s">
        <v>1360</v>
      </c>
      <c r="LIP27" s="708"/>
      <c r="LIQ27" s="708"/>
      <c r="LIR27" s="708"/>
      <c r="LIS27" s="708"/>
      <c r="LIT27" s="708"/>
      <c r="LIU27" s="708"/>
      <c r="LIV27" s="708"/>
      <c r="LIW27" s="708" t="s">
        <v>1360</v>
      </c>
      <c r="LIX27" s="708"/>
      <c r="LIY27" s="708"/>
      <c r="LIZ27" s="708"/>
      <c r="LJA27" s="708"/>
      <c r="LJB27" s="708"/>
      <c r="LJC27" s="708"/>
      <c r="LJD27" s="708"/>
      <c r="LJE27" s="708" t="s">
        <v>1360</v>
      </c>
      <c r="LJF27" s="708"/>
      <c r="LJG27" s="708"/>
      <c r="LJH27" s="708"/>
      <c r="LJI27" s="708"/>
      <c r="LJJ27" s="708"/>
      <c r="LJK27" s="708"/>
      <c r="LJL27" s="708"/>
      <c r="LJM27" s="708" t="s">
        <v>1360</v>
      </c>
      <c r="LJN27" s="708"/>
      <c r="LJO27" s="708"/>
      <c r="LJP27" s="708"/>
      <c r="LJQ27" s="708"/>
      <c r="LJR27" s="708"/>
      <c r="LJS27" s="708"/>
      <c r="LJT27" s="708"/>
      <c r="LJU27" s="708" t="s">
        <v>1360</v>
      </c>
      <c r="LJV27" s="708"/>
      <c r="LJW27" s="708"/>
      <c r="LJX27" s="708"/>
      <c r="LJY27" s="708"/>
      <c r="LJZ27" s="708"/>
      <c r="LKA27" s="708"/>
      <c r="LKB27" s="708"/>
      <c r="LKC27" s="708" t="s">
        <v>1360</v>
      </c>
      <c r="LKD27" s="708"/>
      <c r="LKE27" s="708"/>
      <c r="LKF27" s="708"/>
      <c r="LKG27" s="708"/>
      <c r="LKH27" s="708"/>
      <c r="LKI27" s="708"/>
      <c r="LKJ27" s="708"/>
      <c r="LKK27" s="708" t="s">
        <v>1360</v>
      </c>
      <c r="LKL27" s="708"/>
      <c r="LKM27" s="708"/>
      <c r="LKN27" s="708"/>
      <c r="LKO27" s="708"/>
      <c r="LKP27" s="708"/>
      <c r="LKQ27" s="708"/>
      <c r="LKR27" s="708"/>
      <c r="LKS27" s="708" t="s">
        <v>1360</v>
      </c>
      <c r="LKT27" s="708"/>
      <c r="LKU27" s="708"/>
      <c r="LKV27" s="708"/>
      <c r="LKW27" s="708"/>
      <c r="LKX27" s="708"/>
      <c r="LKY27" s="708"/>
      <c r="LKZ27" s="708"/>
      <c r="LLA27" s="708" t="s">
        <v>1360</v>
      </c>
      <c r="LLB27" s="708"/>
      <c r="LLC27" s="708"/>
      <c r="LLD27" s="708"/>
      <c r="LLE27" s="708"/>
      <c r="LLF27" s="708"/>
      <c r="LLG27" s="708"/>
      <c r="LLH27" s="708"/>
      <c r="LLI27" s="708" t="s">
        <v>1360</v>
      </c>
      <c r="LLJ27" s="708"/>
      <c r="LLK27" s="708"/>
      <c r="LLL27" s="708"/>
      <c r="LLM27" s="708"/>
      <c r="LLN27" s="708"/>
      <c r="LLO27" s="708"/>
      <c r="LLP27" s="708"/>
      <c r="LLQ27" s="708" t="s">
        <v>1360</v>
      </c>
      <c r="LLR27" s="708"/>
      <c r="LLS27" s="708"/>
      <c r="LLT27" s="708"/>
      <c r="LLU27" s="708"/>
      <c r="LLV27" s="708"/>
      <c r="LLW27" s="708"/>
      <c r="LLX27" s="708"/>
      <c r="LLY27" s="708" t="s">
        <v>1360</v>
      </c>
      <c r="LLZ27" s="708"/>
      <c r="LMA27" s="708"/>
      <c r="LMB27" s="708"/>
      <c r="LMC27" s="708"/>
      <c r="LMD27" s="708"/>
      <c r="LME27" s="708"/>
      <c r="LMF27" s="708"/>
      <c r="LMG27" s="708" t="s">
        <v>1360</v>
      </c>
      <c r="LMH27" s="708"/>
      <c r="LMI27" s="708"/>
      <c r="LMJ27" s="708"/>
      <c r="LMK27" s="708"/>
      <c r="LML27" s="708"/>
      <c r="LMM27" s="708"/>
      <c r="LMN27" s="708"/>
      <c r="LMO27" s="708" t="s">
        <v>1360</v>
      </c>
      <c r="LMP27" s="708"/>
      <c r="LMQ27" s="708"/>
      <c r="LMR27" s="708"/>
      <c r="LMS27" s="708"/>
      <c r="LMT27" s="708"/>
      <c r="LMU27" s="708"/>
      <c r="LMV27" s="708"/>
      <c r="LMW27" s="708" t="s">
        <v>1360</v>
      </c>
      <c r="LMX27" s="708"/>
      <c r="LMY27" s="708"/>
      <c r="LMZ27" s="708"/>
      <c r="LNA27" s="708"/>
      <c r="LNB27" s="708"/>
      <c r="LNC27" s="708"/>
      <c r="LND27" s="708"/>
      <c r="LNE27" s="708" t="s">
        <v>1360</v>
      </c>
      <c r="LNF27" s="708"/>
      <c r="LNG27" s="708"/>
      <c r="LNH27" s="708"/>
      <c r="LNI27" s="708"/>
      <c r="LNJ27" s="708"/>
      <c r="LNK27" s="708"/>
      <c r="LNL27" s="708"/>
      <c r="LNM27" s="708" t="s">
        <v>1360</v>
      </c>
      <c r="LNN27" s="708"/>
      <c r="LNO27" s="708"/>
      <c r="LNP27" s="708"/>
      <c r="LNQ27" s="708"/>
      <c r="LNR27" s="708"/>
      <c r="LNS27" s="708"/>
      <c r="LNT27" s="708"/>
      <c r="LNU27" s="708" t="s">
        <v>1360</v>
      </c>
      <c r="LNV27" s="708"/>
      <c r="LNW27" s="708"/>
      <c r="LNX27" s="708"/>
      <c r="LNY27" s="708"/>
      <c r="LNZ27" s="708"/>
      <c r="LOA27" s="708"/>
      <c r="LOB27" s="708"/>
      <c r="LOC27" s="708" t="s">
        <v>1360</v>
      </c>
      <c r="LOD27" s="708"/>
      <c r="LOE27" s="708"/>
      <c r="LOF27" s="708"/>
      <c r="LOG27" s="708"/>
      <c r="LOH27" s="708"/>
      <c r="LOI27" s="708"/>
      <c r="LOJ27" s="708"/>
      <c r="LOK27" s="708" t="s">
        <v>1360</v>
      </c>
      <c r="LOL27" s="708"/>
      <c r="LOM27" s="708"/>
      <c r="LON27" s="708"/>
      <c r="LOO27" s="708"/>
      <c r="LOP27" s="708"/>
      <c r="LOQ27" s="708"/>
      <c r="LOR27" s="708"/>
      <c r="LOS27" s="708" t="s">
        <v>1360</v>
      </c>
      <c r="LOT27" s="708"/>
      <c r="LOU27" s="708"/>
      <c r="LOV27" s="708"/>
      <c r="LOW27" s="708"/>
      <c r="LOX27" s="708"/>
      <c r="LOY27" s="708"/>
      <c r="LOZ27" s="708"/>
      <c r="LPA27" s="708" t="s">
        <v>1360</v>
      </c>
      <c r="LPB27" s="708"/>
      <c r="LPC27" s="708"/>
      <c r="LPD27" s="708"/>
      <c r="LPE27" s="708"/>
      <c r="LPF27" s="708"/>
      <c r="LPG27" s="708"/>
      <c r="LPH27" s="708"/>
      <c r="LPI27" s="708" t="s">
        <v>1360</v>
      </c>
      <c r="LPJ27" s="708"/>
      <c r="LPK27" s="708"/>
      <c r="LPL27" s="708"/>
      <c r="LPM27" s="708"/>
      <c r="LPN27" s="708"/>
      <c r="LPO27" s="708"/>
      <c r="LPP27" s="708"/>
      <c r="LPQ27" s="708" t="s">
        <v>1360</v>
      </c>
      <c r="LPR27" s="708"/>
      <c r="LPS27" s="708"/>
      <c r="LPT27" s="708"/>
      <c r="LPU27" s="708"/>
      <c r="LPV27" s="708"/>
      <c r="LPW27" s="708"/>
      <c r="LPX27" s="708"/>
      <c r="LPY27" s="708" t="s">
        <v>1360</v>
      </c>
      <c r="LPZ27" s="708"/>
      <c r="LQA27" s="708"/>
      <c r="LQB27" s="708"/>
      <c r="LQC27" s="708"/>
      <c r="LQD27" s="708"/>
      <c r="LQE27" s="708"/>
      <c r="LQF27" s="708"/>
      <c r="LQG27" s="708" t="s">
        <v>1360</v>
      </c>
      <c r="LQH27" s="708"/>
      <c r="LQI27" s="708"/>
      <c r="LQJ27" s="708"/>
      <c r="LQK27" s="708"/>
      <c r="LQL27" s="708"/>
      <c r="LQM27" s="708"/>
      <c r="LQN27" s="708"/>
      <c r="LQO27" s="708" t="s">
        <v>1360</v>
      </c>
      <c r="LQP27" s="708"/>
      <c r="LQQ27" s="708"/>
      <c r="LQR27" s="708"/>
      <c r="LQS27" s="708"/>
      <c r="LQT27" s="708"/>
      <c r="LQU27" s="708"/>
      <c r="LQV27" s="708"/>
      <c r="LQW27" s="708" t="s">
        <v>1360</v>
      </c>
      <c r="LQX27" s="708"/>
      <c r="LQY27" s="708"/>
      <c r="LQZ27" s="708"/>
      <c r="LRA27" s="708"/>
      <c r="LRB27" s="708"/>
      <c r="LRC27" s="708"/>
      <c r="LRD27" s="708"/>
      <c r="LRE27" s="708" t="s">
        <v>1360</v>
      </c>
      <c r="LRF27" s="708"/>
      <c r="LRG27" s="708"/>
      <c r="LRH27" s="708"/>
      <c r="LRI27" s="708"/>
      <c r="LRJ27" s="708"/>
      <c r="LRK27" s="708"/>
      <c r="LRL27" s="708"/>
      <c r="LRM27" s="708" t="s">
        <v>1360</v>
      </c>
      <c r="LRN27" s="708"/>
      <c r="LRO27" s="708"/>
      <c r="LRP27" s="708"/>
      <c r="LRQ27" s="708"/>
      <c r="LRR27" s="708"/>
      <c r="LRS27" s="708"/>
      <c r="LRT27" s="708"/>
      <c r="LRU27" s="708" t="s">
        <v>1360</v>
      </c>
      <c r="LRV27" s="708"/>
      <c r="LRW27" s="708"/>
      <c r="LRX27" s="708"/>
      <c r="LRY27" s="708"/>
      <c r="LRZ27" s="708"/>
      <c r="LSA27" s="708"/>
      <c r="LSB27" s="708"/>
      <c r="LSC27" s="708" t="s">
        <v>1360</v>
      </c>
      <c r="LSD27" s="708"/>
      <c r="LSE27" s="708"/>
      <c r="LSF27" s="708"/>
      <c r="LSG27" s="708"/>
      <c r="LSH27" s="708"/>
      <c r="LSI27" s="708"/>
      <c r="LSJ27" s="708"/>
      <c r="LSK27" s="708" t="s">
        <v>1360</v>
      </c>
      <c r="LSL27" s="708"/>
      <c r="LSM27" s="708"/>
      <c r="LSN27" s="708"/>
      <c r="LSO27" s="708"/>
      <c r="LSP27" s="708"/>
      <c r="LSQ27" s="708"/>
      <c r="LSR27" s="708"/>
      <c r="LSS27" s="708" t="s">
        <v>1360</v>
      </c>
      <c r="LST27" s="708"/>
      <c r="LSU27" s="708"/>
      <c r="LSV27" s="708"/>
      <c r="LSW27" s="708"/>
      <c r="LSX27" s="708"/>
      <c r="LSY27" s="708"/>
      <c r="LSZ27" s="708"/>
      <c r="LTA27" s="708" t="s">
        <v>1360</v>
      </c>
      <c r="LTB27" s="708"/>
      <c r="LTC27" s="708"/>
      <c r="LTD27" s="708"/>
      <c r="LTE27" s="708"/>
      <c r="LTF27" s="708"/>
      <c r="LTG27" s="708"/>
      <c r="LTH27" s="708"/>
      <c r="LTI27" s="708" t="s">
        <v>1360</v>
      </c>
      <c r="LTJ27" s="708"/>
      <c r="LTK27" s="708"/>
      <c r="LTL27" s="708"/>
      <c r="LTM27" s="708"/>
      <c r="LTN27" s="708"/>
      <c r="LTO27" s="708"/>
      <c r="LTP27" s="708"/>
      <c r="LTQ27" s="708" t="s">
        <v>1360</v>
      </c>
      <c r="LTR27" s="708"/>
      <c r="LTS27" s="708"/>
      <c r="LTT27" s="708"/>
      <c r="LTU27" s="708"/>
      <c r="LTV27" s="708"/>
      <c r="LTW27" s="708"/>
      <c r="LTX27" s="708"/>
      <c r="LTY27" s="708" t="s">
        <v>1360</v>
      </c>
      <c r="LTZ27" s="708"/>
      <c r="LUA27" s="708"/>
      <c r="LUB27" s="708"/>
      <c r="LUC27" s="708"/>
      <c r="LUD27" s="708"/>
      <c r="LUE27" s="708"/>
      <c r="LUF27" s="708"/>
      <c r="LUG27" s="708" t="s">
        <v>1360</v>
      </c>
      <c r="LUH27" s="708"/>
      <c r="LUI27" s="708"/>
      <c r="LUJ27" s="708"/>
      <c r="LUK27" s="708"/>
      <c r="LUL27" s="708"/>
      <c r="LUM27" s="708"/>
      <c r="LUN27" s="708"/>
      <c r="LUO27" s="708" t="s">
        <v>1360</v>
      </c>
      <c r="LUP27" s="708"/>
      <c r="LUQ27" s="708"/>
      <c r="LUR27" s="708"/>
      <c r="LUS27" s="708"/>
      <c r="LUT27" s="708"/>
      <c r="LUU27" s="708"/>
      <c r="LUV27" s="708"/>
      <c r="LUW27" s="708" t="s">
        <v>1360</v>
      </c>
      <c r="LUX27" s="708"/>
      <c r="LUY27" s="708"/>
      <c r="LUZ27" s="708"/>
      <c r="LVA27" s="708"/>
      <c r="LVB27" s="708"/>
      <c r="LVC27" s="708"/>
      <c r="LVD27" s="708"/>
      <c r="LVE27" s="708" t="s">
        <v>1360</v>
      </c>
      <c r="LVF27" s="708"/>
      <c r="LVG27" s="708"/>
      <c r="LVH27" s="708"/>
      <c r="LVI27" s="708"/>
      <c r="LVJ27" s="708"/>
      <c r="LVK27" s="708"/>
      <c r="LVL27" s="708"/>
      <c r="LVM27" s="708" t="s">
        <v>1360</v>
      </c>
      <c r="LVN27" s="708"/>
      <c r="LVO27" s="708"/>
      <c r="LVP27" s="708"/>
      <c r="LVQ27" s="708"/>
      <c r="LVR27" s="708"/>
      <c r="LVS27" s="708"/>
      <c r="LVT27" s="708"/>
      <c r="LVU27" s="708" t="s">
        <v>1360</v>
      </c>
      <c r="LVV27" s="708"/>
      <c r="LVW27" s="708"/>
      <c r="LVX27" s="708"/>
      <c r="LVY27" s="708"/>
      <c r="LVZ27" s="708"/>
      <c r="LWA27" s="708"/>
      <c r="LWB27" s="708"/>
      <c r="LWC27" s="708" t="s">
        <v>1360</v>
      </c>
      <c r="LWD27" s="708"/>
      <c r="LWE27" s="708"/>
      <c r="LWF27" s="708"/>
      <c r="LWG27" s="708"/>
      <c r="LWH27" s="708"/>
      <c r="LWI27" s="708"/>
      <c r="LWJ27" s="708"/>
      <c r="LWK27" s="708" t="s">
        <v>1360</v>
      </c>
      <c r="LWL27" s="708"/>
      <c r="LWM27" s="708"/>
      <c r="LWN27" s="708"/>
      <c r="LWO27" s="708"/>
      <c r="LWP27" s="708"/>
      <c r="LWQ27" s="708"/>
      <c r="LWR27" s="708"/>
      <c r="LWS27" s="708" t="s">
        <v>1360</v>
      </c>
      <c r="LWT27" s="708"/>
      <c r="LWU27" s="708"/>
      <c r="LWV27" s="708"/>
      <c r="LWW27" s="708"/>
      <c r="LWX27" s="708"/>
      <c r="LWY27" s="708"/>
      <c r="LWZ27" s="708"/>
      <c r="LXA27" s="708" t="s">
        <v>1360</v>
      </c>
      <c r="LXB27" s="708"/>
      <c r="LXC27" s="708"/>
      <c r="LXD27" s="708"/>
      <c r="LXE27" s="708"/>
      <c r="LXF27" s="708"/>
      <c r="LXG27" s="708"/>
      <c r="LXH27" s="708"/>
      <c r="LXI27" s="708" t="s">
        <v>1360</v>
      </c>
      <c r="LXJ27" s="708"/>
      <c r="LXK27" s="708"/>
      <c r="LXL27" s="708"/>
      <c r="LXM27" s="708"/>
      <c r="LXN27" s="708"/>
      <c r="LXO27" s="708"/>
      <c r="LXP27" s="708"/>
      <c r="LXQ27" s="708" t="s">
        <v>1360</v>
      </c>
      <c r="LXR27" s="708"/>
      <c r="LXS27" s="708"/>
      <c r="LXT27" s="708"/>
      <c r="LXU27" s="708"/>
      <c r="LXV27" s="708"/>
      <c r="LXW27" s="708"/>
      <c r="LXX27" s="708"/>
      <c r="LXY27" s="708" t="s">
        <v>1360</v>
      </c>
      <c r="LXZ27" s="708"/>
      <c r="LYA27" s="708"/>
      <c r="LYB27" s="708"/>
      <c r="LYC27" s="708"/>
      <c r="LYD27" s="708"/>
      <c r="LYE27" s="708"/>
      <c r="LYF27" s="708"/>
      <c r="LYG27" s="708" t="s">
        <v>1360</v>
      </c>
      <c r="LYH27" s="708"/>
      <c r="LYI27" s="708"/>
      <c r="LYJ27" s="708"/>
      <c r="LYK27" s="708"/>
      <c r="LYL27" s="708"/>
      <c r="LYM27" s="708"/>
      <c r="LYN27" s="708"/>
      <c r="LYO27" s="708" t="s">
        <v>1360</v>
      </c>
      <c r="LYP27" s="708"/>
      <c r="LYQ27" s="708"/>
      <c r="LYR27" s="708"/>
      <c r="LYS27" s="708"/>
      <c r="LYT27" s="708"/>
      <c r="LYU27" s="708"/>
      <c r="LYV27" s="708"/>
      <c r="LYW27" s="708" t="s">
        <v>1360</v>
      </c>
      <c r="LYX27" s="708"/>
      <c r="LYY27" s="708"/>
      <c r="LYZ27" s="708"/>
      <c r="LZA27" s="708"/>
      <c r="LZB27" s="708"/>
      <c r="LZC27" s="708"/>
      <c r="LZD27" s="708"/>
      <c r="LZE27" s="708" t="s">
        <v>1360</v>
      </c>
      <c r="LZF27" s="708"/>
      <c r="LZG27" s="708"/>
      <c r="LZH27" s="708"/>
      <c r="LZI27" s="708"/>
      <c r="LZJ27" s="708"/>
      <c r="LZK27" s="708"/>
      <c r="LZL27" s="708"/>
      <c r="LZM27" s="708" t="s">
        <v>1360</v>
      </c>
      <c r="LZN27" s="708"/>
      <c r="LZO27" s="708"/>
      <c r="LZP27" s="708"/>
      <c r="LZQ27" s="708"/>
      <c r="LZR27" s="708"/>
      <c r="LZS27" s="708"/>
      <c r="LZT27" s="708"/>
      <c r="LZU27" s="708" t="s">
        <v>1360</v>
      </c>
      <c r="LZV27" s="708"/>
      <c r="LZW27" s="708"/>
      <c r="LZX27" s="708"/>
      <c r="LZY27" s="708"/>
      <c r="LZZ27" s="708"/>
      <c r="MAA27" s="708"/>
      <c r="MAB27" s="708"/>
      <c r="MAC27" s="708" t="s">
        <v>1360</v>
      </c>
      <c r="MAD27" s="708"/>
      <c r="MAE27" s="708"/>
      <c r="MAF27" s="708"/>
      <c r="MAG27" s="708"/>
      <c r="MAH27" s="708"/>
      <c r="MAI27" s="708"/>
      <c r="MAJ27" s="708"/>
      <c r="MAK27" s="708" t="s">
        <v>1360</v>
      </c>
      <c r="MAL27" s="708"/>
      <c r="MAM27" s="708"/>
      <c r="MAN27" s="708"/>
      <c r="MAO27" s="708"/>
      <c r="MAP27" s="708"/>
      <c r="MAQ27" s="708"/>
      <c r="MAR27" s="708"/>
      <c r="MAS27" s="708" t="s">
        <v>1360</v>
      </c>
      <c r="MAT27" s="708"/>
      <c r="MAU27" s="708"/>
      <c r="MAV27" s="708"/>
      <c r="MAW27" s="708"/>
      <c r="MAX27" s="708"/>
      <c r="MAY27" s="708"/>
      <c r="MAZ27" s="708"/>
      <c r="MBA27" s="708" t="s">
        <v>1360</v>
      </c>
      <c r="MBB27" s="708"/>
      <c r="MBC27" s="708"/>
      <c r="MBD27" s="708"/>
      <c r="MBE27" s="708"/>
      <c r="MBF27" s="708"/>
      <c r="MBG27" s="708"/>
      <c r="MBH27" s="708"/>
      <c r="MBI27" s="708" t="s">
        <v>1360</v>
      </c>
      <c r="MBJ27" s="708"/>
      <c r="MBK27" s="708"/>
      <c r="MBL27" s="708"/>
      <c r="MBM27" s="708"/>
      <c r="MBN27" s="708"/>
      <c r="MBO27" s="708"/>
      <c r="MBP27" s="708"/>
      <c r="MBQ27" s="708" t="s">
        <v>1360</v>
      </c>
      <c r="MBR27" s="708"/>
      <c r="MBS27" s="708"/>
      <c r="MBT27" s="708"/>
      <c r="MBU27" s="708"/>
      <c r="MBV27" s="708"/>
      <c r="MBW27" s="708"/>
      <c r="MBX27" s="708"/>
      <c r="MBY27" s="708" t="s">
        <v>1360</v>
      </c>
      <c r="MBZ27" s="708"/>
      <c r="MCA27" s="708"/>
      <c r="MCB27" s="708"/>
      <c r="MCC27" s="708"/>
      <c r="MCD27" s="708"/>
      <c r="MCE27" s="708"/>
      <c r="MCF27" s="708"/>
      <c r="MCG27" s="708" t="s">
        <v>1360</v>
      </c>
      <c r="MCH27" s="708"/>
      <c r="MCI27" s="708"/>
      <c r="MCJ27" s="708"/>
      <c r="MCK27" s="708"/>
      <c r="MCL27" s="708"/>
      <c r="MCM27" s="708"/>
      <c r="MCN27" s="708"/>
      <c r="MCO27" s="708" t="s">
        <v>1360</v>
      </c>
      <c r="MCP27" s="708"/>
      <c r="MCQ27" s="708"/>
      <c r="MCR27" s="708"/>
      <c r="MCS27" s="708"/>
      <c r="MCT27" s="708"/>
      <c r="MCU27" s="708"/>
      <c r="MCV27" s="708"/>
      <c r="MCW27" s="708" t="s">
        <v>1360</v>
      </c>
      <c r="MCX27" s="708"/>
      <c r="MCY27" s="708"/>
      <c r="MCZ27" s="708"/>
      <c r="MDA27" s="708"/>
      <c r="MDB27" s="708"/>
      <c r="MDC27" s="708"/>
      <c r="MDD27" s="708"/>
      <c r="MDE27" s="708" t="s">
        <v>1360</v>
      </c>
      <c r="MDF27" s="708"/>
      <c r="MDG27" s="708"/>
      <c r="MDH27" s="708"/>
      <c r="MDI27" s="708"/>
      <c r="MDJ27" s="708"/>
      <c r="MDK27" s="708"/>
      <c r="MDL27" s="708"/>
      <c r="MDM27" s="708" t="s">
        <v>1360</v>
      </c>
      <c r="MDN27" s="708"/>
      <c r="MDO27" s="708"/>
      <c r="MDP27" s="708"/>
      <c r="MDQ27" s="708"/>
      <c r="MDR27" s="708"/>
      <c r="MDS27" s="708"/>
      <c r="MDT27" s="708"/>
      <c r="MDU27" s="708" t="s">
        <v>1360</v>
      </c>
      <c r="MDV27" s="708"/>
      <c r="MDW27" s="708"/>
      <c r="MDX27" s="708"/>
      <c r="MDY27" s="708"/>
      <c r="MDZ27" s="708"/>
      <c r="MEA27" s="708"/>
      <c r="MEB27" s="708"/>
      <c r="MEC27" s="708" t="s">
        <v>1360</v>
      </c>
      <c r="MED27" s="708"/>
      <c r="MEE27" s="708"/>
      <c r="MEF27" s="708"/>
      <c r="MEG27" s="708"/>
      <c r="MEH27" s="708"/>
      <c r="MEI27" s="708"/>
      <c r="MEJ27" s="708"/>
      <c r="MEK27" s="708" t="s">
        <v>1360</v>
      </c>
      <c r="MEL27" s="708"/>
      <c r="MEM27" s="708"/>
      <c r="MEN27" s="708"/>
      <c r="MEO27" s="708"/>
      <c r="MEP27" s="708"/>
      <c r="MEQ27" s="708"/>
      <c r="MER27" s="708"/>
      <c r="MES27" s="708" t="s">
        <v>1360</v>
      </c>
      <c r="MET27" s="708"/>
      <c r="MEU27" s="708"/>
      <c r="MEV27" s="708"/>
      <c r="MEW27" s="708"/>
      <c r="MEX27" s="708"/>
      <c r="MEY27" s="708"/>
      <c r="MEZ27" s="708"/>
      <c r="MFA27" s="708" t="s">
        <v>1360</v>
      </c>
      <c r="MFB27" s="708"/>
      <c r="MFC27" s="708"/>
      <c r="MFD27" s="708"/>
      <c r="MFE27" s="708"/>
      <c r="MFF27" s="708"/>
      <c r="MFG27" s="708"/>
      <c r="MFH27" s="708"/>
      <c r="MFI27" s="708" t="s">
        <v>1360</v>
      </c>
      <c r="MFJ27" s="708"/>
      <c r="MFK27" s="708"/>
      <c r="MFL27" s="708"/>
      <c r="MFM27" s="708"/>
      <c r="MFN27" s="708"/>
      <c r="MFO27" s="708"/>
      <c r="MFP27" s="708"/>
      <c r="MFQ27" s="708" t="s">
        <v>1360</v>
      </c>
      <c r="MFR27" s="708"/>
      <c r="MFS27" s="708"/>
      <c r="MFT27" s="708"/>
      <c r="MFU27" s="708"/>
      <c r="MFV27" s="708"/>
      <c r="MFW27" s="708"/>
      <c r="MFX27" s="708"/>
      <c r="MFY27" s="708" t="s">
        <v>1360</v>
      </c>
      <c r="MFZ27" s="708"/>
      <c r="MGA27" s="708"/>
      <c r="MGB27" s="708"/>
      <c r="MGC27" s="708"/>
      <c r="MGD27" s="708"/>
      <c r="MGE27" s="708"/>
      <c r="MGF27" s="708"/>
      <c r="MGG27" s="708" t="s">
        <v>1360</v>
      </c>
      <c r="MGH27" s="708"/>
      <c r="MGI27" s="708"/>
      <c r="MGJ27" s="708"/>
      <c r="MGK27" s="708"/>
      <c r="MGL27" s="708"/>
      <c r="MGM27" s="708"/>
      <c r="MGN27" s="708"/>
      <c r="MGO27" s="708" t="s">
        <v>1360</v>
      </c>
      <c r="MGP27" s="708"/>
      <c r="MGQ27" s="708"/>
      <c r="MGR27" s="708"/>
      <c r="MGS27" s="708"/>
      <c r="MGT27" s="708"/>
      <c r="MGU27" s="708"/>
      <c r="MGV27" s="708"/>
      <c r="MGW27" s="708" t="s">
        <v>1360</v>
      </c>
      <c r="MGX27" s="708"/>
      <c r="MGY27" s="708"/>
      <c r="MGZ27" s="708"/>
      <c r="MHA27" s="708"/>
      <c r="MHB27" s="708"/>
      <c r="MHC27" s="708"/>
      <c r="MHD27" s="708"/>
      <c r="MHE27" s="708" t="s">
        <v>1360</v>
      </c>
      <c r="MHF27" s="708"/>
      <c r="MHG27" s="708"/>
      <c r="MHH27" s="708"/>
      <c r="MHI27" s="708"/>
      <c r="MHJ27" s="708"/>
      <c r="MHK27" s="708"/>
      <c r="MHL27" s="708"/>
      <c r="MHM27" s="708" t="s">
        <v>1360</v>
      </c>
      <c r="MHN27" s="708"/>
      <c r="MHO27" s="708"/>
      <c r="MHP27" s="708"/>
      <c r="MHQ27" s="708"/>
      <c r="MHR27" s="708"/>
      <c r="MHS27" s="708"/>
      <c r="MHT27" s="708"/>
      <c r="MHU27" s="708" t="s">
        <v>1360</v>
      </c>
      <c r="MHV27" s="708"/>
      <c r="MHW27" s="708"/>
      <c r="MHX27" s="708"/>
      <c r="MHY27" s="708"/>
      <c r="MHZ27" s="708"/>
      <c r="MIA27" s="708"/>
      <c r="MIB27" s="708"/>
      <c r="MIC27" s="708" t="s">
        <v>1360</v>
      </c>
      <c r="MID27" s="708"/>
      <c r="MIE27" s="708"/>
      <c r="MIF27" s="708"/>
      <c r="MIG27" s="708"/>
      <c r="MIH27" s="708"/>
      <c r="MII27" s="708"/>
      <c r="MIJ27" s="708"/>
      <c r="MIK27" s="708" t="s">
        <v>1360</v>
      </c>
      <c r="MIL27" s="708"/>
      <c r="MIM27" s="708"/>
      <c r="MIN27" s="708"/>
      <c r="MIO27" s="708"/>
      <c r="MIP27" s="708"/>
      <c r="MIQ27" s="708"/>
      <c r="MIR27" s="708"/>
      <c r="MIS27" s="708" t="s">
        <v>1360</v>
      </c>
      <c r="MIT27" s="708"/>
      <c r="MIU27" s="708"/>
      <c r="MIV27" s="708"/>
      <c r="MIW27" s="708"/>
      <c r="MIX27" s="708"/>
      <c r="MIY27" s="708"/>
      <c r="MIZ27" s="708"/>
      <c r="MJA27" s="708" t="s">
        <v>1360</v>
      </c>
      <c r="MJB27" s="708"/>
      <c r="MJC27" s="708"/>
      <c r="MJD27" s="708"/>
      <c r="MJE27" s="708"/>
      <c r="MJF27" s="708"/>
      <c r="MJG27" s="708"/>
      <c r="MJH27" s="708"/>
      <c r="MJI27" s="708" t="s">
        <v>1360</v>
      </c>
      <c r="MJJ27" s="708"/>
      <c r="MJK27" s="708"/>
      <c r="MJL27" s="708"/>
      <c r="MJM27" s="708"/>
      <c r="MJN27" s="708"/>
      <c r="MJO27" s="708"/>
      <c r="MJP27" s="708"/>
      <c r="MJQ27" s="708" t="s">
        <v>1360</v>
      </c>
      <c r="MJR27" s="708"/>
      <c r="MJS27" s="708"/>
      <c r="MJT27" s="708"/>
      <c r="MJU27" s="708"/>
      <c r="MJV27" s="708"/>
      <c r="MJW27" s="708"/>
      <c r="MJX27" s="708"/>
      <c r="MJY27" s="708" t="s">
        <v>1360</v>
      </c>
      <c r="MJZ27" s="708"/>
      <c r="MKA27" s="708"/>
      <c r="MKB27" s="708"/>
      <c r="MKC27" s="708"/>
      <c r="MKD27" s="708"/>
      <c r="MKE27" s="708"/>
      <c r="MKF27" s="708"/>
      <c r="MKG27" s="708" t="s">
        <v>1360</v>
      </c>
      <c r="MKH27" s="708"/>
      <c r="MKI27" s="708"/>
      <c r="MKJ27" s="708"/>
      <c r="MKK27" s="708"/>
      <c r="MKL27" s="708"/>
      <c r="MKM27" s="708"/>
      <c r="MKN27" s="708"/>
      <c r="MKO27" s="708" t="s">
        <v>1360</v>
      </c>
      <c r="MKP27" s="708"/>
      <c r="MKQ27" s="708"/>
      <c r="MKR27" s="708"/>
      <c r="MKS27" s="708"/>
      <c r="MKT27" s="708"/>
      <c r="MKU27" s="708"/>
      <c r="MKV27" s="708"/>
      <c r="MKW27" s="708" t="s">
        <v>1360</v>
      </c>
      <c r="MKX27" s="708"/>
      <c r="MKY27" s="708"/>
      <c r="MKZ27" s="708"/>
      <c r="MLA27" s="708"/>
      <c r="MLB27" s="708"/>
      <c r="MLC27" s="708"/>
      <c r="MLD27" s="708"/>
      <c r="MLE27" s="708" t="s">
        <v>1360</v>
      </c>
      <c r="MLF27" s="708"/>
      <c r="MLG27" s="708"/>
      <c r="MLH27" s="708"/>
      <c r="MLI27" s="708"/>
      <c r="MLJ27" s="708"/>
      <c r="MLK27" s="708"/>
      <c r="MLL27" s="708"/>
      <c r="MLM27" s="708" t="s">
        <v>1360</v>
      </c>
      <c r="MLN27" s="708"/>
      <c r="MLO27" s="708"/>
      <c r="MLP27" s="708"/>
      <c r="MLQ27" s="708"/>
      <c r="MLR27" s="708"/>
      <c r="MLS27" s="708"/>
      <c r="MLT27" s="708"/>
      <c r="MLU27" s="708" t="s">
        <v>1360</v>
      </c>
      <c r="MLV27" s="708"/>
      <c r="MLW27" s="708"/>
      <c r="MLX27" s="708"/>
      <c r="MLY27" s="708"/>
      <c r="MLZ27" s="708"/>
      <c r="MMA27" s="708"/>
      <c r="MMB27" s="708"/>
      <c r="MMC27" s="708" t="s">
        <v>1360</v>
      </c>
      <c r="MMD27" s="708"/>
      <c r="MME27" s="708"/>
      <c r="MMF27" s="708"/>
      <c r="MMG27" s="708"/>
      <c r="MMH27" s="708"/>
      <c r="MMI27" s="708"/>
      <c r="MMJ27" s="708"/>
      <c r="MMK27" s="708" t="s">
        <v>1360</v>
      </c>
      <c r="MML27" s="708"/>
      <c r="MMM27" s="708"/>
      <c r="MMN27" s="708"/>
      <c r="MMO27" s="708"/>
      <c r="MMP27" s="708"/>
      <c r="MMQ27" s="708"/>
      <c r="MMR27" s="708"/>
      <c r="MMS27" s="708" t="s">
        <v>1360</v>
      </c>
      <c r="MMT27" s="708"/>
      <c r="MMU27" s="708"/>
      <c r="MMV27" s="708"/>
      <c r="MMW27" s="708"/>
      <c r="MMX27" s="708"/>
      <c r="MMY27" s="708"/>
      <c r="MMZ27" s="708"/>
      <c r="MNA27" s="708" t="s">
        <v>1360</v>
      </c>
      <c r="MNB27" s="708"/>
      <c r="MNC27" s="708"/>
      <c r="MND27" s="708"/>
      <c r="MNE27" s="708"/>
      <c r="MNF27" s="708"/>
      <c r="MNG27" s="708"/>
      <c r="MNH27" s="708"/>
      <c r="MNI27" s="708" t="s">
        <v>1360</v>
      </c>
      <c r="MNJ27" s="708"/>
      <c r="MNK27" s="708"/>
      <c r="MNL27" s="708"/>
      <c r="MNM27" s="708"/>
      <c r="MNN27" s="708"/>
      <c r="MNO27" s="708"/>
      <c r="MNP27" s="708"/>
      <c r="MNQ27" s="708" t="s">
        <v>1360</v>
      </c>
      <c r="MNR27" s="708"/>
      <c r="MNS27" s="708"/>
      <c r="MNT27" s="708"/>
      <c r="MNU27" s="708"/>
      <c r="MNV27" s="708"/>
      <c r="MNW27" s="708"/>
      <c r="MNX27" s="708"/>
      <c r="MNY27" s="708" t="s">
        <v>1360</v>
      </c>
      <c r="MNZ27" s="708"/>
      <c r="MOA27" s="708"/>
      <c r="MOB27" s="708"/>
      <c r="MOC27" s="708"/>
      <c r="MOD27" s="708"/>
      <c r="MOE27" s="708"/>
      <c r="MOF27" s="708"/>
      <c r="MOG27" s="708" t="s">
        <v>1360</v>
      </c>
      <c r="MOH27" s="708"/>
      <c r="MOI27" s="708"/>
      <c r="MOJ27" s="708"/>
      <c r="MOK27" s="708"/>
      <c r="MOL27" s="708"/>
      <c r="MOM27" s="708"/>
      <c r="MON27" s="708"/>
      <c r="MOO27" s="708" t="s">
        <v>1360</v>
      </c>
      <c r="MOP27" s="708"/>
      <c r="MOQ27" s="708"/>
      <c r="MOR27" s="708"/>
      <c r="MOS27" s="708"/>
      <c r="MOT27" s="708"/>
      <c r="MOU27" s="708"/>
      <c r="MOV27" s="708"/>
      <c r="MOW27" s="708" t="s">
        <v>1360</v>
      </c>
      <c r="MOX27" s="708"/>
      <c r="MOY27" s="708"/>
      <c r="MOZ27" s="708"/>
      <c r="MPA27" s="708"/>
      <c r="MPB27" s="708"/>
      <c r="MPC27" s="708"/>
      <c r="MPD27" s="708"/>
      <c r="MPE27" s="708" t="s">
        <v>1360</v>
      </c>
      <c r="MPF27" s="708"/>
      <c r="MPG27" s="708"/>
      <c r="MPH27" s="708"/>
      <c r="MPI27" s="708"/>
      <c r="MPJ27" s="708"/>
      <c r="MPK27" s="708"/>
      <c r="MPL27" s="708"/>
      <c r="MPM27" s="708" t="s">
        <v>1360</v>
      </c>
      <c r="MPN27" s="708"/>
      <c r="MPO27" s="708"/>
      <c r="MPP27" s="708"/>
      <c r="MPQ27" s="708"/>
      <c r="MPR27" s="708"/>
      <c r="MPS27" s="708"/>
      <c r="MPT27" s="708"/>
      <c r="MPU27" s="708" t="s">
        <v>1360</v>
      </c>
      <c r="MPV27" s="708"/>
      <c r="MPW27" s="708"/>
      <c r="MPX27" s="708"/>
      <c r="MPY27" s="708"/>
      <c r="MPZ27" s="708"/>
      <c r="MQA27" s="708"/>
      <c r="MQB27" s="708"/>
      <c r="MQC27" s="708" t="s">
        <v>1360</v>
      </c>
      <c r="MQD27" s="708"/>
      <c r="MQE27" s="708"/>
      <c r="MQF27" s="708"/>
      <c r="MQG27" s="708"/>
      <c r="MQH27" s="708"/>
      <c r="MQI27" s="708"/>
      <c r="MQJ27" s="708"/>
      <c r="MQK27" s="708" t="s">
        <v>1360</v>
      </c>
      <c r="MQL27" s="708"/>
      <c r="MQM27" s="708"/>
      <c r="MQN27" s="708"/>
      <c r="MQO27" s="708"/>
      <c r="MQP27" s="708"/>
      <c r="MQQ27" s="708"/>
      <c r="MQR27" s="708"/>
      <c r="MQS27" s="708" t="s">
        <v>1360</v>
      </c>
      <c r="MQT27" s="708"/>
      <c r="MQU27" s="708"/>
      <c r="MQV27" s="708"/>
      <c r="MQW27" s="708"/>
      <c r="MQX27" s="708"/>
      <c r="MQY27" s="708"/>
      <c r="MQZ27" s="708"/>
      <c r="MRA27" s="708" t="s">
        <v>1360</v>
      </c>
      <c r="MRB27" s="708"/>
      <c r="MRC27" s="708"/>
      <c r="MRD27" s="708"/>
      <c r="MRE27" s="708"/>
      <c r="MRF27" s="708"/>
      <c r="MRG27" s="708"/>
      <c r="MRH27" s="708"/>
      <c r="MRI27" s="708" t="s">
        <v>1360</v>
      </c>
      <c r="MRJ27" s="708"/>
      <c r="MRK27" s="708"/>
      <c r="MRL27" s="708"/>
      <c r="MRM27" s="708"/>
      <c r="MRN27" s="708"/>
      <c r="MRO27" s="708"/>
      <c r="MRP27" s="708"/>
      <c r="MRQ27" s="708" t="s">
        <v>1360</v>
      </c>
      <c r="MRR27" s="708"/>
      <c r="MRS27" s="708"/>
      <c r="MRT27" s="708"/>
      <c r="MRU27" s="708"/>
      <c r="MRV27" s="708"/>
      <c r="MRW27" s="708"/>
      <c r="MRX27" s="708"/>
      <c r="MRY27" s="708" t="s">
        <v>1360</v>
      </c>
      <c r="MRZ27" s="708"/>
      <c r="MSA27" s="708"/>
      <c r="MSB27" s="708"/>
      <c r="MSC27" s="708"/>
      <c r="MSD27" s="708"/>
      <c r="MSE27" s="708"/>
      <c r="MSF27" s="708"/>
      <c r="MSG27" s="708" t="s">
        <v>1360</v>
      </c>
      <c r="MSH27" s="708"/>
      <c r="MSI27" s="708"/>
      <c r="MSJ27" s="708"/>
      <c r="MSK27" s="708"/>
      <c r="MSL27" s="708"/>
      <c r="MSM27" s="708"/>
      <c r="MSN27" s="708"/>
      <c r="MSO27" s="708" t="s">
        <v>1360</v>
      </c>
      <c r="MSP27" s="708"/>
      <c r="MSQ27" s="708"/>
      <c r="MSR27" s="708"/>
      <c r="MSS27" s="708"/>
      <c r="MST27" s="708"/>
      <c r="MSU27" s="708"/>
      <c r="MSV27" s="708"/>
      <c r="MSW27" s="708" t="s">
        <v>1360</v>
      </c>
      <c r="MSX27" s="708"/>
      <c r="MSY27" s="708"/>
      <c r="MSZ27" s="708"/>
      <c r="MTA27" s="708"/>
      <c r="MTB27" s="708"/>
      <c r="MTC27" s="708"/>
      <c r="MTD27" s="708"/>
      <c r="MTE27" s="708" t="s">
        <v>1360</v>
      </c>
      <c r="MTF27" s="708"/>
      <c r="MTG27" s="708"/>
      <c r="MTH27" s="708"/>
      <c r="MTI27" s="708"/>
      <c r="MTJ27" s="708"/>
      <c r="MTK27" s="708"/>
      <c r="MTL27" s="708"/>
      <c r="MTM27" s="708" t="s">
        <v>1360</v>
      </c>
      <c r="MTN27" s="708"/>
      <c r="MTO27" s="708"/>
      <c r="MTP27" s="708"/>
      <c r="MTQ27" s="708"/>
      <c r="MTR27" s="708"/>
      <c r="MTS27" s="708"/>
      <c r="MTT27" s="708"/>
      <c r="MTU27" s="708" t="s">
        <v>1360</v>
      </c>
      <c r="MTV27" s="708"/>
      <c r="MTW27" s="708"/>
      <c r="MTX27" s="708"/>
      <c r="MTY27" s="708"/>
      <c r="MTZ27" s="708"/>
      <c r="MUA27" s="708"/>
      <c r="MUB27" s="708"/>
      <c r="MUC27" s="708" t="s">
        <v>1360</v>
      </c>
      <c r="MUD27" s="708"/>
      <c r="MUE27" s="708"/>
      <c r="MUF27" s="708"/>
      <c r="MUG27" s="708"/>
      <c r="MUH27" s="708"/>
      <c r="MUI27" s="708"/>
      <c r="MUJ27" s="708"/>
      <c r="MUK27" s="708" t="s">
        <v>1360</v>
      </c>
      <c r="MUL27" s="708"/>
      <c r="MUM27" s="708"/>
      <c r="MUN27" s="708"/>
      <c r="MUO27" s="708"/>
      <c r="MUP27" s="708"/>
      <c r="MUQ27" s="708"/>
      <c r="MUR27" s="708"/>
      <c r="MUS27" s="708" t="s">
        <v>1360</v>
      </c>
      <c r="MUT27" s="708"/>
      <c r="MUU27" s="708"/>
      <c r="MUV27" s="708"/>
      <c r="MUW27" s="708"/>
      <c r="MUX27" s="708"/>
      <c r="MUY27" s="708"/>
      <c r="MUZ27" s="708"/>
      <c r="MVA27" s="708" t="s">
        <v>1360</v>
      </c>
      <c r="MVB27" s="708"/>
      <c r="MVC27" s="708"/>
      <c r="MVD27" s="708"/>
      <c r="MVE27" s="708"/>
      <c r="MVF27" s="708"/>
      <c r="MVG27" s="708"/>
      <c r="MVH27" s="708"/>
      <c r="MVI27" s="708" t="s">
        <v>1360</v>
      </c>
      <c r="MVJ27" s="708"/>
      <c r="MVK27" s="708"/>
      <c r="MVL27" s="708"/>
      <c r="MVM27" s="708"/>
      <c r="MVN27" s="708"/>
      <c r="MVO27" s="708"/>
      <c r="MVP27" s="708"/>
      <c r="MVQ27" s="708" t="s">
        <v>1360</v>
      </c>
      <c r="MVR27" s="708"/>
      <c r="MVS27" s="708"/>
      <c r="MVT27" s="708"/>
      <c r="MVU27" s="708"/>
      <c r="MVV27" s="708"/>
      <c r="MVW27" s="708"/>
      <c r="MVX27" s="708"/>
      <c r="MVY27" s="708" t="s">
        <v>1360</v>
      </c>
      <c r="MVZ27" s="708"/>
      <c r="MWA27" s="708"/>
      <c r="MWB27" s="708"/>
      <c r="MWC27" s="708"/>
      <c r="MWD27" s="708"/>
      <c r="MWE27" s="708"/>
      <c r="MWF27" s="708"/>
      <c r="MWG27" s="708" t="s">
        <v>1360</v>
      </c>
      <c r="MWH27" s="708"/>
      <c r="MWI27" s="708"/>
      <c r="MWJ27" s="708"/>
      <c r="MWK27" s="708"/>
      <c r="MWL27" s="708"/>
      <c r="MWM27" s="708"/>
      <c r="MWN27" s="708"/>
      <c r="MWO27" s="708" t="s">
        <v>1360</v>
      </c>
      <c r="MWP27" s="708"/>
      <c r="MWQ27" s="708"/>
      <c r="MWR27" s="708"/>
      <c r="MWS27" s="708"/>
      <c r="MWT27" s="708"/>
      <c r="MWU27" s="708"/>
      <c r="MWV27" s="708"/>
      <c r="MWW27" s="708" t="s">
        <v>1360</v>
      </c>
      <c r="MWX27" s="708"/>
      <c r="MWY27" s="708"/>
      <c r="MWZ27" s="708"/>
      <c r="MXA27" s="708"/>
      <c r="MXB27" s="708"/>
      <c r="MXC27" s="708"/>
      <c r="MXD27" s="708"/>
      <c r="MXE27" s="708" t="s">
        <v>1360</v>
      </c>
      <c r="MXF27" s="708"/>
      <c r="MXG27" s="708"/>
      <c r="MXH27" s="708"/>
      <c r="MXI27" s="708"/>
      <c r="MXJ27" s="708"/>
      <c r="MXK27" s="708"/>
      <c r="MXL27" s="708"/>
      <c r="MXM27" s="708" t="s">
        <v>1360</v>
      </c>
      <c r="MXN27" s="708"/>
      <c r="MXO27" s="708"/>
      <c r="MXP27" s="708"/>
      <c r="MXQ27" s="708"/>
      <c r="MXR27" s="708"/>
      <c r="MXS27" s="708"/>
      <c r="MXT27" s="708"/>
      <c r="MXU27" s="708" t="s">
        <v>1360</v>
      </c>
      <c r="MXV27" s="708"/>
      <c r="MXW27" s="708"/>
      <c r="MXX27" s="708"/>
      <c r="MXY27" s="708"/>
      <c r="MXZ27" s="708"/>
      <c r="MYA27" s="708"/>
      <c r="MYB27" s="708"/>
      <c r="MYC27" s="708" t="s">
        <v>1360</v>
      </c>
      <c r="MYD27" s="708"/>
      <c r="MYE27" s="708"/>
      <c r="MYF27" s="708"/>
      <c r="MYG27" s="708"/>
      <c r="MYH27" s="708"/>
      <c r="MYI27" s="708"/>
      <c r="MYJ27" s="708"/>
      <c r="MYK27" s="708" t="s">
        <v>1360</v>
      </c>
      <c r="MYL27" s="708"/>
      <c r="MYM27" s="708"/>
      <c r="MYN27" s="708"/>
      <c r="MYO27" s="708"/>
      <c r="MYP27" s="708"/>
      <c r="MYQ27" s="708"/>
      <c r="MYR27" s="708"/>
      <c r="MYS27" s="708" t="s">
        <v>1360</v>
      </c>
      <c r="MYT27" s="708"/>
      <c r="MYU27" s="708"/>
      <c r="MYV27" s="708"/>
      <c r="MYW27" s="708"/>
      <c r="MYX27" s="708"/>
      <c r="MYY27" s="708"/>
      <c r="MYZ27" s="708"/>
      <c r="MZA27" s="708" t="s">
        <v>1360</v>
      </c>
      <c r="MZB27" s="708"/>
      <c r="MZC27" s="708"/>
      <c r="MZD27" s="708"/>
      <c r="MZE27" s="708"/>
      <c r="MZF27" s="708"/>
      <c r="MZG27" s="708"/>
      <c r="MZH27" s="708"/>
      <c r="MZI27" s="708" t="s">
        <v>1360</v>
      </c>
      <c r="MZJ27" s="708"/>
      <c r="MZK27" s="708"/>
      <c r="MZL27" s="708"/>
      <c r="MZM27" s="708"/>
      <c r="MZN27" s="708"/>
      <c r="MZO27" s="708"/>
      <c r="MZP27" s="708"/>
      <c r="MZQ27" s="708" t="s">
        <v>1360</v>
      </c>
      <c r="MZR27" s="708"/>
      <c r="MZS27" s="708"/>
      <c r="MZT27" s="708"/>
      <c r="MZU27" s="708"/>
      <c r="MZV27" s="708"/>
      <c r="MZW27" s="708"/>
      <c r="MZX27" s="708"/>
      <c r="MZY27" s="708" t="s">
        <v>1360</v>
      </c>
      <c r="MZZ27" s="708"/>
      <c r="NAA27" s="708"/>
      <c r="NAB27" s="708"/>
      <c r="NAC27" s="708"/>
      <c r="NAD27" s="708"/>
      <c r="NAE27" s="708"/>
      <c r="NAF27" s="708"/>
      <c r="NAG27" s="708" t="s">
        <v>1360</v>
      </c>
      <c r="NAH27" s="708"/>
      <c r="NAI27" s="708"/>
      <c r="NAJ27" s="708"/>
      <c r="NAK27" s="708"/>
      <c r="NAL27" s="708"/>
      <c r="NAM27" s="708"/>
      <c r="NAN27" s="708"/>
      <c r="NAO27" s="708" t="s">
        <v>1360</v>
      </c>
      <c r="NAP27" s="708"/>
      <c r="NAQ27" s="708"/>
      <c r="NAR27" s="708"/>
      <c r="NAS27" s="708"/>
      <c r="NAT27" s="708"/>
      <c r="NAU27" s="708"/>
      <c r="NAV27" s="708"/>
      <c r="NAW27" s="708" t="s">
        <v>1360</v>
      </c>
      <c r="NAX27" s="708"/>
      <c r="NAY27" s="708"/>
      <c r="NAZ27" s="708"/>
      <c r="NBA27" s="708"/>
      <c r="NBB27" s="708"/>
      <c r="NBC27" s="708"/>
      <c r="NBD27" s="708"/>
      <c r="NBE27" s="708" t="s">
        <v>1360</v>
      </c>
      <c r="NBF27" s="708"/>
      <c r="NBG27" s="708"/>
      <c r="NBH27" s="708"/>
      <c r="NBI27" s="708"/>
      <c r="NBJ27" s="708"/>
      <c r="NBK27" s="708"/>
      <c r="NBL27" s="708"/>
      <c r="NBM27" s="708" t="s">
        <v>1360</v>
      </c>
      <c r="NBN27" s="708"/>
      <c r="NBO27" s="708"/>
      <c r="NBP27" s="708"/>
      <c r="NBQ27" s="708"/>
      <c r="NBR27" s="708"/>
      <c r="NBS27" s="708"/>
      <c r="NBT27" s="708"/>
      <c r="NBU27" s="708" t="s">
        <v>1360</v>
      </c>
      <c r="NBV27" s="708"/>
      <c r="NBW27" s="708"/>
      <c r="NBX27" s="708"/>
      <c r="NBY27" s="708"/>
      <c r="NBZ27" s="708"/>
      <c r="NCA27" s="708"/>
      <c r="NCB27" s="708"/>
      <c r="NCC27" s="708" t="s">
        <v>1360</v>
      </c>
      <c r="NCD27" s="708"/>
      <c r="NCE27" s="708"/>
      <c r="NCF27" s="708"/>
      <c r="NCG27" s="708"/>
      <c r="NCH27" s="708"/>
      <c r="NCI27" s="708"/>
      <c r="NCJ27" s="708"/>
      <c r="NCK27" s="708" t="s">
        <v>1360</v>
      </c>
      <c r="NCL27" s="708"/>
      <c r="NCM27" s="708"/>
      <c r="NCN27" s="708"/>
      <c r="NCO27" s="708"/>
      <c r="NCP27" s="708"/>
      <c r="NCQ27" s="708"/>
      <c r="NCR27" s="708"/>
      <c r="NCS27" s="708" t="s">
        <v>1360</v>
      </c>
      <c r="NCT27" s="708"/>
      <c r="NCU27" s="708"/>
      <c r="NCV27" s="708"/>
      <c r="NCW27" s="708"/>
      <c r="NCX27" s="708"/>
      <c r="NCY27" s="708"/>
      <c r="NCZ27" s="708"/>
      <c r="NDA27" s="708" t="s">
        <v>1360</v>
      </c>
      <c r="NDB27" s="708"/>
      <c r="NDC27" s="708"/>
      <c r="NDD27" s="708"/>
      <c r="NDE27" s="708"/>
      <c r="NDF27" s="708"/>
      <c r="NDG27" s="708"/>
      <c r="NDH27" s="708"/>
      <c r="NDI27" s="708" t="s">
        <v>1360</v>
      </c>
      <c r="NDJ27" s="708"/>
      <c r="NDK27" s="708"/>
      <c r="NDL27" s="708"/>
      <c r="NDM27" s="708"/>
      <c r="NDN27" s="708"/>
      <c r="NDO27" s="708"/>
      <c r="NDP27" s="708"/>
      <c r="NDQ27" s="708" t="s">
        <v>1360</v>
      </c>
      <c r="NDR27" s="708"/>
      <c r="NDS27" s="708"/>
      <c r="NDT27" s="708"/>
      <c r="NDU27" s="708"/>
      <c r="NDV27" s="708"/>
      <c r="NDW27" s="708"/>
      <c r="NDX27" s="708"/>
      <c r="NDY27" s="708" t="s">
        <v>1360</v>
      </c>
      <c r="NDZ27" s="708"/>
      <c r="NEA27" s="708"/>
      <c r="NEB27" s="708"/>
      <c r="NEC27" s="708"/>
      <c r="NED27" s="708"/>
      <c r="NEE27" s="708"/>
      <c r="NEF27" s="708"/>
      <c r="NEG27" s="708" t="s">
        <v>1360</v>
      </c>
      <c r="NEH27" s="708"/>
      <c r="NEI27" s="708"/>
      <c r="NEJ27" s="708"/>
      <c r="NEK27" s="708"/>
      <c r="NEL27" s="708"/>
      <c r="NEM27" s="708"/>
      <c r="NEN27" s="708"/>
      <c r="NEO27" s="708" t="s">
        <v>1360</v>
      </c>
      <c r="NEP27" s="708"/>
      <c r="NEQ27" s="708"/>
      <c r="NER27" s="708"/>
      <c r="NES27" s="708"/>
      <c r="NET27" s="708"/>
      <c r="NEU27" s="708"/>
      <c r="NEV27" s="708"/>
      <c r="NEW27" s="708" t="s">
        <v>1360</v>
      </c>
      <c r="NEX27" s="708"/>
      <c r="NEY27" s="708"/>
      <c r="NEZ27" s="708"/>
      <c r="NFA27" s="708"/>
      <c r="NFB27" s="708"/>
      <c r="NFC27" s="708"/>
      <c r="NFD27" s="708"/>
      <c r="NFE27" s="708" t="s">
        <v>1360</v>
      </c>
      <c r="NFF27" s="708"/>
      <c r="NFG27" s="708"/>
      <c r="NFH27" s="708"/>
      <c r="NFI27" s="708"/>
      <c r="NFJ27" s="708"/>
      <c r="NFK27" s="708"/>
      <c r="NFL27" s="708"/>
      <c r="NFM27" s="708" t="s">
        <v>1360</v>
      </c>
      <c r="NFN27" s="708"/>
      <c r="NFO27" s="708"/>
      <c r="NFP27" s="708"/>
      <c r="NFQ27" s="708"/>
      <c r="NFR27" s="708"/>
      <c r="NFS27" s="708"/>
      <c r="NFT27" s="708"/>
      <c r="NFU27" s="708" t="s">
        <v>1360</v>
      </c>
      <c r="NFV27" s="708"/>
      <c r="NFW27" s="708"/>
      <c r="NFX27" s="708"/>
      <c r="NFY27" s="708"/>
      <c r="NFZ27" s="708"/>
      <c r="NGA27" s="708"/>
      <c r="NGB27" s="708"/>
      <c r="NGC27" s="708" t="s">
        <v>1360</v>
      </c>
      <c r="NGD27" s="708"/>
      <c r="NGE27" s="708"/>
      <c r="NGF27" s="708"/>
      <c r="NGG27" s="708"/>
      <c r="NGH27" s="708"/>
      <c r="NGI27" s="708"/>
      <c r="NGJ27" s="708"/>
      <c r="NGK27" s="708" t="s">
        <v>1360</v>
      </c>
      <c r="NGL27" s="708"/>
      <c r="NGM27" s="708"/>
      <c r="NGN27" s="708"/>
      <c r="NGO27" s="708"/>
      <c r="NGP27" s="708"/>
      <c r="NGQ27" s="708"/>
      <c r="NGR27" s="708"/>
      <c r="NGS27" s="708" t="s">
        <v>1360</v>
      </c>
      <c r="NGT27" s="708"/>
      <c r="NGU27" s="708"/>
      <c r="NGV27" s="708"/>
      <c r="NGW27" s="708"/>
      <c r="NGX27" s="708"/>
      <c r="NGY27" s="708"/>
      <c r="NGZ27" s="708"/>
      <c r="NHA27" s="708" t="s">
        <v>1360</v>
      </c>
      <c r="NHB27" s="708"/>
      <c r="NHC27" s="708"/>
      <c r="NHD27" s="708"/>
      <c r="NHE27" s="708"/>
      <c r="NHF27" s="708"/>
      <c r="NHG27" s="708"/>
      <c r="NHH27" s="708"/>
      <c r="NHI27" s="708" t="s">
        <v>1360</v>
      </c>
      <c r="NHJ27" s="708"/>
      <c r="NHK27" s="708"/>
      <c r="NHL27" s="708"/>
      <c r="NHM27" s="708"/>
      <c r="NHN27" s="708"/>
      <c r="NHO27" s="708"/>
      <c r="NHP27" s="708"/>
      <c r="NHQ27" s="708" t="s">
        <v>1360</v>
      </c>
      <c r="NHR27" s="708"/>
      <c r="NHS27" s="708"/>
      <c r="NHT27" s="708"/>
      <c r="NHU27" s="708"/>
      <c r="NHV27" s="708"/>
      <c r="NHW27" s="708"/>
      <c r="NHX27" s="708"/>
      <c r="NHY27" s="708" t="s">
        <v>1360</v>
      </c>
      <c r="NHZ27" s="708"/>
      <c r="NIA27" s="708"/>
      <c r="NIB27" s="708"/>
      <c r="NIC27" s="708"/>
      <c r="NID27" s="708"/>
      <c r="NIE27" s="708"/>
      <c r="NIF27" s="708"/>
      <c r="NIG27" s="708" t="s">
        <v>1360</v>
      </c>
      <c r="NIH27" s="708"/>
      <c r="NII27" s="708"/>
      <c r="NIJ27" s="708"/>
      <c r="NIK27" s="708"/>
      <c r="NIL27" s="708"/>
      <c r="NIM27" s="708"/>
      <c r="NIN27" s="708"/>
      <c r="NIO27" s="708" t="s">
        <v>1360</v>
      </c>
      <c r="NIP27" s="708"/>
      <c r="NIQ27" s="708"/>
      <c r="NIR27" s="708"/>
      <c r="NIS27" s="708"/>
      <c r="NIT27" s="708"/>
      <c r="NIU27" s="708"/>
      <c r="NIV27" s="708"/>
      <c r="NIW27" s="708" t="s">
        <v>1360</v>
      </c>
      <c r="NIX27" s="708"/>
      <c r="NIY27" s="708"/>
      <c r="NIZ27" s="708"/>
      <c r="NJA27" s="708"/>
      <c r="NJB27" s="708"/>
      <c r="NJC27" s="708"/>
      <c r="NJD27" s="708"/>
      <c r="NJE27" s="708" t="s">
        <v>1360</v>
      </c>
      <c r="NJF27" s="708"/>
      <c r="NJG27" s="708"/>
      <c r="NJH27" s="708"/>
      <c r="NJI27" s="708"/>
      <c r="NJJ27" s="708"/>
      <c r="NJK27" s="708"/>
      <c r="NJL27" s="708"/>
      <c r="NJM27" s="708" t="s">
        <v>1360</v>
      </c>
      <c r="NJN27" s="708"/>
      <c r="NJO27" s="708"/>
      <c r="NJP27" s="708"/>
      <c r="NJQ27" s="708"/>
      <c r="NJR27" s="708"/>
      <c r="NJS27" s="708"/>
      <c r="NJT27" s="708"/>
      <c r="NJU27" s="708" t="s">
        <v>1360</v>
      </c>
      <c r="NJV27" s="708"/>
      <c r="NJW27" s="708"/>
      <c r="NJX27" s="708"/>
      <c r="NJY27" s="708"/>
      <c r="NJZ27" s="708"/>
      <c r="NKA27" s="708"/>
      <c r="NKB27" s="708"/>
      <c r="NKC27" s="708" t="s">
        <v>1360</v>
      </c>
      <c r="NKD27" s="708"/>
      <c r="NKE27" s="708"/>
      <c r="NKF27" s="708"/>
      <c r="NKG27" s="708"/>
      <c r="NKH27" s="708"/>
      <c r="NKI27" s="708"/>
      <c r="NKJ27" s="708"/>
      <c r="NKK27" s="708" t="s">
        <v>1360</v>
      </c>
      <c r="NKL27" s="708"/>
      <c r="NKM27" s="708"/>
      <c r="NKN27" s="708"/>
      <c r="NKO27" s="708"/>
      <c r="NKP27" s="708"/>
      <c r="NKQ27" s="708"/>
      <c r="NKR27" s="708"/>
      <c r="NKS27" s="708" t="s">
        <v>1360</v>
      </c>
      <c r="NKT27" s="708"/>
      <c r="NKU27" s="708"/>
      <c r="NKV27" s="708"/>
      <c r="NKW27" s="708"/>
      <c r="NKX27" s="708"/>
      <c r="NKY27" s="708"/>
      <c r="NKZ27" s="708"/>
      <c r="NLA27" s="708" t="s">
        <v>1360</v>
      </c>
      <c r="NLB27" s="708"/>
      <c r="NLC27" s="708"/>
      <c r="NLD27" s="708"/>
      <c r="NLE27" s="708"/>
      <c r="NLF27" s="708"/>
      <c r="NLG27" s="708"/>
      <c r="NLH27" s="708"/>
      <c r="NLI27" s="708" t="s">
        <v>1360</v>
      </c>
      <c r="NLJ27" s="708"/>
      <c r="NLK27" s="708"/>
      <c r="NLL27" s="708"/>
      <c r="NLM27" s="708"/>
      <c r="NLN27" s="708"/>
      <c r="NLO27" s="708"/>
      <c r="NLP27" s="708"/>
      <c r="NLQ27" s="708" t="s">
        <v>1360</v>
      </c>
      <c r="NLR27" s="708"/>
      <c r="NLS27" s="708"/>
      <c r="NLT27" s="708"/>
      <c r="NLU27" s="708"/>
      <c r="NLV27" s="708"/>
      <c r="NLW27" s="708"/>
      <c r="NLX27" s="708"/>
      <c r="NLY27" s="708" t="s">
        <v>1360</v>
      </c>
      <c r="NLZ27" s="708"/>
      <c r="NMA27" s="708"/>
      <c r="NMB27" s="708"/>
      <c r="NMC27" s="708"/>
      <c r="NMD27" s="708"/>
      <c r="NME27" s="708"/>
      <c r="NMF27" s="708"/>
      <c r="NMG27" s="708" t="s">
        <v>1360</v>
      </c>
      <c r="NMH27" s="708"/>
      <c r="NMI27" s="708"/>
      <c r="NMJ27" s="708"/>
      <c r="NMK27" s="708"/>
      <c r="NML27" s="708"/>
      <c r="NMM27" s="708"/>
      <c r="NMN27" s="708"/>
      <c r="NMO27" s="708" t="s">
        <v>1360</v>
      </c>
      <c r="NMP27" s="708"/>
      <c r="NMQ27" s="708"/>
      <c r="NMR27" s="708"/>
      <c r="NMS27" s="708"/>
      <c r="NMT27" s="708"/>
      <c r="NMU27" s="708"/>
      <c r="NMV27" s="708"/>
      <c r="NMW27" s="708" t="s">
        <v>1360</v>
      </c>
      <c r="NMX27" s="708"/>
      <c r="NMY27" s="708"/>
      <c r="NMZ27" s="708"/>
      <c r="NNA27" s="708"/>
      <c r="NNB27" s="708"/>
      <c r="NNC27" s="708"/>
      <c r="NND27" s="708"/>
      <c r="NNE27" s="708" t="s">
        <v>1360</v>
      </c>
      <c r="NNF27" s="708"/>
      <c r="NNG27" s="708"/>
      <c r="NNH27" s="708"/>
      <c r="NNI27" s="708"/>
      <c r="NNJ27" s="708"/>
      <c r="NNK27" s="708"/>
      <c r="NNL27" s="708"/>
      <c r="NNM27" s="708" t="s">
        <v>1360</v>
      </c>
      <c r="NNN27" s="708"/>
      <c r="NNO27" s="708"/>
      <c r="NNP27" s="708"/>
      <c r="NNQ27" s="708"/>
      <c r="NNR27" s="708"/>
      <c r="NNS27" s="708"/>
      <c r="NNT27" s="708"/>
      <c r="NNU27" s="708" t="s">
        <v>1360</v>
      </c>
      <c r="NNV27" s="708"/>
      <c r="NNW27" s="708"/>
      <c r="NNX27" s="708"/>
      <c r="NNY27" s="708"/>
      <c r="NNZ27" s="708"/>
      <c r="NOA27" s="708"/>
      <c r="NOB27" s="708"/>
      <c r="NOC27" s="708" t="s">
        <v>1360</v>
      </c>
      <c r="NOD27" s="708"/>
      <c r="NOE27" s="708"/>
      <c r="NOF27" s="708"/>
      <c r="NOG27" s="708"/>
      <c r="NOH27" s="708"/>
      <c r="NOI27" s="708"/>
      <c r="NOJ27" s="708"/>
      <c r="NOK27" s="708" t="s">
        <v>1360</v>
      </c>
      <c r="NOL27" s="708"/>
      <c r="NOM27" s="708"/>
      <c r="NON27" s="708"/>
      <c r="NOO27" s="708"/>
      <c r="NOP27" s="708"/>
      <c r="NOQ27" s="708"/>
      <c r="NOR27" s="708"/>
      <c r="NOS27" s="708" t="s">
        <v>1360</v>
      </c>
      <c r="NOT27" s="708"/>
      <c r="NOU27" s="708"/>
      <c r="NOV27" s="708"/>
      <c r="NOW27" s="708"/>
      <c r="NOX27" s="708"/>
      <c r="NOY27" s="708"/>
      <c r="NOZ27" s="708"/>
      <c r="NPA27" s="708" t="s">
        <v>1360</v>
      </c>
      <c r="NPB27" s="708"/>
      <c r="NPC27" s="708"/>
      <c r="NPD27" s="708"/>
      <c r="NPE27" s="708"/>
      <c r="NPF27" s="708"/>
      <c r="NPG27" s="708"/>
      <c r="NPH27" s="708"/>
      <c r="NPI27" s="708" t="s">
        <v>1360</v>
      </c>
      <c r="NPJ27" s="708"/>
      <c r="NPK27" s="708"/>
      <c r="NPL27" s="708"/>
      <c r="NPM27" s="708"/>
      <c r="NPN27" s="708"/>
      <c r="NPO27" s="708"/>
      <c r="NPP27" s="708"/>
      <c r="NPQ27" s="708" t="s">
        <v>1360</v>
      </c>
      <c r="NPR27" s="708"/>
      <c r="NPS27" s="708"/>
      <c r="NPT27" s="708"/>
      <c r="NPU27" s="708"/>
      <c r="NPV27" s="708"/>
      <c r="NPW27" s="708"/>
      <c r="NPX27" s="708"/>
      <c r="NPY27" s="708" t="s">
        <v>1360</v>
      </c>
      <c r="NPZ27" s="708"/>
      <c r="NQA27" s="708"/>
      <c r="NQB27" s="708"/>
      <c r="NQC27" s="708"/>
      <c r="NQD27" s="708"/>
      <c r="NQE27" s="708"/>
      <c r="NQF27" s="708"/>
      <c r="NQG27" s="708" t="s">
        <v>1360</v>
      </c>
      <c r="NQH27" s="708"/>
      <c r="NQI27" s="708"/>
      <c r="NQJ27" s="708"/>
      <c r="NQK27" s="708"/>
      <c r="NQL27" s="708"/>
      <c r="NQM27" s="708"/>
      <c r="NQN27" s="708"/>
      <c r="NQO27" s="708" t="s">
        <v>1360</v>
      </c>
      <c r="NQP27" s="708"/>
      <c r="NQQ27" s="708"/>
      <c r="NQR27" s="708"/>
      <c r="NQS27" s="708"/>
      <c r="NQT27" s="708"/>
      <c r="NQU27" s="708"/>
      <c r="NQV27" s="708"/>
      <c r="NQW27" s="708" t="s">
        <v>1360</v>
      </c>
      <c r="NQX27" s="708"/>
      <c r="NQY27" s="708"/>
      <c r="NQZ27" s="708"/>
      <c r="NRA27" s="708"/>
      <c r="NRB27" s="708"/>
      <c r="NRC27" s="708"/>
      <c r="NRD27" s="708"/>
      <c r="NRE27" s="708" t="s">
        <v>1360</v>
      </c>
      <c r="NRF27" s="708"/>
      <c r="NRG27" s="708"/>
      <c r="NRH27" s="708"/>
      <c r="NRI27" s="708"/>
      <c r="NRJ27" s="708"/>
      <c r="NRK27" s="708"/>
      <c r="NRL27" s="708"/>
      <c r="NRM27" s="708" t="s">
        <v>1360</v>
      </c>
      <c r="NRN27" s="708"/>
      <c r="NRO27" s="708"/>
      <c r="NRP27" s="708"/>
      <c r="NRQ27" s="708"/>
      <c r="NRR27" s="708"/>
      <c r="NRS27" s="708"/>
      <c r="NRT27" s="708"/>
      <c r="NRU27" s="708" t="s">
        <v>1360</v>
      </c>
      <c r="NRV27" s="708"/>
      <c r="NRW27" s="708"/>
      <c r="NRX27" s="708"/>
      <c r="NRY27" s="708"/>
      <c r="NRZ27" s="708"/>
      <c r="NSA27" s="708"/>
      <c r="NSB27" s="708"/>
      <c r="NSC27" s="708" t="s">
        <v>1360</v>
      </c>
      <c r="NSD27" s="708"/>
      <c r="NSE27" s="708"/>
      <c r="NSF27" s="708"/>
      <c r="NSG27" s="708"/>
      <c r="NSH27" s="708"/>
      <c r="NSI27" s="708"/>
      <c r="NSJ27" s="708"/>
      <c r="NSK27" s="708" t="s">
        <v>1360</v>
      </c>
      <c r="NSL27" s="708"/>
      <c r="NSM27" s="708"/>
      <c r="NSN27" s="708"/>
      <c r="NSO27" s="708"/>
      <c r="NSP27" s="708"/>
      <c r="NSQ27" s="708"/>
      <c r="NSR27" s="708"/>
      <c r="NSS27" s="708" t="s">
        <v>1360</v>
      </c>
      <c r="NST27" s="708"/>
      <c r="NSU27" s="708"/>
      <c r="NSV27" s="708"/>
      <c r="NSW27" s="708"/>
      <c r="NSX27" s="708"/>
      <c r="NSY27" s="708"/>
      <c r="NSZ27" s="708"/>
      <c r="NTA27" s="708" t="s">
        <v>1360</v>
      </c>
      <c r="NTB27" s="708"/>
      <c r="NTC27" s="708"/>
      <c r="NTD27" s="708"/>
      <c r="NTE27" s="708"/>
      <c r="NTF27" s="708"/>
      <c r="NTG27" s="708"/>
      <c r="NTH27" s="708"/>
      <c r="NTI27" s="708" t="s">
        <v>1360</v>
      </c>
      <c r="NTJ27" s="708"/>
      <c r="NTK27" s="708"/>
      <c r="NTL27" s="708"/>
      <c r="NTM27" s="708"/>
      <c r="NTN27" s="708"/>
      <c r="NTO27" s="708"/>
      <c r="NTP27" s="708"/>
      <c r="NTQ27" s="708" t="s">
        <v>1360</v>
      </c>
      <c r="NTR27" s="708"/>
      <c r="NTS27" s="708"/>
      <c r="NTT27" s="708"/>
      <c r="NTU27" s="708"/>
      <c r="NTV27" s="708"/>
      <c r="NTW27" s="708"/>
      <c r="NTX27" s="708"/>
      <c r="NTY27" s="708" t="s">
        <v>1360</v>
      </c>
      <c r="NTZ27" s="708"/>
      <c r="NUA27" s="708"/>
      <c r="NUB27" s="708"/>
      <c r="NUC27" s="708"/>
      <c r="NUD27" s="708"/>
      <c r="NUE27" s="708"/>
      <c r="NUF27" s="708"/>
      <c r="NUG27" s="708" t="s">
        <v>1360</v>
      </c>
      <c r="NUH27" s="708"/>
      <c r="NUI27" s="708"/>
      <c r="NUJ27" s="708"/>
      <c r="NUK27" s="708"/>
      <c r="NUL27" s="708"/>
      <c r="NUM27" s="708"/>
      <c r="NUN27" s="708"/>
      <c r="NUO27" s="708" t="s">
        <v>1360</v>
      </c>
      <c r="NUP27" s="708"/>
      <c r="NUQ27" s="708"/>
      <c r="NUR27" s="708"/>
      <c r="NUS27" s="708"/>
      <c r="NUT27" s="708"/>
      <c r="NUU27" s="708"/>
      <c r="NUV27" s="708"/>
      <c r="NUW27" s="708" t="s">
        <v>1360</v>
      </c>
      <c r="NUX27" s="708"/>
      <c r="NUY27" s="708"/>
      <c r="NUZ27" s="708"/>
      <c r="NVA27" s="708"/>
      <c r="NVB27" s="708"/>
      <c r="NVC27" s="708"/>
      <c r="NVD27" s="708"/>
      <c r="NVE27" s="708" t="s">
        <v>1360</v>
      </c>
      <c r="NVF27" s="708"/>
      <c r="NVG27" s="708"/>
      <c r="NVH27" s="708"/>
      <c r="NVI27" s="708"/>
      <c r="NVJ27" s="708"/>
      <c r="NVK27" s="708"/>
      <c r="NVL27" s="708"/>
      <c r="NVM27" s="708" t="s">
        <v>1360</v>
      </c>
      <c r="NVN27" s="708"/>
      <c r="NVO27" s="708"/>
      <c r="NVP27" s="708"/>
      <c r="NVQ27" s="708"/>
      <c r="NVR27" s="708"/>
      <c r="NVS27" s="708"/>
      <c r="NVT27" s="708"/>
      <c r="NVU27" s="708" t="s">
        <v>1360</v>
      </c>
      <c r="NVV27" s="708"/>
      <c r="NVW27" s="708"/>
      <c r="NVX27" s="708"/>
      <c r="NVY27" s="708"/>
      <c r="NVZ27" s="708"/>
      <c r="NWA27" s="708"/>
      <c r="NWB27" s="708"/>
      <c r="NWC27" s="708" t="s">
        <v>1360</v>
      </c>
      <c r="NWD27" s="708"/>
      <c r="NWE27" s="708"/>
      <c r="NWF27" s="708"/>
      <c r="NWG27" s="708"/>
      <c r="NWH27" s="708"/>
      <c r="NWI27" s="708"/>
      <c r="NWJ27" s="708"/>
      <c r="NWK27" s="708" t="s">
        <v>1360</v>
      </c>
      <c r="NWL27" s="708"/>
      <c r="NWM27" s="708"/>
      <c r="NWN27" s="708"/>
      <c r="NWO27" s="708"/>
      <c r="NWP27" s="708"/>
      <c r="NWQ27" s="708"/>
      <c r="NWR27" s="708"/>
      <c r="NWS27" s="708" t="s">
        <v>1360</v>
      </c>
      <c r="NWT27" s="708"/>
      <c r="NWU27" s="708"/>
      <c r="NWV27" s="708"/>
      <c r="NWW27" s="708"/>
      <c r="NWX27" s="708"/>
      <c r="NWY27" s="708"/>
      <c r="NWZ27" s="708"/>
      <c r="NXA27" s="708" t="s">
        <v>1360</v>
      </c>
      <c r="NXB27" s="708"/>
      <c r="NXC27" s="708"/>
      <c r="NXD27" s="708"/>
      <c r="NXE27" s="708"/>
      <c r="NXF27" s="708"/>
      <c r="NXG27" s="708"/>
      <c r="NXH27" s="708"/>
      <c r="NXI27" s="708" t="s">
        <v>1360</v>
      </c>
      <c r="NXJ27" s="708"/>
      <c r="NXK27" s="708"/>
      <c r="NXL27" s="708"/>
      <c r="NXM27" s="708"/>
      <c r="NXN27" s="708"/>
      <c r="NXO27" s="708"/>
      <c r="NXP27" s="708"/>
      <c r="NXQ27" s="708" t="s">
        <v>1360</v>
      </c>
      <c r="NXR27" s="708"/>
      <c r="NXS27" s="708"/>
      <c r="NXT27" s="708"/>
      <c r="NXU27" s="708"/>
      <c r="NXV27" s="708"/>
      <c r="NXW27" s="708"/>
      <c r="NXX27" s="708"/>
      <c r="NXY27" s="708" t="s">
        <v>1360</v>
      </c>
      <c r="NXZ27" s="708"/>
      <c r="NYA27" s="708"/>
      <c r="NYB27" s="708"/>
      <c r="NYC27" s="708"/>
      <c r="NYD27" s="708"/>
      <c r="NYE27" s="708"/>
      <c r="NYF27" s="708"/>
      <c r="NYG27" s="708" t="s">
        <v>1360</v>
      </c>
      <c r="NYH27" s="708"/>
      <c r="NYI27" s="708"/>
      <c r="NYJ27" s="708"/>
      <c r="NYK27" s="708"/>
      <c r="NYL27" s="708"/>
      <c r="NYM27" s="708"/>
      <c r="NYN27" s="708"/>
      <c r="NYO27" s="708" t="s">
        <v>1360</v>
      </c>
      <c r="NYP27" s="708"/>
      <c r="NYQ27" s="708"/>
      <c r="NYR27" s="708"/>
      <c r="NYS27" s="708"/>
      <c r="NYT27" s="708"/>
      <c r="NYU27" s="708"/>
      <c r="NYV27" s="708"/>
      <c r="NYW27" s="708" t="s">
        <v>1360</v>
      </c>
      <c r="NYX27" s="708"/>
      <c r="NYY27" s="708"/>
      <c r="NYZ27" s="708"/>
      <c r="NZA27" s="708"/>
      <c r="NZB27" s="708"/>
      <c r="NZC27" s="708"/>
      <c r="NZD27" s="708"/>
      <c r="NZE27" s="708" t="s">
        <v>1360</v>
      </c>
      <c r="NZF27" s="708"/>
      <c r="NZG27" s="708"/>
      <c r="NZH27" s="708"/>
      <c r="NZI27" s="708"/>
      <c r="NZJ27" s="708"/>
      <c r="NZK27" s="708"/>
      <c r="NZL27" s="708"/>
      <c r="NZM27" s="708" t="s">
        <v>1360</v>
      </c>
      <c r="NZN27" s="708"/>
      <c r="NZO27" s="708"/>
      <c r="NZP27" s="708"/>
      <c r="NZQ27" s="708"/>
      <c r="NZR27" s="708"/>
      <c r="NZS27" s="708"/>
      <c r="NZT27" s="708"/>
      <c r="NZU27" s="708" t="s">
        <v>1360</v>
      </c>
      <c r="NZV27" s="708"/>
      <c r="NZW27" s="708"/>
      <c r="NZX27" s="708"/>
      <c r="NZY27" s="708"/>
      <c r="NZZ27" s="708"/>
      <c r="OAA27" s="708"/>
      <c r="OAB27" s="708"/>
      <c r="OAC27" s="708" t="s">
        <v>1360</v>
      </c>
      <c r="OAD27" s="708"/>
      <c r="OAE27" s="708"/>
      <c r="OAF27" s="708"/>
      <c r="OAG27" s="708"/>
      <c r="OAH27" s="708"/>
      <c r="OAI27" s="708"/>
      <c r="OAJ27" s="708"/>
      <c r="OAK27" s="708" t="s">
        <v>1360</v>
      </c>
      <c r="OAL27" s="708"/>
      <c r="OAM27" s="708"/>
      <c r="OAN27" s="708"/>
      <c r="OAO27" s="708"/>
      <c r="OAP27" s="708"/>
      <c r="OAQ27" s="708"/>
      <c r="OAR27" s="708"/>
      <c r="OAS27" s="708" t="s">
        <v>1360</v>
      </c>
      <c r="OAT27" s="708"/>
      <c r="OAU27" s="708"/>
      <c r="OAV27" s="708"/>
      <c r="OAW27" s="708"/>
      <c r="OAX27" s="708"/>
      <c r="OAY27" s="708"/>
      <c r="OAZ27" s="708"/>
      <c r="OBA27" s="708" t="s">
        <v>1360</v>
      </c>
      <c r="OBB27" s="708"/>
      <c r="OBC27" s="708"/>
      <c r="OBD27" s="708"/>
      <c r="OBE27" s="708"/>
      <c r="OBF27" s="708"/>
      <c r="OBG27" s="708"/>
      <c r="OBH27" s="708"/>
      <c r="OBI27" s="708" t="s">
        <v>1360</v>
      </c>
      <c r="OBJ27" s="708"/>
      <c r="OBK27" s="708"/>
      <c r="OBL27" s="708"/>
      <c r="OBM27" s="708"/>
      <c r="OBN27" s="708"/>
      <c r="OBO27" s="708"/>
      <c r="OBP27" s="708"/>
      <c r="OBQ27" s="708" t="s">
        <v>1360</v>
      </c>
      <c r="OBR27" s="708"/>
      <c r="OBS27" s="708"/>
      <c r="OBT27" s="708"/>
      <c r="OBU27" s="708"/>
      <c r="OBV27" s="708"/>
      <c r="OBW27" s="708"/>
      <c r="OBX27" s="708"/>
      <c r="OBY27" s="708" t="s">
        <v>1360</v>
      </c>
      <c r="OBZ27" s="708"/>
      <c r="OCA27" s="708"/>
      <c r="OCB27" s="708"/>
      <c r="OCC27" s="708"/>
      <c r="OCD27" s="708"/>
      <c r="OCE27" s="708"/>
      <c r="OCF27" s="708"/>
      <c r="OCG27" s="708" t="s">
        <v>1360</v>
      </c>
      <c r="OCH27" s="708"/>
      <c r="OCI27" s="708"/>
      <c r="OCJ27" s="708"/>
      <c r="OCK27" s="708"/>
      <c r="OCL27" s="708"/>
      <c r="OCM27" s="708"/>
      <c r="OCN27" s="708"/>
      <c r="OCO27" s="708" t="s">
        <v>1360</v>
      </c>
      <c r="OCP27" s="708"/>
      <c r="OCQ27" s="708"/>
      <c r="OCR27" s="708"/>
      <c r="OCS27" s="708"/>
      <c r="OCT27" s="708"/>
      <c r="OCU27" s="708"/>
      <c r="OCV27" s="708"/>
      <c r="OCW27" s="708" t="s">
        <v>1360</v>
      </c>
      <c r="OCX27" s="708"/>
      <c r="OCY27" s="708"/>
      <c r="OCZ27" s="708"/>
      <c r="ODA27" s="708"/>
      <c r="ODB27" s="708"/>
      <c r="ODC27" s="708"/>
      <c r="ODD27" s="708"/>
      <c r="ODE27" s="708" t="s">
        <v>1360</v>
      </c>
      <c r="ODF27" s="708"/>
      <c r="ODG27" s="708"/>
      <c r="ODH27" s="708"/>
      <c r="ODI27" s="708"/>
      <c r="ODJ27" s="708"/>
      <c r="ODK27" s="708"/>
      <c r="ODL27" s="708"/>
      <c r="ODM27" s="708" t="s">
        <v>1360</v>
      </c>
      <c r="ODN27" s="708"/>
      <c r="ODO27" s="708"/>
      <c r="ODP27" s="708"/>
      <c r="ODQ27" s="708"/>
      <c r="ODR27" s="708"/>
      <c r="ODS27" s="708"/>
      <c r="ODT27" s="708"/>
      <c r="ODU27" s="708" t="s">
        <v>1360</v>
      </c>
      <c r="ODV27" s="708"/>
      <c r="ODW27" s="708"/>
      <c r="ODX27" s="708"/>
      <c r="ODY27" s="708"/>
      <c r="ODZ27" s="708"/>
      <c r="OEA27" s="708"/>
      <c r="OEB27" s="708"/>
      <c r="OEC27" s="708" t="s">
        <v>1360</v>
      </c>
      <c r="OED27" s="708"/>
      <c r="OEE27" s="708"/>
      <c r="OEF27" s="708"/>
      <c r="OEG27" s="708"/>
      <c r="OEH27" s="708"/>
      <c r="OEI27" s="708"/>
      <c r="OEJ27" s="708"/>
      <c r="OEK27" s="708" t="s">
        <v>1360</v>
      </c>
      <c r="OEL27" s="708"/>
      <c r="OEM27" s="708"/>
      <c r="OEN27" s="708"/>
      <c r="OEO27" s="708"/>
      <c r="OEP27" s="708"/>
      <c r="OEQ27" s="708"/>
      <c r="OER27" s="708"/>
      <c r="OES27" s="708" t="s">
        <v>1360</v>
      </c>
      <c r="OET27" s="708"/>
      <c r="OEU27" s="708"/>
      <c r="OEV27" s="708"/>
      <c r="OEW27" s="708"/>
      <c r="OEX27" s="708"/>
      <c r="OEY27" s="708"/>
      <c r="OEZ27" s="708"/>
      <c r="OFA27" s="708" t="s">
        <v>1360</v>
      </c>
      <c r="OFB27" s="708"/>
      <c r="OFC27" s="708"/>
      <c r="OFD27" s="708"/>
      <c r="OFE27" s="708"/>
      <c r="OFF27" s="708"/>
      <c r="OFG27" s="708"/>
      <c r="OFH27" s="708"/>
      <c r="OFI27" s="708" t="s">
        <v>1360</v>
      </c>
      <c r="OFJ27" s="708"/>
      <c r="OFK27" s="708"/>
      <c r="OFL27" s="708"/>
      <c r="OFM27" s="708"/>
      <c r="OFN27" s="708"/>
      <c r="OFO27" s="708"/>
      <c r="OFP27" s="708"/>
      <c r="OFQ27" s="708" t="s">
        <v>1360</v>
      </c>
      <c r="OFR27" s="708"/>
      <c r="OFS27" s="708"/>
      <c r="OFT27" s="708"/>
      <c r="OFU27" s="708"/>
      <c r="OFV27" s="708"/>
      <c r="OFW27" s="708"/>
      <c r="OFX27" s="708"/>
      <c r="OFY27" s="708" t="s">
        <v>1360</v>
      </c>
      <c r="OFZ27" s="708"/>
      <c r="OGA27" s="708"/>
      <c r="OGB27" s="708"/>
      <c r="OGC27" s="708"/>
      <c r="OGD27" s="708"/>
      <c r="OGE27" s="708"/>
      <c r="OGF27" s="708"/>
      <c r="OGG27" s="708" t="s">
        <v>1360</v>
      </c>
      <c r="OGH27" s="708"/>
      <c r="OGI27" s="708"/>
      <c r="OGJ27" s="708"/>
      <c r="OGK27" s="708"/>
      <c r="OGL27" s="708"/>
      <c r="OGM27" s="708"/>
      <c r="OGN27" s="708"/>
      <c r="OGO27" s="708" t="s">
        <v>1360</v>
      </c>
      <c r="OGP27" s="708"/>
      <c r="OGQ27" s="708"/>
      <c r="OGR27" s="708"/>
      <c r="OGS27" s="708"/>
      <c r="OGT27" s="708"/>
      <c r="OGU27" s="708"/>
      <c r="OGV27" s="708"/>
      <c r="OGW27" s="708" t="s">
        <v>1360</v>
      </c>
      <c r="OGX27" s="708"/>
      <c r="OGY27" s="708"/>
      <c r="OGZ27" s="708"/>
      <c r="OHA27" s="708"/>
      <c r="OHB27" s="708"/>
      <c r="OHC27" s="708"/>
      <c r="OHD27" s="708"/>
      <c r="OHE27" s="708" t="s">
        <v>1360</v>
      </c>
      <c r="OHF27" s="708"/>
      <c r="OHG27" s="708"/>
      <c r="OHH27" s="708"/>
      <c r="OHI27" s="708"/>
      <c r="OHJ27" s="708"/>
      <c r="OHK27" s="708"/>
      <c r="OHL27" s="708"/>
      <c r="OHM27" s="708" t="s">
        <v>1360</v>
      </c>
      <c r="OHN27" s="708"/>
      <c r="OHO27" s="708"/>
      <c r="OHP27" s="708"/>
      <c r="OHQ27" s="708"/>
      <c r="OHR27" s="708"/>
      <c r="OHS27" s="708"/>
      <c r="OHT27" s="708"/>
      <c r="OHU27" s="708" t="s">
        <v>1360</v>
      </c>
      <c r="OHV27" s="708"/>
      <c r="OHW27" s="708"/>
      <c r="OHX27" s="708"/>
      <c r="OHY27" s="708"/>
      <c r="OHZ27" s="708"/>
      <c r="OIA27" s="708"/>
      <c r="OIB27" s="708"/>
      <c r="OIC27" s="708" t="s">
        <v>1360</v>
      </c>
      <c r="OID27" s="708"/>
      <c r="OIE27" s="708"/>
      <c r="OIF27" s="708"/>
      <c r="OIG27" s="708"/>
      <c r="OIH27" s="708"/>
      <c r="OII27" s="708"/>
      <c r="OIJ27" s="708"/>
      <c r="OIK27" s="708" t="s">
        <v>1360</v>
      </c>
      <c r="OIL27" s="708"/>
      <c r="OIM27" s="708"/>
      <c r="OIN27" s="708"/>
      <c r="OIO27" s="708"/>
      <c r="OIP27" s="708"/>
      <c r="OIQ27" s="708"/>
      <c r="OIR27" s="708"/>
      <c r="OIS27" s="708" t="s">
        <v>1360</v>
      </c>
      <c r="OIT27" s="708"/>
      <c r="OIU27" s="708"/>
      <c r="OIV27" s="708"/>
      <c r="OIW27" s="708"/>
      <c r="OIX27" s="708"/>
      <c r="OIY27" s="708"/>
      <c r="OIZ27" s="708"/>
      <c r="OJA27" s="708" t="s">
        <v>1360</v>
      </c>
      <c r="OJB27" s="708"/>
      <c r="OJC27" s="708"/>
      <c r="OJD27" s="708"/>
      <c r="OJE27" s="708"/>
      <c r="OJF27" s="708"/>
      <c r="OJG27" s="708"/>
      <c r="OJH27" s="708"/>
      <c r="OJI27" s="708" t="s">
        <v>1360</v>
      </c>
      <c r="OJJ27" s="708"/>
      <c r="OJK27" s="708"/>
      <c r="OJL27" s="708"/>
      <c r="OJM27" s="708"/>
      <c r="OJN27" s="708"/>
      <c r="OJO27" s="708"/>
      <c r="OJP27" s="708"/>
      <c r="OJQ27" s="708" t="s">
        <v>1360</v>
      </c>
      <c r="OJR27" s="708"/>
      <c r="OJS27" s="708"/>
      <c r="OJT27" s="708"/>
      <c r="OJU27" s="708"/>
      <c r="OJV27" s="708"/>
      <c r="OJW27" s="708"/>
      <c r="OJX27" s="708"/>
      <c r="OJY27" s="708" t="s">
        <v>1360</v>
      </c>
      <c r="OJZ27" s="708"/>
      <c r="OKA27" s="708"/>
      <c r="OKB27" s="708"/>
      <c r="OKC27" s="708"/>
      <c r="OKD27" s="708"/>
      <c r="OKE27" s="708"/>
      <c r="OKF27" s="708"/>
      <c r="OKG27" s="708" t="s">
        <v>1360</v>
      </c>
      <c r="OKH27" s="708"/>
      <c r="OKI27" s="708"/>
      <c r="OKJ27" s="708"/>
      <c r="OKK27" s="708"/>
      <c r="OKL27" s="708"/>
      <c r="OKM27" s="708"/>
      <c r="OKN27" s="708"/>
      <c r="OKO27" s="708" t="s">
        <v>1360</v>
      </c>
      <c r="OKP27" s="708"/>
      <c r="OKQ27" s="708"/>
      <c r="OKR27" s="708"/>
      <c r="OKS27" s="708"/>
      <c r="OKT27" s="708"/>
      <c r="OKU27" s="708"/>
      <c r="OKV27" s="708"/>
      <c r="OKW27" s="708" t="s">
        <v>1360</v>
      </c>
      <c r="OKX27" s="708"/>
      <c r="OKY27" s="708"/>
      <c r="OKZ27" s="708"/>
      <c r="OLA27" s="708"/>
      <c r="OLB27" s="708"/>
      <c r="OLC27" s="708"/>
      <c r="OLD27" s="708"/>
      <c r="OLE27" s="708" t="s">
        <v>1360</v>
      </c>
      <c r="OLF27" s="708"/>
      <c r="OLG27" s="708"/>
      <c r="OLH27" s="708"/>
      <c r="OLI27" s="708"/>
      <c r="OLJ27" s="708"/>
      <c r="OLK27" s="708"/>
      <c r="OLL27" s="708"/>
      <c r="OLM27" s="708" t="s">
        <v>1360</v>
      </c>
      <c r="OLN27" s="708"/>
      <c r="OLO27" s="708"/>
      <c r="OLP27" s="708"/>
      <c r="OLQ27" s="708"/>
      <c r="OLR27" s="708"/>
      <c r="OLS27" s="708"/>
      <c r="OLT27" s="708"/>
      <c r="OLU27" s="708" t="s">
        <v>1360</v>
      </c>
      <c r="OLV27" s="708"/>
      <c r="OLW27" s="708"/>
      <c r="OLX27" s="708"/>
      <c r="OLY27" s="708"/>
      <c r="OLZ27" s="708"/>
      <c r="OMA27" s="708"/>
      <c r="OMB27" s="708"/>
      <c r="OMC27" s="708" t="s">
        <v>1360</v>
      </c>
      <c r="OMD27" s="708"/>
      <c r="OME27" s="708"/>
      <c r="OMF27" s="708"/>
      <c r="OMG27" s="708"/>
      <c r="OMH27" s="708"/>
      <c r="OMI27" s="708"/>
      <c r="OMJ27" s="708"/>
      <c r="OMK27" s="708" t="s">
        <v>1360</v>
      </c>
      <c r="OML27" s="708"/>
      <c r="OMM27" s="708"/>
      <c r="OMN27" s="708"/>
      <c r="OMO27" s="708"/>
      <c r="OMP27" s="708"/>
      <c r="OMQ27" s="708"/>
      <c r="OMR27" s="708"/>
      <c r="OMS27" s="708" t="s">
        <v>1360</v>
      </c>
      <c r="OMT27" s="708"/>
      <c r="OMU27" s="708"/>
      <c r="OMV27" s="708"/>
      <c r="OMW27" s="708"/>
      <c r="OMX27" s="708"/>
      <c r="OMY27" s="708"/>
      <c r="OMZ27" s="708"/>
      <c r="ONA27" s="708" t="s">
        <v>1360</v>
      </c>
      <c r="ONB27" s="708"/>
      <c r="ONC27" s="708"/>
      <c r="OND27" s="708"/>
      <c r="ONE27" s="708"/>
      <c r="ONF27" s="708"/>
      <c r="ONG27" s="708"/>
      <c r="ONH27" s="708"/>
      <c r="ONI27" s="708" t="s">
        <v>1360</v>
      </c>
      <c r="ONJ27" s="708"/>
      <c r="ONK27" s="708"/>
      <c r="ONL27" s="708"/>
      <c r="ONM27" s="708"/>
      <c r="ONN27" s="708"/>
      <c r="ONO27" s="708"/>
      <c r="ONP27" s="708"/>
      <c r="ONQ27" s="708" t="s">
        <v>1360</v>
      </c>
      <c r="ONR27" s="708"/>
      <c r="ONS27" s="708"/>
      <c r="ONT27" s="708"/>
      <c r="ONU27" s="708"/>
      <c r="ONV27" s="708"/>
      <c r="ONW27" s="708"/>
      <c r="ONX27" s="708"/>
      <c r="ONY27" s="708" t="s">
        <v>1360</v>
      </c>
      <c r="ONZ27" s="708"/>
      <c r="OOA27" s="708"/>
      <c r="OOB27" s="708"/>
      <c r="OOC27" s="708"/>
      <c r="OOD27" s="708"/>
      <c r="OOE27" s="708"/>
      <c r="OOF27" s="708"/>
      <c r="OOG27" s="708" t="s">
        <v>1360</v>
      </c>
      <c r="OOH27" s="708"/>
      <c r="OOI27" s="708"/>
      <c r="OOJ27" s="708"/>
      <c r="OOK27" s="708"/>
      <c r="OOL27" s="708"/>
      <c r="OOM27" s="708"/>
      <c r="OON27" s="708"/>
      <c r="OOO27" s="708" t="s">
        <v>1360</v>
      </c>
      <c r="OOP27" s="708"/>
      <c r="OOQ27" s="708"/>
      <c r="OOR27" s="708"/>
      <c r="OOS27" s="708"/>
      <c r="OOT27" s="708"/>
      <c r="OOU27" s="708"/>
      <c r="OOV27" s="708"/>
      <c r="OOW27" s="708" t="s">
        <v>1360</v>
      </c>
      <c r="OOX27" s="708"/>
      <c r="OOY27" s="708"/>
      <c r="OOZ27" s="708"/>
      <c r="OPA27" s="708"/>
      <c r="OPB27" s="708"/>
      <c r="OPC27" s="708"/>
      <c r="OPD27" s="708"/>
      <c r="OPE27" s="708" t="s">
        <v>1360</v>
      </c>
      <c r="OPF27" s="708"/>
      <c r="OPG27" s="708"/>
      <c r="OPH27" s="708"/>
      <c r="OPI27" s="708"/>
      <c r="OPJ27" s="708"/>
      <c r="OPK27" s="708"/>
      <c r="OPL27" s="708"/>
      <c r="OPM27" s="708" t="s">
        <v>1360</v>
      </c>
      <c r="OPN27" s="708"/>
      <c r="OPO27" s="708"/>
      <c r="OPP27" s="708"/>
      <c r="OPQ27" s="708"/>
      <c r="OPR27" s="708"/>
      <c r="OPS27" s="708"/>
      <c r="OPT27" s="708"/>
      <c r="OPU27" s="708" t="s">
        <v>1360</v>
      </c>
      <c r="OPV27" s="708"/>
      <c r="OPW27" s="708"/>
      <c r="OPX27" s="708"/>
      <c r="OPY27" s="708"/>
      <c r="OPZ27" s="708"/>
      <c r="OQA27" s="708"/>
      <c r="OQB27" s="708"/>
      <c r="OQC27" s="708" t="s">
        <v>1360</v>
      </c>
      <c r="OQD27" s="708"/>
      <c r="OQE27" s="708"/>
      <c r="OQF27" s="708"/>
      <c r="OQG27" s="708"/>
      <c r="OQH27" s="708"/>
      <c r="OQI27" s="708"/>
      <c r="OQJ27" s="708"/>
      <c r="OQK27" s="708" t="s">
        <v>1360</v>
      </c>
      <c r="OQL27" s="708"/>
      <c r="OQM27" s="708"/>
      <c r="OQN27" s="708"/>
      <c r="OQO27" s="708"/>
      <c r="OQP27" s="708"/>
      <c r="OQQ27" s="708"/>
      <c r="OQR27" s="708"/>
      <c r="OQS27" s="708" t="s">
        <v>1360</v>
      </c>
      <c r="OQT27" s="708"/>
      <c r="OQU27" s="708"/>
      <c r="OQV27" s="708"/>
      <c r="OQW27" s="708"/>
      <c r="OQX27" s="708"/>
      <c r="OQY27" s="708"/>
      <c r="OQZ27" s="708"/>
      <c r="ORA27" s="708" t="s">
        <v>1360</v>
      </c>
      <c r="ORB27" s="708"/>
      <c r="ORC27" s="708"/>
      <c r="ORD27" s="708"/>
      <c r="ORE27" s="708"/>
      <c r="ORF27" s="708"/>
      <c r="ORG27" s="708"/>
      <c r="ORH27" s="708"/>
      <c r="ORI27" s="708" t="s">
        <v>1360</v>
      </c>
      <c r="ORJ27" s="708"/>
      <c r="ORK27" s="708"/>
      <c r="ORL27" s="708"/>
      <c r="ORM27" s="708"/>
      <c r="ORN27" s="708"/>
      <c r="ORO27" s="708"/>
      <c r="ORP27" s="708"/>
      <c r="ORQ27" s="708" t="s">
        <v>1360</v>
      </c>
      <c r="ORR27" s="708"/>
      <c r="ORS27" s="708"/>
      <c r="ORT27" s="708"/>
      <c r="ORU27" s="708"/>
      <c r="ORV27" s="708"/>
      <c r="ORW27" s="708"/>
      <c r="ORX27" s="708"/>
      <c r="ORY27" s="708" t="s">
        <v>1360</v>
      </c>
      <c r="ORZ27" s="708"/>
      <c r="OSA27" s="708"/>
      <c r="OSB27" s="708"/>
      <c r="OSC27" s="708"/>
      <c r="OSD27" s="708"/>
      <c r="OSE27" s="708"/>
      <c r="OSF27" s="708"/>
      <c r="OSG27" s="708" t="s">
        <v>1360</v>
      </c>
      <c r="OSH27" s="708"/>
      <c r="OSI27" s="708"/>
      <c r="OSJ27" s="708"/>
      <c r="OSK27" s="708"/>
      <c r="OSL27" s="708"/>
      <c r="OSM27" s="708"/>
      <c r="OSN27" s="708"/>
      <c r="OSO27" s="708" t="s">
        <v>1360</v>
      </c>
      <c r="OSP27" s="708"/>
      <c r="OSQ27" s="708"/>
      <c r="OSR27" s="708"/>
      <c r="OSS27" s="708"/>
      <c r="OST27" s="708"/>
      <c r="OSU27" s="708"/>
      <c r="OSV27" s="708"/>
      <c r="OSW27" s="708" t="s">
        <v>1360</v>
      </c>
      <c r="OSX27" s="708"/>
      <c r="OSY27" s="708"/>
      <c r="OSZ27" s="708"/>
      <c r="OTA27" s="708"/>
      <c r="OTB27" s="708"/>
      <c r="OTC27" s="708"/>
      <c r="OTD27" s="708"/>
      <c r="OTE27" s="708" t="s">
        <v>1360</v>
      </c>
      <c r="OTF27" s="708"/>
      <c r="OTG27" s="708"/>
      <c r="OTH27" s="708"/>
      <c r="OTI27" s="708"/>
      <c r="OTJ27" s="708"/>
      <c r="OTK27" s="708"/>
      <c r="OTL27" s="708"/>
      <c r="OTM27" s="708" t="s">
        <v>1360</v>
      </c>
      <c r="OTN27" s="708"/>
      <c r="OTO27" s="708"/>
      <c r="OTP27" s="708"/>
      <c r="OTQ27" s="708"/>
      <c r="OTR27" s="708"/>
      <c r="OTS27" s="708"/>
      <c r="OTT27" s="708"/>
      <c r="OTU27" s="708" t="s">
        <v>1360</v>
      </c>
      <c r="OTV27" s="708"/>
      <c r="OTW27" s="708"/>
      <c r="OTX27" s="708"/>
      <c r="OTY27" s="708"/>
      <c r="OTZ27" s="708"/>
      <c r="OUA27" s="708"/>
      <c r="OUB27" s="708"/>
      <c r="OUC27" s="708" t="s">
        <v>1360</v>
      </c>
      <c r="OUD27" s="708"/>
      <c r="OUE27" s="708"/>
      <c r="OUF27" s="708"/>
      <c r="OUG27" s="708"/>
      <c r="OUH27" s="708"/>
      <c r="OUI27" s="708"/>
      <c r="OUJ27" s="708"/>
      <c r="OUK27" s="708" t="s">
        <v>1360</v>
      </c>
      <c r="OUL27" s="708"/>
      <c r="OUM27" s="708"/>
      <c r="OUN27" s="708"/>
      <c r="OUO27" s="708"/>
      <c r="OUP27" s="708"/>
      <c r="OUQ27" s="708"/>
      <c r="OUR27" s="708"/>
      <c r="OUS27" s="708" t="s">
        <v>1360</v>
      </c>
      <c r="OUT27" s="708"/>
      <c r="OUU27" s="708"/>
      <c r="OUV27" s="708"/>
      <c r="OUW27" s="708"/>
      <c r="OUX27" s="708"/>
      <c r="OUY27" s="708"/>
      <c r="OUZ27" s="708"/>
      <c r="OVA27" s="708" t="s">
        <v>1360</v>
      </c>
      <c r="OVB27" s="708"/>
      <c r="OVC27" s="708"/>
      <c r="OVD27" s="708"/>
      <c r="OVE27" s="708"/>
      <c r="OVF27" s="708"/>
      <c r="OVG27" s="708"/>
      <c r="OVH27" s="708"/>
      <c r="OVI27" s="708" t="s">
        <v>1360</v>
      </c>
      <c r="OVJ27" s="708"/>
      <c r="OVK27" s="708"/>
      <c r="OVL27" s="708"/>
      <c r="OVM27" s="708"/>
      <c r="OVN27" s="708"/>
      <c r="OVO27" s="708"/>
      <c r="OVP27" s="708"/>
      <c r="OVQ27" s="708" t="s">
        <v>1360</v>
      </c>
      <c r="OVR27" s="708"/>
      <c r="OVS27" s="708"/>
      <c r="OVT27" s="708"/>
      <c r="OVU27" s="708"/>
      <c r="OVV27" s="708"/>
      <c r="OVW27" s="708"/>
      <c r="OVX27" s="708"/>
      <c r="OVY27" s="708" t="s">
        <v>1360</v>
      </c>
      <c r="OVZ27" s="708"/>
      <c r="OWA27" s="708"/>
      <c r="OWB27" s="708"/>
      <c r="OWC27" s="708"/>
      <c r="OWD27" s="708"/>
      <c r="OWE27" s="708"/>
      <c r="OWF27" s="708"/>
      <c r="OWG27" s="708" t="s">
        <v>1360</v>
      </c>
      <c r="OWH27" s="708"/>
      <c r="OWI27" s="708"/>
      <c r="OWJ27" s="708"/>
      <c r="OWK27" s="708"/>
      <c r="OWL27" s="708"/>
      <c r="OWM27" s="708"/>
      <c r="OWN27" s="708"/>
      <c r="OWO27" s="708" t="s">
        <v>1360</v>
      </c>
      <c r="OWP27" s="708"/>
      <c r="OWQ27" s="708"/>
      <c r="OWR27" s="708"/>
      <c r="OWS27" s="708"/>
      <c r="OWT27" s="708"/>
      <c r="OWU27" s="708"/>
      <c r="OWV27" s="708"/>
      <c r="OWW27" s="708" t="s">
        <v>1360</v>
      </c>
      <c r="OWX27" s="708"/>
      <c r="OWY27" s="708"/>
      <c r="OWZ27" s="708"/>
      <c r="OXA27" s="708"/>
      <c r="OXB27" s="708"/>
      <c r="OXC27" s="708"/>
      <c r="OXD27" s="708"/>
      <c r="OXE27" s="708" t="s">
        <v>1360</v>
      </c>
      <c r="OXF27" s="708"/>
      <c r="OXG27" s="708"/>
      <c r="OXH27" s="708"/>
      <c r="OXI27" s="708"/>
      <c r="OXJ27" s="708"/>
      <c r="OXK27" s="708"/>
      <c r="OXL27" s="708"/>
      <c r="OXM27" s="708" t="s">
        <v>1360</v>
      </c>
      <c r="OXN27" s="708"/>
      <c r="OXO27" s="708"/>
      <c r="OXP27" s="708"/>
      <c r="OXQ27" s="708"/>
      <c r="OXR27" s="708"/>
      <c r="OXS27" s="708"/>
      <c r="OXT27" s="708"/>
      <c r="OXU27" s="708" t="s">
        <v>1360</v>
      </c>
      <c r="OXV27" s="708"/>
      <c r="OXW27" s="708"/>
      <c r="OXX27" s="708"/>
      <c r="OXY27" s="708"/>
      <c r="OXZ27" s="708"/>
      <c r="OYA27" s="708"/>
      <c r="OYB27" s="708"/>
      <c r="OYC27" s="708" t="s">
        <v>1360</v>
      </c>
      <c r="OYD27" s="708"/>
      <c r="OYE27" s="708"/>
      <c r="OYF27" s="708"/>
      <c r="OYG27" s="708"/>
      <c r="OYH27" s="708"/>
      <c r="OYI27" s="708"/>
      <c r="OYJ27" s="708"/>
      <c r="OYK27" s="708" t="s">
        <v>1360</v>
      </c>
      <c r="OYL27" s="708"/>
      <c r="OYM27" s="708"/>
      <c r="OYN27" s="708"/>
      <c r="OYO27" s="708"/>
      <c r="OYP27" s="708"/>
      <c r="OYQ27" s="708"/>
      <c r="OYR27" s="708"/>
      <c r="OYS27" s="708" t="s">
        <v>1360</v>
      </c>
      <c r="OYT27" s="708"/>
      <c r="OYU27" s="708"/>
      <c r="OYV27" s="708"/>
      <c r="OYW27" s="708"/>
      <c r="OYX27" s="708"/>
      <c r="OYY27" s="708"/>
      <c r="OYZ27" s="708"/>
      <c r="OZA27" s="708" t="s">
        <v>1360</v>
      </c>
      <c r="OZB27" s="708"/>
      <c r="OZC27" s="708"/>
      <c r="OZD27" s="708"/>
      <c r="OZE27" s="708"/>
      <c r="OZF27" s="708"/>
      <c r="OZG27" s="708"/>
      <c r="OZH27" s="708"/>
      <c r="OZI27" s="708" t="s">
        <v>1360</v>
      </c>
      <c r="OZJ27" s="708"/>
      <c r="OZK27" s="708"/>
      <c r="OZL27" s="708"/>
      <c r="OZM27" s="708"/>
      <c r="OZN27" s="708"/>
      <c r="OZO27" s="708"/>
      <c r="OZP27" s="708"/>
      <c r="OZQ27" s="708" t="s">
        <v>1360</v>
      </c>
      <c r="OZR27" s="708"/>
      <c r="OZS27" s="708"/>
      <c r="OZT27" s="708"/>
      <c r="OZU27" s="708"/>
      <c r="OZV27" s="708"/>
      <c r="OZW27" s="708"/>
      <c r="OZX27" s="708"/>
      <c r="OZY27" s="708" t="s">
        <v>1360</v>
      </c>
      <c r="OZZ27" s="708"/>
      <c r="PAA27" s="708"/>
      <c r="PAB27" s="708"/>
      <c r="PAC27" s="708"/>
      <c r="PAD27" s="708"/>
      <c r="PAE27" s="708"/>
      <c r="PAF27" s="708"/>
      <c r="PAG27" s="708" t="s">
        <v>1360</v>
      </c>
      <c r="PAH27" s="708"/>
      <c r="PAI27" s="708"/>
      <c r="PAJ27" s="708"/>
      <c r="PAK27" s="708"/>
      <c r="PAL27" s="708"/>
      <c r="PAM27" s="708"/>
      <c r="PAN27" s="708"/>
      <c r="PAO27" s="708" t="s">
        <v>1360</v>
      </c>
      <c r="PAP27" s="708"/>
      <c r="PAQ27" s="708"/>
      <c r="PAR27" s="708"/>
      <c r="PAS27" s="708"/>
      <c r="PAT27" s="708"/>
      <c r="PAU27" s="708"/>
      <c r="PAV27" s="708"/>
      <c r="PAW27" s="708" t="s">
        <v>1360</v>
      </c>
      <c r="PAX27" s="708"/>
      <c r="PAY27" s="708"/>
      <c r="PAZ27" s="708"/>
      <c r="PBA27" s="708"/>
      <c r="PBB27" s="708"/>
      <c r="PBC27" s="708"/>
      <c r="PBD27" s="708"/>
      <c r="PBE27" s="708" t="s">
        <v>1360</v>
      </c>
      <c r="PBF27" s="708"/>
      <c r="PBG27" s="708"/>
      <c r="PBH27" s="708"/>
      <c r="PBI27" s="708"/>
      <c r="PBJ27" s="708"/>
      <c r="PBK27" s="708"/>
      <c r="PBL27" s="708"/>
      <c r="PBM27" s="708" t="s">
        <v>1360</v>
      </c>
      <c r="PBN27" s="708"/>
      <c r="PBO27" s="708"/>
      <c r="PBP27" s="708"/>
      <c r="PBQ27" s="708"/>
      <c r="PBR27" s="708"/>
      <c r="PBS27" s="708"/>
      <c r="PBT27" s="708"/>
      <c r="PBU27" s="708" t="s">
        <v>1360</v>
      </c>
      <c r="PBV27" s="708"/>
      <c r="PBW27" s="708"/>
      <c r="PBX27" s="708"/>
      <c r="PBY27" s="708"/>
      <c r="PBZ27" s="708"/>
      <c r="PCA27" s="708"/>
      <c r="PCB27" s="708"/>
      <c r="PCC27" s="708" t="s">
        <v>1360</v>
      </c>
      <c r="PCD27" s="708"/>
      <c r="PCE27" s="708"/>
      <c r="PCF27" s="708"/>
      <c r="PCG27" s="708"/>
      <c r="PCH27" s="708"/>
      <c r="PCI27" s="708"/>
      <c r="PCJ27" s="708"/>
      <c r="PCK27" s="708" t="s">
        <v>1360</v>
      </c>
      <c r="PCL27" s="708"/>
      <c r="PCM27" s="708"/>
      <c r="PCN27" s="708"/>
      <c r="PCO27" s="708"/>
      <c r="PCP27" s="708"/>
      <c r="PCQ27" s="708"/>
      <c r="PCR27" s="708"/>
      <c r="PCS27" s="708" t="s">
        <v>1360</v>
      </c>
      <c r="PCT27" s="708"/>
      <c r="PCU27" s="708"/>
      <c r="PCV27" s="708"/>
      <c r="PCW27" s="708"/>
      <c r="PCX27" s="708"/>
      <c r="PCY27" s="708"/>
      <c r="PCZ27" s="708"/>
      <c r="PDA27" s="708" t="s">
        <v>1360</v>
      </c>
      <c r="PDB27" s="708"/>
      <c r="PDC27" s="708"/>
      <c r="PDD27" s="708"/>
      <c r="PDE27" s="708"/>
      <c r="PDF27" s="708"/>
      <c r="PDG27" s="708"/>
      <c r="PDH27" s="708"/>
      <c r="PDI27" s="708" t="s">
        <v>1360</v>
      </c>
      <c r="PDJ27" s="708"/>
      <c r="PDK27" s="708"/>
      <c r="PDL27" s="708"/>
      <c r="PDM27" s="708"/>
      <c r="PDN27" s="708"/>
      <c r="PDO27" s="708"/>
      <c r="PDP27" s="708"/>
      <c r="PDQ27" s="708" t="s">
        <v>1360</v>
      </c>
      <c r="PDR27" s="708"/>
      <c r="PDS27" s="708"/>
      <c r="PDT27" s="708"/>
      <c r="PDU27" s="708"/>
      <c r="PDV27" s="708"/>
      <c r="PDW27" s="708"/>
      <c r="PDX27" s="708"/>
      <c r="PDY27" s="708" t="s">
        <v>1360</v>
      </c>
      <c r="PDZ27" s="708"/>
      <c r="PEA27" s="708"/>
      <c r="PEB27" s="708"/>
      <c r="PEC27" s="708"/>
      <c r="PED27" s="708"/>
      <c r="PEE27" s="708"/>
      <c r="PEF27" s="708"/>
      <c r="PEG27" s="708" t="s">
        <v>1360</v>
      </c>
      <c r="PEH27" s="708"/>
      <c r="PEI27" s="708"/>
      <c r="PEJ27" s="708"/>
      <c r="PEK27" s="708"/>
      <c r="PEL27" s="708"/>
      <c r="PEM27" s="708"/>
      <c r="PEN27" s="708"/>
      <c r="PEO27" s="708" t="s">
        <v>1360</v>
      </c>
      <c r="PEP27" s="708"/>
      <c r="PEQ27" s="708"/>
      <c r="PER27" s="708"/>
      <c r="PES27" s="708"/>
      <c r="PET27" s="708"/>
      <c r="PEU27" s="708"/>
      <c r="PEV27" s="708"/>
      <c r="PEW27" s="708" t="s">
        <v>1360</v>
      </c>
      <c r="PEX27" s="708"/>
      <c r="PEY27" s="708"/>
      <c r="PEZ27" s="708"/>
      <c r="PFA27" s="708"/>
      <c r="PFB27" s="708"/>
      <c r="PFC27" s="708"/>
      <c r="PFD27" s="708"/>
      <c r="PFE27" s="708" t="s">
        <v>1360</v>
      </c>
      <c r="PFF27" s="708"/>
      <c r="PFG27" s="708"/>
      <c r="PFH27" s="708"/>
      <c r="PFI27" s="708"/>
      <c r="PFJ27" s="708"/>
      <c r="PFK27" s="708"/>
      <c r="PFL27" s="708"/>
      <c r="PFM27" s="708" t="s">
        <v>1360</v>
      </c>
      <c r="PFN27" s="708"/>
      <c r="PFO27" s="708"/>
      <c r="PFP27" s="708"/>
      <c r="PFQ27" s="708"/>
      <c r="PFR27" s="708"/>
      <c r="PFS27" s="708"/>
      <c r="PFT27" s="708"/>
      <c r="PFU27" s="708" t="s">
        <v>1360</v>
      </c>
      <c r="PFV27" s="708"/>
      <c r="PFW27" s="708"/>
      <c r="PFX27" s="708"/>
      <c r="PFY27" s="708"/>
      <c r="PFZ27" s="708"/>
      <c r="PGA27" s="708"/>
      <c r="PGB27" s="708"/>
      <c r="PGC27" s="708" t="s">
        <v>1360</v>
      </c>
      <c r="PGD27" s="708"/>
      <c r="PGE27" s="708"/>
      <c r="PGF27" s="708"/>
      <c r="PGG27" s="708"/>
      <c r="PGH27" s="708"/>
      <c r="PGI27" s="708"/>
      <c r="PGJ27" s="708"/>
      <c r="PGK27" s="708" t="s">
        <v>1360</v>
      </c>
      <c r="PGL27" s="708"/>
      <c r="PGM27" s="708"/>
      <c r="PGN27" s="708"/>
      <c r="PGO27" s="708"/>
      <c r="PGP27" s="708"/>
      <c r="PGQ27" s="708"/>
      <c r="PGR27" s="708"/>
      <c r="PGS27" s="708" t="s">
        <v>1360</v>
      </c>
      <c r="PGT27" s="708"/>
      <c r="PGU27" s="708"/>
      <c r="PGV27" s="708"/>
      <c r="PGW27" s="708"/>
      <c r="PGX27" s="708"/>
      <c r="PGY27" s="708"/>
      <c r="PGZ27" s="708"/>
      <c r="PHA27" s="708" t="s">
        <v>1360</v>
      </c>
      <c r="PHB27" s="708"/>
      <c r="PHC27" s="708"/>
      <c r="PHD27" s="708"/>
      <c r="PHE27" s="708"/>
      <c r="PHF27" s="708"/>
      <c r="PHG27" s="708"/>
      <c r="PHH27" s="708"/>
      <c r="PHI27" s="708" t="s">
        <v>1360</v>
      </c>
      <c r="PHJ27" s="708"/>
      <c r="PHK27" s="708"/>
      <c r="PHL27" s="708"/>
      <c r="PHM27" s="708"/>
      <c r="PHN27" s="708"/>
      <c r="PHO27" s="708"/>
      <c r="PHP27" s="708"/>
      <c r="PHQ27" s="708" t="s">
        <v>1360</v>
      </c>
      <c r="PHR27" s="708"/>
      <c r="PHS27" s="708"/>
      <c r="PHT27" s="708"/>
      <c r="PHU27" s="708"/>
      <c r="PHV27" s="708"/>
      <c r="PHW27" s="708"/>
      <c r="PHX27" s="708"/>
      <c r="PHY27" s="708" t="s">
        <v>1360</v>
      </c>
      <c r="PHZ27" s="708"/>
      <c r="PIA27" s="708"/>
      <c r="PIB27" s="708"/>
      <c r="PIC27" s="708"/>
      <c r="PID27" s="708"/>
      <c r="PIE27" s="708"/>
      <c r="PIF27" s="708"/>
      <c r="PIG27" s="708" t="s">
        <v>1360</v>
      </c>
      <c r="PIH27" s="708"/>
      <c r="PII27" s="708"/>
      <c r="PIJ27" s="708"/>
      <c r="PIK27" s="708"/>
      <c r="PIL27" s="708"/>
      <c r="PIM27" s="708"/>
      <c r="PIN27" s="708"/>
      <c r="PIO27" s="708" t="s">
        <v>1360</v>
      </c>
      <c r="PIP27" s="708"/>
      <c r="PIQ27" s="708"/>
      <c r="PIR27" s="708"/>
      <c r="PIS27" s="708"/>
      <c r="PIT27" s="708"/>
      <c r="PIU27" s="708"/>
      <c r="PIV27" s="708"/>
      <c r="PIW27" s="708" t="s">
        <v>1360</v>
      </c>
      <c r="PIX27" s="708"/>
      <c r="PIY27" s="708"/>
      <c r="PIZ27" s="708"/>
      <c r="PJA27" s="708"/>
      <c r="PJB27" s="708"/>
      <c r="PJC27" s="708"/>
      <c r="PJD27" s="708"/>
      <c r="PJE27" s="708" t="s">
        <v>1360</v>
      </c>
      <c r="PJF27" s="708"/>
      <c r="PJG27" s="708"/>
      <c r="PJH27" s="708"/>
      <c r="PJI27" s="708"/>
      <c r="PJJ27" s="708"/>
      <c r="PJK27" s="708"/>
      <c r="PJL27" s="708"/>
      <c r="PJM27" s="708" t="s">
        <v>1360</v>
      </c>
      <c r="PJN27" s="708"/>
      <c r="PJO27" s="708"/>
      <c r="PJP27" s="708"/>
      <c r="PJQ27" s="708"/>
      <c r="PJR27" s="708"/>
      <c r="PJS27" s="708"/>
      <c r="PJT27" s="708"/>
      <c r="PJU27" s="708" t="s">
        <v>1360</v>
      </c>
      <c r="PJV27" s="708"/>
      <c r="PJW27" s="708"/>
      <c r="PJX27" s="708"/>
      <c r="PJY27" s="708"/>
      <c r="PJZ27" s="708"/>
      <c r="PKA27" s="708"/>
      <c r="PKB27" s="708"/>
      <c r="PKC27" s="708" t="s">
        <v>1360</v>
      </c>
      <c r="PKD27" s="708"/>
      <c r="PKE27" s="708"/>
      <c r="PKF27" s="708"/>
      <c r="PKG27" s="708"/>
      <c r="PKH27" s="708"/>
      <c r="PKI27" s="708"/>
      <c r="PKJ27" s="708"/>
      <c r="PKK27" s="708" t="s">
        <v>1360</v>
      </c>
      <c r="PKL27" s="708"/>
      <c r="PKM27" s="708"/>
      <c r="PKN27" s="708"/>
      <c r="PKO27" s="708"/>
      <c r="PKP27" s="708"/>
      <c r="PKQ27" s="708"/>
      <c r="PKR27" s="708"/>
      <c r="PKS27" s="708" t="s">
        <v>1360</v>
      </c>
      <c r="PKT27" s="708"/>
      <c r="PKU27" s="708"/>
      <c r="PKV27" s="708"/>
      <c r="PKW27" s="708"/>
      <c r="PKX27" s="708"/>
      <c r="PKY27" s="708"/>
      <c r="PKZ27" s="708"/>
      <c r="PLA27" s="708" t="s">
        <v>1360</v>
      </c>
      <c r="PLB27" s="708"/>
      <c r="PLC27" s="708"/>
      <c r="PLD27" s="708"/>
      <c r="PLE27" s="708"/>
      <c r="PLF27" s="708"/>
      <c r="PLG27" s="708"/>
      <c r="PLH27" s="708"/>
      <c r="PLI27" s="708" t="s">
        <v>1360</v>
      </c>
      <c r="PLJ27" s="708"/>
      <c r="PLK27" s="708"/>
      <c r="PLL27" s="708"/>
      <c r="PLM27" s="708"/>
      <c r="PLN27" s="708"/>
      <c r="PLO27" s="708"/>
      <c r="PLP27" s="708"/>
      <c r="PLQ27" s="708" t="s">
        <v>1360</v>
      </c>
      <c r="PLR27" s="708"/>
      <c r="PLS27" s="708"/>
      <c r="PLT27" s="708"/>
      <c r="PLU27" s="708"/>
      <c r="PLV27" s="708"/>
      <c r="PLW27" s="708"/>
      <c r="PLX27" s="708"/>
      <c r="PLY27" s="708" t="s">
        <v>1360</v>
      </c>
      <c r="PLZ27" s="708"/>
      <c r="PMA27" s="708"/>
      <c r="PMB27" s="708"/>
      <c r="PMC27" s="708"/>
      <c r="PMD27" s="708"/>
      <c r="PME27" s="708"/>
      <c r="PMF27" s="708"/>
      <c r="PMG27" s="708" t="s">
        <v>1360</v>
      </c>
      <c r="PMH27" s="708"/>
      <c r="PMI27" s="708"/>
      <c r="PMJ27" s="708"/>
      <c r="PMK27" s="708"/>
      <c r="PML27" s="708"/>
      <c r="PMM27" s="708"/>
      <c r="PMN27" s="708"/>
      <c r="PMO27" s="708" t="s">
        <v>1360</v>
      </c>
      <c r="PMP27" s="708"/>
      <c r="PMQ27" s="708"/>
      <c r="PMR27" s="708"/>
      <c r="PMS27" s="708"/>
      <c r="PMT27" s="708"/>
      <c r="PMU27" s="708"/>
      <c r="PMV27" s="708"/>
      <c r="PMW27" s="708" t="s">
        <v>1360</v>
      </c>
      <c r="PMX27" s="708"/>
      <c r="PMY27" s="708"/>
      <c r="PMZ27" s="708"/>
      <c r="PNA27" s="708"/>
      <c r="PNB27" s="708"/>
      <c r="PNC27" s="708"/>
      <c r="PND27" s="708"/>
      <c r="PNE27" s="708" t="s">
        <v>1360</v>
      </c>
      <c r="PNF27" s="708"/>
      <c r="PNG27" s="708"/>
      <c r="PNH27" s="708"/>
      <c r="PNI27" s="708"/>
      <c r="PNJ27" s="708"/>
      <c r="PNK27" s="708"/>
      <c r="PNL27" s="708"/>
      <c r="PNM27" s="708" t="s">
        <v>1360</v>
      </c>
      <c r="PNN27" s="708"/>
      <c r="PNO27" s="708"/>
      <c r="PNP27" s="708"/>
      <c r="PNQ27" s="708"/>
      <c r="PNR27" s="708"/>
      <c r="PNS27" s="708"/>
      <c r="PNT27" s="708"/>
      <c r="PNU27" s="708" t="s">
        <v>1360</v>
      </c>
      <c r="PNV27" s="708"/>
      <c r="PNW27" s="708"/>
      <c r="PNX27" s="708"/>
      <c r="PNY27" s="708"/>
      <c r="PNZ27" s="708"/>
      <c r="POA27" s="708"/>
      <c r="POB27" s="708"/>
      <c r="POC27" s="708" t="s">
        <v>1360</v>
      </c>
      <c r="POD27" s="708"/>
      <c r="POE27" s="708"/>
      <c r="POF27" s="708"/>
      <c r="POG27" s="708"/>
      <c r="POH27" s="708"/>
      <c r="POI27" s="708"/>
      <c r="POJ27" s="708"/>
      <c r="POK27" s="708" t="s">
        <v>1360</v>
      </c>
      <c r="POL27" s="708"/>
      <c r="POM27" s="708"/>
      <c r="PON27" s="708"/>
      <c r="POO27" s="708"/>
      <c r="POP27" s="708"/>
      <c r="POQ27" s="708"/>
      <c r="POR27" s="708"/>
      <c r="POS27" s="708" t="s">
        <v>1360</v>
      </c>
      <c r="POT27" s="708"/>
      <c r="POU27" s="708"/>
      <c r="POV27" s="708"/>
      <c r="POW27" s="708"/>
      <c r="POX27" s="708"/>
      <c r="POY27" s="708"/>
      <c r="POZ27" s="708"/>
      <c r="PPA27" s="708" t="s">
        <v>1360</v>
      </c>
      <c r="PPB27" s="708"/>
      <c r="PPC27" s="708"/>
      <c r="PPD27" s="708"/>
      <c r="PPE27" s="708"/>
      <c r="PPF27" s="708"/>
      <c r="PPG27" s="708"/>
      <c r="PPH27" s="708"/>
      <c r="PPI27" s="708" t="s">
        <v>1360</v>
      </c>
      <c r="PPJ27" s="708"/>
      <c r="PPK27" s="708"/>
      <c r="PPL27" s="708"/>
      <c r="PPM27" s="708"/>
      <c r="PPN27" s="708"/>
      <c r="PPO27" s="708"/>
      <c r="PPP27" s="708"/>
      <c r="PPQ27" s="708" t="s">
        <v>1360</v>
      </c>
      <c r="PPR27" s="708"/>
      <c r="PPS27" s="708"/>
      <c r="PPT27" s="708"/>
      <c r="PPU27" s="708"/>
      <c r="PPV27" s="708"/>
      <c r="PPW27" s="708"/>
      <c r="PPX27" s="708"/>
      <c r="PPY27" s="708" t="s">
        <v>1360</v>
      </c>
      <c r="PPZ27" s="708"/>
      <c r="PQA27" s="708"/>
      <c r="PQB27" s="708"/>
      <c r="PQC27" s="708"/>
      <c r="PQD27" s="708"/>
      <c r="PQE27" s="708"/>
      <c r="PQF27" s="708"/>
      <c r="PQG27" s="708" t="s">
        <v>1360</v>
      </c>
      <c r="PQH27" s="708"/>
      <c r="PQI27" s="708"/>
      <c r="PQJ27" s="708"/>
      <c r="PQK27" s="708"/>
      <c r="PQL27" s="708"/>
      <c r="PQM27" s="708"/>
      <c r="PQN27" s="708"/>
      <c r="PQO27" s="708" t="s">
        <v>1360</v>
      </c>
      <c r="PQP27" s="708"/>
      <c r="PQQ27" s="708"/>
      <c r="PQR27" s="708"/>
      <c r="PQS27" s="708"/>
      <c r="PQT27" s="708"/>
      <c r="PQU27" s="708"/>
      <c r="PQV27" s="708"/>
      <c r="PQW27" s="708" t="s">
        <v>1360</v>
      </c>
      <c r="PQX27" s="708"/>
      <c r="PQY27" s="708"/>
      <c r="PQZ27" s="708"/>
      <c r="PRA27" s="708"/>
      <c r="PRB27" s="708"/>
      <c r="PRC27" s="708"/>
      <c r="PRD27" s="708"/>
      <c r="PRE27" s="708" t="s">
        <v>1360</v>
      </c>
      <c r="PRF27" s="708"/>
      <c r="PRG27" s="708"/>
      <c r="PRH27" s="708"/>
      <c r="PRI27" s="708"/>
      <c r="PRJ27" s="708"/>
      <c r="PRK27" s="708"/>
      <c r="PRL27" s="708"/>
      <c r="PRM27" s="708" t="s">
        <v>1360</v>
      </c>
      <c r="PRN27" s="708"/>
      <c r="PRO27" s="708"/>
      <c r="PRP27" s="708"/>
      <c r="PRQ27" s="708"/>
      <c r="PRR27" s="708"/>
      <c r="PRS27" s="708"/>
      <c r="PRT27" s="708"/>
      <c r="PRU27" s="708" t="s">
        <v>1360</v>
      </c>
      <c r="PRV27" s="708"/>
      <c r="PRW27" s="708"/>
      <c r="PRX27" s="708"/>
      <c r="PRY27" s="708"/>
      <c r="PRZ27" s="708"/>
      <c r="PSA27" s="708"/>
      <c r="PSB27" s="708"/>
      <c r="PSC27" s="708" t="s">
        <v>1360</v>
      </c>
      <c r="PSD27" s="708"/>
      <c r="PSE27" s="708"/>
      <c r="PSF27" s="708"/>
      <c r="PSG27" s="708"/>
      <c r="PSH27" s="708"/>
      <c r="PSI27" s="708"/>
      <c r="PSJ27" s="708"/>
      <c r="PSK27" s="708" t="s">
        <v>1360</v>
      </c>
      <c r="PSL27" s="708"/>
      <c r="PSM27" s="708"/>
      <c r="PSN27" s="708"/>
      <c r="PSO27" s="708"/>
      <c r="PSP27" s="708"/>
      <c r="PSQ27" s="708"/>
      <c r="PSR27" s="708"/>
      <c r="PSS27" s="708" t="s">
        <v>1360</v>
      </c>
      <c r="PST27" s="708"/>
      <c r="PSU27" s="708"/>
      <c r="PSV27" s="708"/>
      <c r="PSW27" s="708"/>
      <c r="PSX27" s="708"/>
      <c r="PSY27" s="708"/>
      <c r="PSZ27" s="708"/>
      <c r="PTA27" s="708" t="s">
        <v>1360</v>
      </c>
      <c r="PTB27" s="708"/>
      <c r="PTC27" s="708"/>
      <c r="PTD27" s="708"/>
      <c r="PTE27" s="708"/>
      <c r="PTF27" s="708"/>
      <c r="PTG27" s="708"/>
      <c r="PTH27" s="708"/>
      <c r="PTI27" s="708" t="s">
        <v>1360</v>
      </c>
      <c r="PTJ27" s="708"/>
      <c r="PTK27" s="708"/>
      <c r="PTL27" s="708"/>
      <c r="PTM27" s="708"/>
      <c r="PTN27" s="708"/>
      <c r="PTO27" s="708"/>
      <c r="PTP27" s="708"/>
      <c r="PTQ27" s="708" t="s">
        <v>1360</v>
      </c>
      <c r="PTR27" s="708"/>
      <c r="PTS27" s="708"/>
      <c r="PTT27" s="708"/>
      <c r="PTU27" s="708"/>
      <c r="PTV27" s="708"/>
      <c r="PTW27" s="708"/>
      <c r="PTX27" s="708"/>
      <c r="PTY27" s="708" t="s">
        <v>1360</v>
      </c>
      <c r="PTZ27" s="708"/>
      <c r="PUA27" s="708"/>
      <c r="PUB27" s="708"/>
      <c r="PUC27" s="708"/>
      <c r="PUD27" s="708"/>
      <c r="PUE27" s="708"/>
      <c r="PUF27" s="708"/>
      <c r="PUG27" s="708" t="s">
        <v>1360</v>
      </c>
      <c r="PUH27" s="708"/>
      <c r="PUI27" s="708"/>
      <c r="PUJ27" s="708"/>
      <c r="PUK27" s="708"/>
      <c r="PUL27" s="708"/>
      <c r="PUM27" s="708"/>
      <c r="PUN27" s="708"/>
      <c r="PUO27" s="708" t="s">
        <v>1360</v>
      </c>
      <c r="PUP27" s="708"/>
      <c r="PUQ27" s="708"/>
      <c r="PUR27" s="708"/>
      <c r="PUS27" s="708"/>
      <c r="PUT27" s="708"/>
      <c r="PUU27" s="708"/>
      <c r="PUV27" s="708"/>
      <c r="PUW27" s="708" t="s">
        <v>1360</v>
      </c>
      <c r="PUX27" s="708"/>
      <c r="PUY27" s="708"/>
      <c r="PUZ27" s="708"/>
      <c r="PVA27" s="708"/>
      <c r="PVB27" s="708"/>
      <c r="PVC27" s="708"/>
      <c r="PVD27" s="708"/>
      <c r="PVE27" s="708" t="s">
        <v>1360</v>
      </c>
      <c r="PVF27" s="708"/>
      <c r="PVG27" s="708"/>
      <c r="PVH27" s="708"/>
      <c r="PVI27" s="708"/>
      <c r="PVJ27" s="708"/>
      <c r="PVK27" s="708"/>
      <c r="PVL27" s="708"/>
      <c r="PVM27" s="708" t="s">
        <v>1360</v>
      </c>
      <c r="PVN27" s="708"/>
      <c r="PVO27" s="708"/>
      <c r="PVP27" s="708"/>
      <c r="PVQ27" s="708"/>
      <c r="PVR27" s="708"/>
      <c r="PVS27" s="708"/>
      <c r="PVT27" s="708"/>
      <c r="PVU27" s="708" t="s">
        <v>1360</v>
      </c>
      <c r="PVV27" s="708"/>
      <c r="PVW27" s="708"/>
      <c r="PVX27" s="708"/>
      <c r="PVY27" s="708"/>
      <c r="PVZ27" s="708"/>
      <c r="PWA27" s="708"/>
      <c r="PWB27" s="708"/>
      <c r="PWC27" s="708" t="s">
        <v>1360</v>
      </c>
      <c r="PWD27" s="708"/>
      <c r="PWE27" s="708"/>
      <c r="PWF27" s="708"/>
      <c r="PWG27" s="708"/>
      <c r="PWH27" s="708"/>
      <c r="PWI27" s="708"/>
      <c r="PWJ27" s="708"/>
      <c r="PWK27" s="708" t="s">
        <v>1360</v>
      </c>
      <c r="PWL27" s="708"/>
      <c r="PWM27" s="708"/>
      <c r="PWN27" s="708"/>
      <c r="PWO27" s="708"/>
      <c r="PWP27" s="708"/>
      <c r="PWQ27" s="708"/>
      <c r="PWR27" s="708"/>
      <c r="PWS27" s="708" t="s">
        <v>1360</v>
      </c>
      <c r="PWT27" s="708"/>
      <c r="PWU27" s="708"/>
      <c r="PWV27" s="708"/>
      <c r="PWW27" s="708"/>
      <c r="PWX27" s="708"/>
      <c r="PWY27" s="708"/>
      <c r="PWZ27" s="708"/>
      <c r="PXA27" s="708" t="s">
        <v>1360</v>
      </c>
      <c r="PXB27" s="708"/>
      <c r="PXC27" s="708"/>
      <c r="PXD27" s="708"/>
      <c r="PXE27" s="708"/>
      <c r="PXF27" s="708"/>
      <c r="PXG27" s="708"/>
      <c r="PXH27" s="708"/>
      <c r="PXI27" s="708" t="s">
        <v>1360</v>
      </c>
      <c r="PXJ27" s="708"/>
      <c r="PXK27" s="708"/>
      <c r="PXL27" s="708"/>
      <c r="PXM27" s="708"/>
      <c r="PXN27" s="708"/>
      <c r="PXO27" s="708"/>
      <c r="PXP27" s="708"/>
      <c r="PXQ27" s="708" t="s">
        <v>1360</v>
      </c>
      <c r="PXR27" s="708"/>
      <c r="PXS27" s="708"/>
      <c r="PXT27" s="708"/>
      <c r="PXU27" s="708"/>
      <c r="PXV27" s="708"/>
      <c r="PXW27" s="708"/>
      <c r="PXX27" s="708"/>
      <c r="PXY27" s="708" t="s">
        <v>1360</v>
      </c>
      <c r="PXZ27" s="708"/>
      <c r="PYA27" s="708"/>
      <c r="PYB27" s="708"/>
      <c r="PYC27" s="708"/>
      <c r="PYD27" s="708"/>
      <c r="PYE27" s="708"/>
      <c r="PYF27" s="708"/>
      <c r="PYG27" s="708" t="s">
        <v>1360</v>
      </c>
      <c r="PYH27" s="708"/>
      <c r="PYI27" s="708"/>
      <c r="PYJ27" s="708"/>
      <c r="PYK27" s="708"/>
      <c r="PYL27" s="708"/>
      <c r="PYM27" s="708"/>
      <c r="PYN27" s="708"/>
      <c r="PYO27" s="708" t="s">
        <v>1360</v>
      </c>
      <c r="PYP27" s="708"/>
      <c r="PYQ27" s="708"/>
      <c r="PYR27" s="708"/>
      <c r="PYS27" s="708"/>
      <c r="PYT27" s="708"/>
      <c r="PYU27" s="708"/>
      <c r="PYV27" s="708"/>
      <c r="PYW27" s="708" t="s">
        <v>1360</v>
      </c>
      <c r="PYX27" s="708"/>
      <c r="PYY27" s="708"/>
      <c r="PYZ27" s="708"/>
      <c r="PZA27" s="708"/>
      <c r="PZB27" s="708"/>
      <c r="PZC27" s="708"/>
      <c r="PZD27" s="708"/>
      <c r="PZE27" s="708" t="s">
        <v>1360</v>
      </c>
      <c r="PZF27" s="708"/>
      <c r="PZG27" s="708"/>
      <c r="PZH27" s="708"/>
      <c r="PZI27" s="708"/>
      <c r="PZJ27" s="708"/>
      <c r="PZK27" s="708"/>
      <c r="PZL27" s="708"/>
      <c r="PZM27" s="708" t="s">
        <v>1360</v>
      </c>
      <c r="PZN27" s="708"/>
      <c r="PZO27" s="708"/>
      <c r="PZP27" s="708"/>
      <c r="PZQ27" s="708"/>
      <c r="PZR27" s="708"/>
      <c r="PZS27" s="708"/>
      <c r="PZT27" s="708"/>
      <c r="PZU27" s="708" t="s">
        <v>1360</v>
      </c>
      <c r="PZV27" s="708"/>
      <c r="PZW27" s="708"/>
      <c r="PZX27" s="708"/>
      <c r="PZY27" s="708"/>
      <c r="PZZ27" s="708"/>
      <c r="QAA27" s="708"/>
      <c r="QAB27" s="708"/>
      <c r="QAC27" s="708" t="s">
        <v>1360</v>
      </c>
      <c r="QAD27" s="708"/>
      <c r="QAE27" s="708"/>
      <c r="QAF27" s="708"/>
      <c r="QAG27" s="708"/>
      <c r="QAH27" s="708"/>
      <c r="QAI27" s="708"/>
      <c r="QAJ27" s="708"/>
      <c r="QAK27" s="708" t="s">
        <v>1360</v>
      </c>
      <c r="QAL27" s="708"/>
      <c r="QAM27" s="708"/>
      <c r="QAN27" s="708"/>
      <c r="QAO27" s="708"/>
      <c r="QAP27" s="708"/>
      <c r="QAQ27" s="708"/>
      <c r="QAR27" s="708"/>
      <c r="QAS27" s="708" t="s">
        <v>1360</v>
      </c>
      <c r="QAT27" s="708"/>
      <c r="QAU27" s="708"/>
      <c r="QAV27" s="708"/>
      <c r="QAW27" s="708"/>
      <c r="QAX27" s="708"/>
      <c r="QAY27" s="708"/>
      <c r="QAZ27" s="708"/>
      <c r="QBA27" s="708" t="s">
        <v>1360</v>
      </c>
      <c r="QBB27" s="708"/>
      <c r="QBC27" s="708"/>
      <c r="QBD27" s="708"/>
      <c r="QBE27" s="708"/>
      <c r="QBF27" s="708"/>
      <c r="QBG27" s="708"/>
      <c r="QBH27" s="708"/>
      <c r="QBI27" s="708" t="s">
        <v>1360</v>
      </c>
      <c r="QBJ27" s="708"/>
      <c r="QBK27" s="708"/>
      <c r="QBL27" s="708"/>
      <c r="QBM27" s="708"/>
      <c r="QBN27" s="708"/>
      <c r="QBO27" s="708"/>
      <c r="QBP27" s="708"/>
      <c r="QBQ27" s="708" t="s">
        <v>1360</v>
      </c>
      <c r="QBR27" s="708"/>
      <c r="QBS27" s="708"/>
      <c r="QBT27" s="708"/>
      <c r="QBU27" s="708"/>
      <c r="QBV27" s="708"/>
      <c r="QBW27" s="708"/>
      <c r="QBX27" s="708"/>
      <c r="QBY27" s="708" t="s">
        <v>1360</v>
      </c>
      <c r="QBZ27" s="708"/>
      <c r="QCA27" s="708"/>
      <c r="QCB27" s="708"/>
      <c r="QCC27" s="708"/>
      <c r="QCD27" s="708"/>
      <c r="QCE27" s="708"/>
      <c r="QCF27" s="708"/>
      <c r="QCG27" s="708" t="s">
        <v>1360</v>
      </c>
      <c r="QCH27" s="708"/>
      <c r="QCI27" s="708"/>
      <c r="QCJ27" s="708"/>
      <c r="QCK27" s="708"/>
      <c r="QCL27" s="708"/>
      <c r="QCM27" s="708"/>
      <c r="QCN27" s="708"/>
      <c r="QCO27" s="708" t="s">
        <v>1360</v>
      </c>
      <c r="QCP27" s="708"/>
      <c r="QCQ27" s="708"/>
      <c r="QCR27" s="708"/>
      <c r="QCS27" s="708"/>
      <c r="QCT27" s="708"/>
      <c r="QCU27" s="708"/>
      <c r="QCV27" s="708"/>
      <c r="QCW27" s="708" t="s">
        <v>1360</v>
      </c>
      <c r="QCX27" s="708"/>
      <c r="QCY27" s="708"/>
      <c r="QCZ27" s="708"/>
      <c r="QDA27" s="708"/>
      <c r="QDB27" s="708"/>
      <c r="QDC27" s="708"/>
      <c r="QDD27" s="708"/>
      <c r="QDE27" s="708" t="s">
        <v>1360</v>
      </c>
      <c r="QDF27" s="708"/>
      <c r="QDG27" s="708"/>
      <c r="QDH27" s="708"/>
      <c r="QDI27" s="708"/>
      <c r="QDJ27" s="708"/>
      <c r="QDK27" s="708"/>
      <c r="QDL27" s="708"/>
      <c r="QDM27" s="708" t="s">
        <v>1360</v>
      </c>
      <c r="QDN27" s="708"/>
      <c r="QDO27" s="708"/>
      <c r="QDP27" s="708"/>
      <c r="QDQ27" s="708"/>
      <c r="QDR27" s="708"/>
      <c r="QDS27" s="708"/>
      <c r="QDT27" s="708"/>
      <c r="QDU27" s="708" t="s">
        <v>1360</v>
      </c>
      <c r="QDV27" s="708"/>
      <c r="QDW27" s="708"/>
      <c r="QDX27" s="708"/>
      <c r="QDY27" s="708"/>
      <c r="QDZ27" s="708"/>
      <c r="QEA27" s="708"/>
      <c r="QEB27" s="708"/>
      <c r="QEC27" s="708" t="s">
        <v>1360</v>
      </c>
      <c r="QED27" s="708"/>
      <c r="QEE27" s="708"/>
      <c r="QEF27" s="708"/>
      <c r="QEG27" s="708"/>
      <c r="QEH27" s="708"/>
      <c r="QEI27" s="708"/>
      <c r="QEJ27" s="708"/>
      <c r="QEK27" s="708" t="s">
        <v>1360</v>
      </c>
      <c r="QEL27" s="708"/>
      <c r="QEM27" s="708"/>
      <c r="QEN27" s="708"/>
      <c r="QEO27" s="708"/>
      <c r="QEP27" s="708"/>
      <c r="QEQ27" s="708"/>
      <c r="QER27" s="708"/>
      <c r="QES27" s="708" t="s">
        <v>1360</v>
      </c>
      <c r="QET27" s="708"/>
      <c r="QEU27" s="708"/>
      <c r="QEV27" s="708"/>
      <c r="QEW27" s="708"/>
      <c r="QEX27" s="708"/>
      <c r="QEY27" s="708"/>
      <c r="QEZ27" s="708"/>
      <c r="QFA27" s="708" t="s">
        <v>1360</v>
      </c>
      <c r="QFB27" s="708"/>
      <c r="QFC27" s="708"/>
      <c r="QFD27" s="708"/>
      <c r="QFE27" s="708"/>
      <c r="QFF27" s="708"/>
      <c r="QFG27" s="708"/>
      <c r="QFH27" s="708"/>
      <c r="QFI27" s="708" t="s">
        <v>1360</v>
      </c>
      <c r="QFJ27" s="708"/>
      <c r="QFK27" s="708"/>
      <c r="QFL27" s="708"/>
      <c r="QFM27" s="708"/>
      <c r="QFN27" s="708"/>
      <c r="QFO27" s="708"/>
      <c r="QFP27" s="708"/>
      <c r="QFQ27" s="708" t="s">
        <v>1360</v>
      </c>
      <c r="QFR27" s="708"/>
      <c r="QFS27" s="708"/>
      <c r="QFT27" s="708"/>
      <c r="QFU27" s="708"/>
      <c r="QFV27" s="708"/>
      <c r="QFW27" s="708"/>
      <c r="QFX27" s="708"/>
      <c r="QFY27" s="708" t="s">
        <v>1360</v>
      </c>
      <c r="QFZ27" s="708"/>
      <c r="QGA27" s="708"/>
      <c r="QGB27" s="708"/>
      <c r="QGC27" s="708"/>
      <c r="QGD27" s="708"/>
      <c r="QGE27" s="708"/>
      <c r="QGF27" s="708"/>
      <c r="QGG27" s="708" t="s">
        <v>1360</v>
      </c>
      <c r="QGH27" s="708"/>
      <c r="QGI27" s="708"/>
      <c r="QGJ27" s="708"/>
      <c r="QGK27" s="708"/>
      <c r="QGL27" s="708"/>
      <c r="QGM27" s="708"/>
      <c r="QGN27" s="708"/>
      <c r="QGO27" s="708" t="s">
        <v>1360</v>
      </c>
      <c r="QGP27" s="708"/>
      <c r="QGQ27" s="708"/>
      <c r="QGR27" s="708"/>
      <c r="QGS27" s="708"/>
      <c r="QGT27" s="708"/>
      <c r="QGU27" s="708"/>
      <c r="QGV27" s="708"/>
      <c r="QGW27" s="708" t="s">
        <v>1360</v>
      </c>
      <c r="QGX27" s="708"/>
      <c r="QGY27" s="708"/>
      <c r="QGZ27" s="708"/>
      <c r="QHA27" s="708"/>
      <c r="QHB27" s="708"/>
      <c r="QHC27" s="708"/>
      <c r="QHD27" s="708"/>
      <c r="QHE27" s="708" t="s">
        <v>1360</v>
      </c>
      <c r="QHF27" s="708"/>
      <c r="QHG27" s="708"/>
      <c r="QHH27" s="708"/>
      <c r="QHI27" s="708"/>
      <c r="QHJ27" s="708"/>
      <c r="QHK27" s="708"/>
      <c r="QHL27" s="708"/>
      <c r="QHM27" s="708" t="s">
        <v>1360</v>
      </c>
      <c r="QHN27" s="708"/>
      <c r="QHO27" s="708"/>
      <c r="QHP27" s="708"/>
      <c r="QHQ27" s="708"/>
      <c r="QHR27" s="708"/>
      <c r="QHS27" s="708"/>
      <c r="QHT27" s="708"/>
      <c r="QHU27" s="708" t="s">
        <v>1360</v>
      </c>
      <c r="QHV27" s="708"/>
      <c r="QHW27" s="708"/>
      <c r="QHX27" s="708"/>
      <c r="QHY27" s="708"/>
      <c r="QHZ27" s="708"/>
      <c r="QIA27" s="708"/>
      <c r="QIB27" s="708"/>
      <c r="QIC27" s="708" t="s">
        <v>1360</v>
      </c>
      <c r="QID27" s="708"/>
      <c r="QIE27" s="708"/>
      <c r="QIF27" s="708"/>
      <c r="QIG27" s="708"/>
      <c r="QIH27" s="708"/>
      <c r="QII27" s="708"/>
      <c r="QIJ27" s="708"/>
      <c r="QIK27" s="708" t="s">
        <v>1360</v>
      </c>
      <c r="QIL27" s="708"/>
      <c r="QIM27" s="708"/>
      <c r="QIN27" s="708"/>
      <c r="QIO27" s="708"/>
      <c r="QIP27" s="708"/>
      <c r="QIQ27" s="708"/>
      <c r="QIR27" s="708"/>
      <c r="QIS27" s="708" t="s">
        <v>1360</v>
      </c>
      <c r="QIT27" s="708"/>
      <c r="QIU27" s="708"/>
      <c r="QIV27" s="708"/>
      <c r="QIW27" s="708"/>
      <c r="QIX27" s="708"/>
      <c r="QIY27" s="708"/>
      <c r="QIZ27" s="708"/>
      <c r="QJA27" s="708" t="s">
        <v>1360</v>
      </c>
      <c r="QJB27" s="708"/>
      <c r="QJC27" s="708"/>
      <c r="QJD27" s="708"/>
      <c r="QJE27" s="708"/>
      <c r="QJF27" s="708"/>
      <c r="QJG27" s="708"/>
      <c r="QJH27" s="708"/>
      <c r="QJI27" s="708" t="s">
        <v>1360</v>
      </c>
      <c r="QJJ27" s="708"/>
      <c r="QJK27" s="708"/>
      <c r="QJL27" s="708"/>
      <c r="QJM27" s="708"/>
      <c r="QJN27" s="708"/>
      <c r="QJO27" s="708"/>
      <c r="QJP27" s="708"/>
      <c r="QJQ27" s="708" t="s">
        <v>1360</v>
      </c>
      <c r="QJR27" s="708"/>
      <c r="QJS27" s="708"/>
      <c r="QJT27" s="708"/>
      <c r="QJU27" s="708"/>
      <c r="QJV27" s="708"/>
      <c r="QJW27" s="708"/>
      <c r="QJX27" s="708"/>
      <c r="QJY27" s="708" t="s">
        <v>1360</v>
      </c>
      <c r="QJZ27" s="708"/>
      <c r="QKA27" s="708"/>
      <c r="QKB27" s="708"/>
      <c r="QKC27" s="708"/>
      <c r="QKD27" s="708"/>
      <c r="QKE27" s="708"/>
      <c r="QKF27" s="708"/>
      <c r="QKG27" s="708" t="s">
        <v>1360</v>
      </c>
      <c r="QKH27" s="708"/>
      <c r="QKI27" s="708"/>
      <c r="QKJ27" s="708"/>
      <c r="QKK27" s="708"/>
      <c r="QKL27" s="708"/>
      <c r="QKM27" s="708"/>
      <c r="QKN27" s="708"/>
      <c r="QKO27" s="708" t="s">
        <v>1360</v>
      </c>
      <c r="QKP27" s="708"/>
      <c r="QKQ27" s="708"/>
      <c r="QKR27" s="708"/>
      <c r="QKS27" s="708"/>
      <c r="QKT27" s="708"/>
      <c r="QKU27" s="708"/>
      <c r="QKV27" s="708"/>
      <c r="QKW27" s="708" t="s">
        <v>1360</v>
      </c>
      <c r="QKX27" s="708"/>
      <c r="QKY27" s="708"/>
      <c r="QKZ27" s="708"/>
      <c r="QLA27" s="708"/>
      <c r="QLB27" s="708"/>
      <c r="QLC27" s="708"/>
      <c r="QLD27" s="708"/>
      <c r="QLE27" s="708" t="s">
        <v>1360</v>
      </c>
      <c r="QLF27" s="708"/>
      <c r="QLG27" s="708"/>
      <c r="QLH27" s="708"/>
      <c r="QLI27" s="708"/>
      <c r="QLJ27" s="708"/>
      <c r="QLK27" s="708"/>
      <c r="QLL27" s="708"/>
      <c r="QLM27" s="708" t="s">
        <v>1360</v>
      </c>
      <c r="QLN27" s="708"/>
      <c r="QLO27" s="708"/>
      <c r="QLP27" s="708"/>
      <c r="QLQ27" s="708"/>
      <c r="QLR27" s="708"/>
      <c r="QLS27" s="708"/>
      <c r="QLT27" s="708"/>
      <c r="QLU27" s="708" t="s">
        <v>1360</v>
      </c>
      <c r="QLV27" s="708"/>
      <c r="QLW27" s="708"/>
      <c r="QLX27" s="708"/>
      <c r="QLY27" s="708"/>
      <c r="QLZ27" s="708"/>
      <c r="QMA27" s="708"/>
      <c r="QMB27" s="708"/>
      <c r="QMC27" s="708" t="s">
        <v>1360</v>
      </c>
      <c r="QMD27" s="708"/>
      <c r="QME27" s="708"/>
      <c r="QMF27" s="708"/>
      <c r="QMG27" s="708"/>
      <c r="QMH27" s="708"/>
      <c r="QMI27" s="708"/>
      <c r="QMJ27" s="708"/>
      <c r="QMK27" s="708" t="s">
        <v>1360</v>
      </c>
      <c r="QML27" s="708"/>
      <c r="QMM27" s="708"/>
      <c r="QMN27" s="708"/>
      <c r="QMO27" s="708"/>
      <c r="QMP27" s="708"/>
      <c r="QMQ27" s="708"/>
      <c r="QMR27" s="708"/>
      <c r="QMS27" s="708" t="s">
        <v>1360</v>
      </c>
      <c r="QMT27" s="708"/>
      <c r="QMU27" s="708"/>
      <c r="QMV27" s="708"/>
      <c r="QMW27" s="708"/>
      <c r="QMX27" s="708"/>
      <c r="QMY27" s="708"/>
      <c r="QMZ27" s="708"/>
      <c r="QNA27" s="708" t="s">
        <v>1360</v>
      </c>
      <c r="QNB27" s="708"/>
      <c r="QNC27" s="708"/>
      <c r="QND27" s="708"/>
      <c r="QNE27" s="708"/>
      <c r="QNF27" s="708"/>
      <c r="QNG27" s="708"/>
      <c r="QNH27" s="708"/>
      <c r="QNI27" s="708" t="s">
        <v>1360</v>
      </c>
      <c r="QNJ27" s="708"/>
      <c r="QNK27" s="708"/>
      <c r="QNL27" s="708"/>
      <c r="QNM27" s="708"/>
      <c r="QNN27" s="708"/>
      <c r="QNO27" s="708"/>
      <c r="QNP27" s="708"/>
      <c r="QNQ27" s="708" t="s">
        <v>1360</v>
      </c>
      <c r="QNR27" s="708"/>
      <c r="QNS27" s="708"/>
      <c r="QNT27" s="708"/>
      <c r="QNU27" s="708"/>
      <c r="QNV27" s="708"/>
      <c r="QNW27" s="708"/>
      <c r="QNX27" s="708"/>
      <c r="QNY27" s="708" t="s">
        <v>1360</v>
      </c>
      <c r="QNZ27" s="708"/>
      <c r="QOA27" s="708"/>
      <c r="QOB27" s="708"/>
      <c r="QOC27" s="708"/>
      <c r="QOD27" s="708"/>
      <c r="QOE27" s="708"/>
      <c r="QOF27" s="708"/>
      <c r="QOG27" s="708" t="s">
        <v>1360</v>
      </c>
      <c r="QOH27" s="708"/>
      <c r="QOI27" s="708"/>
      <c r="QOJ27" s="708"/>
      <c r="QOK27" s="708"/>
      <c r="QOL27" s="708"/>
      <c r="QOM27" s="708"/>
      <c r="QON27" s="708"/>
      <c r="QOO27" s="708" t="s">
        <v>1360</v>
      </c>
      <c r="QOP27" s="708"/>
      <c r="QOQ27" s="708"/>
      <c r="QOR27" s="708"/>
      <c r="QOS27" s="708"/>
      <c r="QOT27" s="708"/>
      <c r="QOU27" s="708"/>
      <c r="QOV27" s="708"/>
      <c r="QOW27" s="708" t="s">
        <v>1360</v>
      </c>
      <c r="QOX27" s="708"/>
      <c r="QOY27" s="708"/>
      <c r="QOZ27" s="708"/>
      <c r="QPA27" s="708"/>
      <c r="QPB27" s="708"/>
      <c r="QPC27" s="708"/>
      <c r="QPD27" s="708"/>
      <c r="QPE27" s="708" t="s">
        <v>1360</v>
      </c>
      <c r="QPF27" s="708"/>
      <c r="QPG27" s="708"/>
      <c r="QPH27" s="708"/>
      <c r="QPI27" s="708"/>
      <c r="QPJ27" s="708"/>
      <c r="QPK27" s="708"/>
      <c r="QPL27" s="708"/>
      <c r="QPM27" s="708" t="s">
        <v>1360</v>
      </c>
      <c r="QPN27" s="708"/>
      <c r="QPO27" s="708"/>
      <c r="QPP27" s="708"/>
      <c r="QPQ27" s="708"/>
      <c r="QPR27" s="708"/>
      <c r="QPS27" s="708"/>
      <c r="QPT27" s="708"/>
      <c r="QPU27" s="708" t="s">
        <v>1360</v>
      </c>
      <c r="QPV27" s="708"/>
      <c r="QPW27" s="708"/>
      <c r="QPX27" s="708"/>
      <c r="QPY27" s="708"/>
      <c r="QPZ27" s="708"/>
      <c r="QQA27" s="708"/>
      <c r="QQB27" s="708"/>
      <c r="QQC27" s="708" t="s">
        <v>1360</v>
      </c>
      <c r="QQD27" s="708"/>
      <c r="QQE27" s="708"/>
      <c r="QQF27" s="708"/>
      <c r="QQG27" s="708"/>
      <c r="QQH27" s="708"/>
      <c r="QQI27" s="708"/>
      <c r="QQJ27" s="708"/>
      <c r="QQK27" s="708" t="s">
        <v>1360</v>
      </c>
      <c r="QQL27" s="708"/>
      <c r="QQM27" s="708"/>
      <c r="QQN27" s="708"/>
      <c r="QQO27" s="708"/>
      <c r="QQP27" s="708"/>
      <c r="QQQ27" s="708"/>
      <c r="QQR27" s="708"/>
      <c r="QQS27" s="708" t="s">
        <v>1360</v>
      </c>
      <c r="QQT27" s="708"/>
      <c r="QQU27" s="708"/>
      <c r="QQV27" s="708"/>
      <c r="QQW27" s="708"/>
      <c r="QQX27" s="708"/>
      <c r="QQY27" s="708"/>
      <c r="QQZ27" s="708"/>
      <c r="QRA27" s="708" t="s">
        <v>1360</v>
      </c>
      <c r="QRB27" s="708"/>
      <c r="QRC27" s="708"/>
      <c r="QRD27" s="708"/>
      <c r="QRE27" s="708"/>
      <c r="QRF27" s="708"/>
      <c r="QRG27" s="708"/>
      <c r="QRH27" s="708"/>
      <c r="QRI27" s="708" t="s">
        <v>1360</v>
      </c>
      <c r="QRJ27" s="708"/>
      <c r="QRK27" s="708"/>
      <c r="QRL27" s="708"/>
      <c r="QRM27" s="708"/>
      <c r="QRN27" s="708"/>
      <c r="QRO27" s="708"/>
      <c r="QRP27" s="708"/>
      <c r="QRQ27" s="708" t="s">
        <v>1360</v>
      </c>
      <c r="QRR27" s="708"/>
      <c r="QRS27" s="708"/>
      <c r="QRT27" s="708"/>
      <c r="QRU27" s="708"/>
      <c r="QRV27" s="708"/>
      <c r="QRW27" s="708"/>
      <c r="QRX27" s="708"/>
      <c r="QRY27" s="708" t="s">
        <v>1360</v>
      </c>
      <c r="QRZ27" s="708"/>
      <c r="QSA27" s="708"/>
      <c r="QSB27" s="708"/>
      <c r="QSC27" s="708"/>
      <c r="QSD27" s="708"/>
      <c r="QSE27" s="708"/>
      <c r="QSF27" s="708"/>
      <c r="QSG27" s="708" t="s">
        <v>1360</v>
      </c>
      <c r="QSH27" s="708"/>
      <c r="QSI27" s="708"/>
      <c r="QSJ27" s="708"/>
      <c r="QSK27" s="708"/>
      <c r="QSL27" s="708"/>
      <c r="QSM27" s="708"/>
      <c r="QSN27" s="708"/>
      <c r="QSO27" s="708" t="s">
        <v>1360</v>
      </c>
      <c r="QSP27" s="708"/>
      <c r="QSQ27" s="708"/>
      <c r="QSR27" s="708"/>
      <c r="QSS27" s="708"/>
      <c r="QST27" s="708"/>
      <c r="QSU27" s="708"/>
      <c r="QSV27" s="708"/>
      <c r="QSW27" s="708" t="s">
        <v>1360</v>
      </c>
      <c r="QSX27" s="708"/>
      <c r="QSY27" s="708"/>
      <c r="QSZ27" s="708"/>
      <c r="QTA27" s="708"/>
      <c r="QTB27" s="708"/>
      <c r="QTC27" s="708"/>
      <c r="QTD27" s="708"/>
      <c r="QTE27" s="708" t="s">
        <v>1360</v>
      </c>
      <c r="QTF27" s="708"/>
      <c r="QTG27" s="708"/>
      <c r="QTH27" s="708"/>
      <c r="QTI27" s="708"/>
      <c r="QTJ27" s="708"/>
      <c r="QTK27" s="708"/>
      <c r="QTL27" s="708"/>
      <c r="QTM27" s="708" t="s">
        <v>1360</v>
      </c>
      <c r="QTN27" s="708"/>
      <c r="QTO27" s="708"/>
      <c r="QTP27" s="708"/>
      <c r="QTQ27" s="708"/>
      <c r="QTR27" s="708"/>
      <c r="QTS27" s="708"/>
      <c r="QTT27" s="708"/>
      <c r="QTU27" s="708" t="s">
        <v>1360</v>
      </c>
      <c r="QTV27" s="708"/>
      <c r="QTW27" s="708"/>
      <c r="QTX27" s="708"/>
      <c r="QTY27" s="708"/>
      <c r="QTZ27" s="708"/>
      <c r="QUA27" s="708"/>
      <c r="QUB27" s="708"/>
      <c r="QUC27" s="708" t="s">
        <v>1360</v>
      </c>
      <c r="QUD27" s="708"/>
      <c r="QUE27" s="708"/>
      <c r="QUF27" s="708"/>
      <c r="QUG27" s="708"/>
      <c r="QUH27" s="708"/>
      <c r="QUI27" s="708"/>
      <c r="QUJ27" s="708"/>
      <c r="QUK27" s="708" t="s">
        <v>1360</v>
      </c>
      <c r="QUL27" s="708"/>
      <c r="QUM27" s="708"/>
      <c r="QUN27" s="708"/>
      <c r="QUO27" s="708"/>
      <c r="QUP27" s="708"/>
      <c r="QUQ27" s="708"/>
      <c r="QUR27" s="708"/>
      <c r="QUS27" s="708" t="s">
        <v>1360</v>
      </c>
      <c r="QUT27" s="708"/>
      <c r="QUU27" s="708"/>
      <c r="QUV27" s="708"/>
      <c r="QUW27" s="708"/>
      <c r="QUX27" s="708"/>
      <c r="QUY27" s="708"/>
      <c r="QUZ27" s="708"/>
      <c r="QVA27" s="708" t="s">
        <v>1360</v>
      </c>
      <c r="QVB27" s="708"/>
      <c r="QVC27" s="708"/>
      <c r="QVD27" s="708"/>
      <c r="QVE27" s="708"/>
      <c r="QVF27" s="708"/>
      <c r="QVG27" s="708"/>
      <c r="QVH27" s="708"/>
      <c r="QVI27" s="708" t="s">
        <v>1360</v>
      </c>
      <c r="QVJ27" s="708"/>
      <c r="QVK27" s="708"/>
      <c r="QVL27" s="708"/>
      <c r="QVM27" s="708"/>
      <c r="QVN27" s="708"/>
      <c r="QVO27" s="708"/>
      <c r="QVP27" s="708"/>
      <c r="QVQ27" s="708" t="s">
        <v>1360</v>
      </c>
      <c r="QVR27" s="708"/>
      <c r="QVS27" s="708"/>
      <c r="QVT27" s="708"/>
      <c r="QVU27" s="708"/>
      <c r="QVV27" s="708"/>
      <c r="QVW27" s="708"/>
      <c r="QVX27" s="708"/>
      <c r="QVY27" s="708" t="s">
        <v>1360</v>
      </c>
      <c r="QVZ27" s="708"/>
      <c r="QWA27" s="708"/>
      <c r="QWB27" s="708"/>
      <c r="QWC27" s="708"/>
      <c r="QWD27" s="708"/>
      <c r="QWE27" s="708"/>
      <c r="QWF27" s="708"/>
      <c r="QWG27" s="708" t="s">
        <v>1360</v>
      </c>
      <c r="QWH27" s="708"/>
      <c r="QWI27" s="708"/>
      <c r="QWJ27" s="708"/>
      <c r="QWK27" s="708"/>
      <c r="QWL27" s="708"/>
      <c r="QWM27" s="708"/>
      <c r="QWN27" s="708"/>
      <c r="QWO27" s="708" t="s">
        <v>1360</v>
      </c>
      <c r="QWP27" s="708"/>
      <c r="QWQ27" s="708"/>
      <c r="QWR27" s="708"/>
      <c r="QWS27" s="708"/>
      <c r="QWT27" s="708"/>
      <c r="QWU27" s="708"/>
      <c r="QWV27" s="708"/>
      <c r="QWW27" s="708" t="s">
        <v>1360</v>
      </c>
      <c r="QWX27" s="708"/>
      <c r="QWY27" s="708"/>
      <c r="QWZ27" s="708"/>
      <c r="QXA27" s="708"/>
      <c r="QXB27" s="708"/>
      <c r="QXC27" s="708"/>
      <c r="QXD27" s="708"/>
      <c r="QXE27" s="708" t="s">
        <v>1360</v>
      </c>
      <c r="QXF27" s="708"/>
      <c r="QXG27" s="708"/>
      <c r="QXH27" s="708"/>
      <c r="QXI27" s="708"/>
      <c r="QXJ27" s="708"/>
      <c r="QXK27" s="708"/>
      <c r="QXL27" s="708"/>
      <c r="QXM27" s="708" t="s">
        <v>1360</v>
      </c>
      <c r="QXN27" s="708"/>
      <c r="QXO27" s="708"/>
      <c r="QXP27" s="708"/>
      <c r="QXQ27" s="708"/>
      <c r="QXR27" s="708"/>
      <c r="QXS27" s="708"/>
      <c r="QXT27" s="708"/>
      <c r="QXU27" s="708" t="s">
        <v>1360</v>
      </c>
      <c r="QXV27" s="708"/>
      <c r="QXW27" s="708"/>
      <c r="QXX27" s="708"/>
      <c r="QXY27" s="708"/>
      <c r="QXZ27" s="708"/>
      <c r="QYA27" s="708"/>
      <c r="QYB27" s="708"/>
      <c r="QYC27" s="708" t="s">
        <v>1360</v>
      </c>
      <c r="QYD27" s="708"/>
      <c r="QYE27" s="708"/>
      <c r="QYF27" s="708"/>
      <c r="QYG27" s="708"/>
      <c r="QYH27" s="708"/>
      <c r="QYI27" s="708"/>
      <c r="QYJ27" s="708"/>
      <c r="QYK27" s="708" t="s">
        <v>1360</v>
      </c>
      <c r="QYL27" s="708"/>
      <c r="QYM27" s="708"/>
      <c r="QYN27" s="708"/>
      <c r="QYO27" s="708"/>
      <c r="QYP27" s="708"/>
      <c r="QYQ27" s="708"/>
      <c r="QYR27" s="708"/>
      <c r="QYS27" s="708" t="s">
        <v>1360</v>
      </c>
      <c r="QYT27" s="708"/>
      <c r="QYU27" s="708"/>
      <c r="QYV27" s="708"/>
      <c r="QYW27" s="708"/>
      <c r="QYX27" s="708"/>
      <c r="QYY27" s="708"/>
      <c r="QYZ27" s="708"/>
      <c r="QZA27" s="708" t="s">
        <v>1360</v>
      </c>
      <c r="QZB27" s="708"/>
      <c r="QZC27" s="708"/>
      <c r="QZD27" s="708"/>
      <c r="QZE27" s="708"/>
      <c r="QZF27" s="708"/>
      <c r="QZG27" s="708"/>
      <c r="QZH27" s="708"/>
      <c r="QZI27" s="708" t="s">
        <v>1360</v>
      </c>
      <c r="QZJ27" s="708"/>
      <c r="QZK27" s="708"/>
      <c r="QZL27" s="708"/>
      <c r="QZM27" s="708"/>
      <c r="QZN27" s="708"/>
      <c r="QZO27" s="708"/>
      <c r="QZP27" s="708"/>
      <c r="QZQ27" s="708" t="s">
        <v>1360</v>
      </c>
      <c r="QZR27" s="708"/>
      <c r="QZS27" s="708"/>
      <c r="QZT27" s="708"/>
      <c r="QZU27" s="708"/>
      <c r="QZV27" s="708"/>
      <c r="QZW27" s="708"/>
      <c r="QZX27" s="708"/>
      <c r="QZY27" s="708" t="s">
        <v>1360</v>
      </c>
      <c r="QZZ27" s="708"/>
      <c r="RAA27" s="708"/>
      <c r="RAB27" s="708"/>
      <c r="RAC27" s="708"/>
      <c r="RAD27" s="708"/>
      <c r="RAE27" s="708"/>
      <c r="RAF27" s="708"/>
      <c r="RAG27" s="708" t="s">
        <v>1360</v>
      </c>
      <c r="RAH27" s="708"/>
      <c r="RAI27" s="708"/>
      <c r="RAJ27" s="708"/>
      <c r="RAK27" s="708"/>
      <c r="RAL27" s="708"/>
      <c r="RAM27" s="708"/>
      <c r="RAN27" s="708"/>
      <c r="RAO27" s="708" t="s">
        <v>1360</v>
      </c>
      <c r="RAP27" s="708"/>
      <c r="RAQ27" s="708"/>
      <c r="RAR27" s="708"/>
      <c r="RAS27" s="708"/>
      <c r="RAT27" s="708"/>
      <c r="RAU27" s="708"/>
      <c r="RAV27" s="708"/>
      <c r="RAW27" s="708" t="s">
        <v>1360</v>
      </c>
      <c r="RAX27" s="708"/>
      <c r="RAY27" s="708"/>
      <c r="RAZ27" s="708"/>
      <c r="RBA27" s="708"/>
      <c r="RBB27" s="708"/>
      <c r="RBC27" s="708"/>
      <c r="RBD27" s="708"/>
      <c r="RBE27" s="708" t="s">
        <v>1360</v>
      </c>
      <c r="RBF27" s="708"/>
      <c r="RBG27" s="708"/>
      <c r="RBH27" s="708"/>
      <c r="RBI27" s="708"/>
      <c r="RBJ27" s="708"/>
      <c r="RBK27" s="708"/>
      <c r="RBL27" s="708"/>
      <c r="RBM27" s="708" t="s">
        <v>1360</v>
      </c>
      <c r="RBN27" s="708"/>
      <c r="RBO27" s="708"/>
      <c r="RBP27" s="708"/>
      <c r="RBQ27" s="708"/>
      <c r="RBR27" s="708"/>
      <c r="RBS27" s="708"/>
      <c r="RBT27" s="708"/>
      <c r="RBU27" s="708" t="s">
        <v>1360</v>
      </c>
      <c r="RBV27" s="708"/>
      <c r="RBW27" s="708"/>
      <c r="RBX27" s="708"/>
      <c r="RBY27" s="708"/>
      <c r="RBZ27" s="708"/>
      <c r="RCA27" s="708"/>
      <c r="RCB27" s="708"/>
      <c r="RCC27" s="708" t="s">
        <v>1360</v>
      </c>
      <c r="RCD27" s="708"/>
      <c r="RCE27" s="708"/>
      <c r="RCF27" s="708"/>
      <c r="RCG27" s="708"/>
      <c r="RCH27" s="708"/>
      <c r="RCI27" s="708"/>
      <c r="RCJ27" s="708"/>
      <c r="RCK27" s="708" t="s">
        <v>1360</v>
      </c>
      <c r="RCL27" s="708"/>
      <c r="RCM27" s="708"/>
      <c r="RCN27" s="708"/>
      <c r="RCO27" s="708"/>
      <c r="RCP27" s="708"/>
      <c r="RCQ27" s="708"/>
      <c r="RCR27" s="708"/>
      <c r="RCS27" s="708" t="s">
        <v>1360</v>
      </c>
      <c r="RCT27" s="708"/>
      <c r="RCU27" s="708"/>
      <c r="RCV27" s="708"/>
      <c r="RCW27" s="708"/>
      <c r="RCX27" s="708"/>
      <c r="RCY27" s="708"/>
      <c r="RCZ27" s="708"/>
      <c r="RDA27" s="708" t="s">
        <v>1360</v>
      </c>
      <c r="RDB27" s="708"/>
      <c r="RDC27" s="708"/>
      <c r="RDD27" s="708"/>
      <c r="RDE27" s="708"/>
      <c r="RDF27" s="708"/>
      <c r="RDG27" s="708"/>
      <c r="RDH27" s="708"/>
      <c r="RDI27" s="708" t="s">
        <v>1360</v>
      </c>
      <c r="RDJ27" s="708"/>
      <c r="RDK27" s="708"/>
      <c r="RDL27" s="708"/>
      <c r="RDM27" s="708"/>
      <c r="RDN27" s="708"/>
      <c r="RDO27" s="708"/>
      <c r="RDP27" s="708"/>
      <c r="RDQ27" s="708" t="s">
        <v>1360</v>
      </c>
      <c r="RDR27" s="708"/>
      <c r="RDS27" s="708"/>
      <c r="RDT27" s="708"/>
      <c r="RDU27" s="708"/>
      <c r="RDV27" s="708"/>
      <c r="RDW27" s="708"/>
      <c r="RDX27" s="708"/>
      <c r="RDY27" s="708" t="s">
        <v>1360</v>
      </c>
      <c r="RDZ27" s="708"/>
      <c r="REA27" s="708"/>
      <c r="REB27" s="708"/>
      <c r="REC27" s="708"/>
      <c r="RED27" s="708"/>
      <c r="REE27" s="708"/>
      <c r="REF27" s="708"/>
      <c r="REG27" s="708" t="s">
        <v>1360</v>
      </c>
      <c r="REH27" s="708"/>
      <c r="REI27" s="708"/>
      <c r="REJ27" s="708"/>
      <c r="REK27" s="708"/>
      <c r="REL27" s="708"/>
      <c r="REM27" s="708"/>
      <c r="REN27" s="708"/>
      <c r="REO27" s="708" t="s">
        <v>1360</v>
      </c>
      <c r="REP27" s="708"/>
      <c r="REQ27" s="708"/>
      <c r="RER27" s="708"/>
      <c r="RES27" s="708"/>
      <c r="RET27" s="708"/>
      <c r="REU27" s="708"/>
      <c r="REV27" s="708"/>
      <c r="REW27" s="708" t="s">
        <v>1360</v>
      </c>
      <c r="REX27" s="708"/>
      <c r="REY27" s="708"/>
      <c r="REZ27" s="708"/>
      <c r="RFA27" s="708"/>
      <c r="RFB27" s="708"/>
      <c r="RFC27" s="708"/>
      <c r="RFD27" s="708"/>
      <c r="RFE27" s="708" t="s">
        <v>1360</v>
      </c>
      <c r="RFF27" s="708"/>
      <c r="RFG27" s="708"/>
      <c r="RFH27" s="708"/>
      <c r="RFI27" s="708"/>
      <c r="RFJ27" s="708"/>
      <c r="RFK27" s="708"/>
      <c r="RFL27" s="708"/>
      <c r="RFM27" s="708" t="s">
        <v>1360</v>
      </c>
      <c r="RFN27" s="708"/>
      <c r="RFO27" s="708"/>
      <c r="RFP27" s="708"/>
      <c r="RFQ27" s="708"/>
      <c r="RFR27" s="708"/>
      <c r="RFS27" s="708"/>
      <c r="RFT27" s="708"/>
      <c r="RFU27" s="708" t="s">
        <v>1360</v>
      </c>
      <c r="RFV27" s="708"/>
      <c r="RFW27" s="708"/>
      <c r="RFX27" s="708"/>
      <c r="RFY27" s="708"/>
      <c r="RFZ27" s="708"/>
      <c r="RGA27" s="708"/>
      <c r="RGB27" s="708"/>
      <c r="RGC27" s="708" t="s">
        <v>1360</v>
      </c>
      <c r="RGD27" s="708"/>
      <c r="RGE27" s="708"/>
      <c r="RGF27" s="708"/>
      <c r="RGG27" s="708"/>
      <c r="RGH27" s="708"/>
      <c r="RGI27" s="708"/>
      <c r="RGJ27" s="708"/>
      <c r="RGK27" s="708" t="s">
        <v>1360</v>
      </c>
      <c r="RGL27" s="708"/>
      <c r="RGM27" s="708"/>
      <c r="RGN27" s="708"/>
      <c r="RGO27" s="708"/>
      <c r="RGP27" s="708"/>
      <c r="RGQ27" s="708"/>
      <c r="RGR27" s="708"/>
      <c r="RGS27" s="708" t="s">
        <v>1360</v>
      </c>
      <c r="RGT27" s="708"/>
      <c r="RGU27" s="708"/>
      <c r="RGV27" s="708"/>
      <c r="RGW27" s="708"/>
      <c r="RGX27" s="708"/>
      <c r="RGY27" s="708"/>
      <c r="RGZ27" s="708"/>
      <c r="RHA27" s="708" t="s">
        <v>1360</v>
      </c>
      <c r="RHB27" s="708"/>
      <c r="RHC27" s="708"/>
      <c r="RHD27" s="708"/>
      <c r="RHE27" s="708"/>
      <c r="RHF27" s="708"/>
      <c r="RHG27" s="708"/>
      <c r="RHH27" s="708"/>
      <c r="RHI27" s="708" t="s">
        <v>1360</v>
      </c>
      <c r="RHJ27" s="708"/>
      <c r="RHK27" s="708"/>
      <c r="RHL27" s="708"/>
      <c r="RHM27" s="708"/>
      <c r="RHN27" s="708"/>
      <c r="RHO27" s="708"/>
      <c r="RHP27" s="708"/>
      <c r="RHQ27" s="708" t="s">
        <v>1360</v>
      </c>
      <c r="RHR27" s="708"/>
      <c r="RHS27" s="708"/>
      <c r="RHT27" s="708"/>
      <c r="RHU27" s="708"/>
      <c r="RHV27" s="708"/>
      <c r="RHW27" s="708"/>
      <c r="RHX27" s="708"/>
      <c r="RHY27" s="708" t="s">
        <v>1360</v>
      </c>
      <c r="RHZ27" s="708"/>
      <c r="RIA27" s="708"/>
      <c r="RIB27" s="708"/>
      <c r="RIC27" s="708"/>
      <c r="RID27" s="708"/>
      <c r="RIE27" s="708"/>
      <c r="RIF27" s="708"/>
      <c r="RIG27" s="708" t="s">
        <v>1360</v>
      </c>
      <c r="RIH27" s="708"/>
      <c r="RII27" s="708"/>
      <c r="RIJ27" s="708"/>
      <c r="RIK27" s="708"/>
      <c r="RIL27" s="708"/>
      <c r="RIM27" s="708"/>
      <c r="RIN27" s="708"/>
      <c r="RIO27" s="708" t="s">
        <v>1360</v>
      </c>
      <c r="RIP27" s="708"/>
      <c r="RIQ27" s="708"/>
      <c r="RIR27" s="708"/>
      <c r="RIS27" s="708"/>
      <c r="RIT27" s="708"/>
      <c r="RIU27" s="708"/>
      <c r="RIV27" s="708"/>
      <c r="RIW27" s="708" t="s">
        <v>1360</v>
      </c>
      <c r="RIX27" s="708"/>
      <c r="RIY27" s="708"/>
      <c r="RIZ27" s="708"/>
      <c r="RJA27" s="708"/>
      <c r="RJB27" s="708"/>
      <c r="RJC27" s="708"/>
      <c r="RJD27" s="708"/>
      <c r="RJE27" s="708" t="s">
        <v>1360</v>
      </c>
      <c r="RJF27" s="708"/>
      <c r="RJG27" s="708"/>
      <c r="RJH27" s="708"/>
      <c r="RJI27" s="708"/>
      <c r="RJJ27" s="708"/>
      <c r="RJK27" s="708"/>
      <c r="RJL27" s="708"/>
      <c r="RJM27" s="708" t="s">
        <v>1360</v>
      </c>
      <c r="RJN27" s="708"/>
      <c r="RJO27" s="708"/>
      <c r="RJP27" s="708"/>
      <c r="RJQ27" s="708"/>
      <c r="RJR27" s="708"/>
      <c r="RJS27" s="708"/>
      <c r="RJT27" s="708"/>
      <c r="RJU27" s="708" t="s">
        <v>1360</v>
      </c>
      <c r="RJV27" s="708"/>
      <c r="RJW27" s="708"/>
      <c r="RJX27" s="708"/>
      <c r="RJY27" s="708"/>
      <c r="RJZ27" s="708"/>
      <c r="RKA27" s="708"/>
      <c r="RKB27" s="708"/>
      <c r="RKC27" s="708" t="s">
        <v>1360</v>
      </c>
      <c r="RKD27" s="708"/>
      <c r="RKE27" s="708"/>
      <c r="RKF27" s="708"/>
      <c r="RKG27" s="708"/>
      <c r="RKH27" s="708"/>
      <c r="RKI27" s="708"/>
      <c r="RKJ27" s="708"/>
      <c r="RKK27" s="708" t="s">
        <v>1360</v>
      </c>
      <c r="RKL27" s="708"/>
      <c r="RKM27" s="708"/>
      <c r="RKN27" s="708"/>
      <c r="RKO27" s="708"/>
      <c r="RKP27" s="708"/>
      <c r="RKQ27" s="708"/>
      <c r="RKR27" s="708"/>
      <c r="RKS27" s="708" t="s">
        <v>1360</v>
      </c>
      <c r="RKT27" s="708"/>
      <c r="RKU27" s="708"/>
      <c r="RKV27" s="708"/>
      <c r="RKW27" s="708"/>
      <c r="RKX27" s="708"/>
      <c r="RKY27" s="708"/>
      <c r="RKZ27" s="708"/>
      <c r="RLA27" s="708" t="s">
        <v>1360</v>
      </c>
      <c r="RLB27" s="708"/>
      <c r="RLC27" s="708"/>
      <c r="RLD27" s="708"/>
      <c r="RLE27" s="708"/>
      <c r="RLF27" s="708"/>
      <c r="RLG27" s="708"/>
      <c r="RLH27" s="708"/>
      <c r="RLI27" s="708" t="s">
        <v>1360</v>
      </c>
      <c r="RLJ27" s="708"/>
      <c r="RLK27" s="708"/>
      <c r="RLL27" s="708"/>
      <c r="RLM27" s="708"/>
      <c r="RLN27" s="708"/>
      <c r="RLO27" s="708"/>
      <c r="RLP27" s="708"/>
      <c r="RLQ27" s="708" t="s">
        <v>1360</v>
      </c>
      <c r="RLR27" s="708"/>
      <c r="RLS27" s="708"/>
      <c r="RLT27" s="708"/>
      <c r="RLU27" s="708"/>
      <c r="RLV27" s="708"/>
      <c r="RLW27" s="708"/>
      <c r="RLX27" s="708"/>
      <c r="RLY27" s="708" t="s">
        <v>1360</v>
      </c>
      <c r="RLZ27" s="708"/>
      <c r="RMA27" s="708"/>
      <c r="RMB27" s="708"/>
      <c r="RMC27" s="708"/>
      <c r="RMD27" s="708"/>
      <c r="RME27" s="708"/>
      <c r="RMF27" s="708"/>
      <c r="RMG27" s="708" t="s">
        <v>1360</v>
      </c>
      <c r="RMH27" s="708"/>
      <c r="RMI27" s="708"/>
      <c r="RMJ27" s="708"/>
      <c r="RMK27" s="708"/>
      <c r="RML27" s="708"/>
      <c r="RMM27" s="708"/>
      <c r="RMN27" s="708"/>
      <c r="RMO27" s="708" t="s">
        <v>1360</v>
      </c>
      <c r="RMP27" s="708"/>
      <c r="RMQ27" s="708"/>
      <c r="RMR27" s="708"/>
      <c r="RMS27" s="708"/>
      <c r="RMT27" s="708"/>
      <c r="RMU27" s="708"/>
      <c r="RMV27" s="708"/>
      <c r="RMW27" s="708" t="s">
        <v>1360</v>
      </c>
      <c r="RMX27" s="708"/>
      <c r="RMY27" s="708"/>
      <c r="RMZ27" s="708"/>
      <c r="RNA27" s="708"/>
      <c r="RNB27" s="708"/>
      <c r="RNC27" s="708"/>
      <c r="RND27" s="708"/>
      <c r="RNE27" s="708" t="s">
        <v>1360</v>
      </c>
      <c r="RNF27" s="708"/>
      <c r="RNG27" s="708"/>
      <c r="RNH27" s="708"/>
      <c r="RNI27" s="708"/>
      <c r="RNJ27" s="708"/>
      <c r="RNK27" s="708"/>
      <c r="RNL27" s="708"/>
      <c r="RNM27" s="708" t="s">
        <v>1360</v>
      </c>
      <c r="RNN27" s="708"/>
      <c r="RNO27" s="708"/>
      <c r="RNP27" s="708"/>
      <c r="RNQ27" s="708"/>
      <c r="RNR27" s="708"/>
      <c r="RNS27" s="708"/>
      <c r="RNT27" s="708"/>
      <c r="RNU27" s="708" t="s">
        <v>1360</v>
      </c>
      <c r="RNV27" s="708"/>
      <c r="RNW27" s="708"/>
      <c r="RNX27" s="708"/>
      <c r="RNY27" s="708"/>
      <c r="RNZ27" s="708"/>
      <c r="ROA27" s="708"/>
      <c r="ROB27" s="708"/>
      <c r="ROC27" s="708" t="s">
        <v>1360</v>
      </c>
      <c r="ROD27" s="708"/>
      <c r="ROE27" s="708"/>
      <c r="ROF27" s="708"/>
      <c r="ROG27" s="708"/>
      <c r="ROH27" s="708"/>
      <c r="ROI27" s="708"/>
      <c r="ROJ27" s="708"/>
      <c r="ROK27" s="708" t="s">
        <v>1360</v>
      </c>
      <c r="ROL27" s="708"/>
      <c r="ROM27" s="708"/>
      <c r="RON27" s="708"/>
      <c r="ROO27" s="708"/>
      <c r="ROP27" s="708"/>
      <c r="ROQ27" s="708"/>
      <c r="ROR27" s="708"/>
      <c r="ROS27" s="708" t="s">
        <v>1360</v>
      </c>
      <c r="ROT27" s="708"/>
      <c r="ROU27" s="708"/>
      <c r="ROV27" s="708"/>
      <c r="ROW27" s="708"/>
      <c r="ROX27" s="708"/>
      <c r="ROY27" s="708"/>
      <c r="ROZ27" s="708"/>
      <c r="RPA27" s="708" t="s">
        <v>1360</v>
      </c>
      <c r="RPB27" s="708"/>
      <c r="RPC27" s="708"/>
      <c r="RPD27" s="708"/>
      <c r="RPE27" s="708"/>
      <c r="RPF27" s="708"/>
      <c r="RPG27" s="708"/>
      <c r="RPH27" s="708"/>
      <c r="RPI27" s="708" t="s">
        <v>1360</v>
      </c>
      <c r="RPJ27" s="708"/>
      <c r="RPK27" s="708"/>
      <c r="RPL27" s="708"/>
      <c r="RPM27" s="708"/>
      <c r="RPN27" s="708"/>
      <c r="RPO27" s="708"/>
      <c r="RPP27" s="708"/>
      <c r="RPQ27" s="708" t="s">
        <v>1360</v>
      </c>
      <c r="RPR27" s="708"/>
      <c r="RPS27" s="708"/>
      <c r="RPT27" s="708"/>
      <c r="RPU27" s="708"/>
      <c r="RPV27" s="708"/>
      <c r="RPW27" s="708"/>
      <c r="RPX27" s="708"/>
      <c r="RPY27" s="708" t="s">
        <v>1360</v>
      </c>
      <c r="RPZ27" s="708"/>
      <c r="RQA27" s="708"/>
      <c r="RQB27" s="708"/>
      <c r="RQC27" s="708"/>
      <c r="RQD27" s="708"/>
      <c r="RQE27" s="708"/>
      <c r="RQF27" s="708"/>
      <c r="RQG27" s="708" t="s">
        <v>1360</v>
      </c>
      <c r="RQH27" s="708"/>
      <c r="RQI27" s="708"/>
      <c r="RQJ27" s="708"/>
      <c r="RQK27" s="708"/>
      <c r="RQL27" s="708"/>
      <c r="RQM27" s="708"/>
      <c r="RQN27" s="708"/>
      <c r="RQO27" s="708" t="s">
        <v>1360</v>
      </c>
      <c r="RQP27" s="708"/>
      <c r="RQQ27" s="708"/>
      <c r="RQR27" s="708"/>
      <c r="RQS27" s="708"/>
      <c r="RQT27" s="708"/>
      <c r="RQU27" s="708"/>
      <c r="RQV27" s="708"/>
      <c r="RQW27" s="708" t="s">
        <v>1360</v>
      </c>
      <c r="RQX27" s="708"/>
      <c r="RQY27" s="708"/>
      <c r="RQZ27" s="708"/>
      <c r="RRA27" s="708"/>
      <c r="RRB27" s="708"/>
      <c r="RRC27" s="708"/>
      <c r="RRD27" s="708"/>
      <c r="RRE27" s="708" t="s">
        <v>1360</v>
      </c>
      <c r="RRF27" s="708"/>
      <c r="RRG27" s="708"/>
      <c r="RRH27" s="708"/>
      <c r="RRI27" s="708"/>
      <c r="RRJ27" s="708"/>
      <c r="RRK27" s="708"/>
      <c r="RRL27" s="708"/>
      <c r="RRM27" s="708" t="s">
        <v>1360</v>
      </c>
      <c r="RRN27" s="708"/>
      <c r="RRO27" s="708"/>
      <c r="RRP27" s="708"/>
      <c r="RRQ27" s="708"/>
      <c r="RRR27" s="708"/>
      <c r="RRS27" s="708"/>
      <c r="RRT27" s="708"/>
      <c r="RRU27" s="708" t="s">
        <v>1360</v>
      </c>
      <c r="RRV27" s="708"/>
      <c r="RRW27" s="708"/>
      <c r="RRX27" s="708"/>
      <c r="RRY27" s="708"/>
      <c r="RRZ27" s="708"/>
      <c r="RSA27" s="708"/>
      <c r="RSB27" s="708"/>
      <c r="RSC27" s="708" t="s">
        <v>1360</v>
      </c>
      <c r="RSD27" s="708"/>
      <c r="RSE27" s="708"/>
      <c r="RSF27" s="708"/>
      <c r="RSG27" s="708"/>
      <c r="RSH27" s="708"/>
      <c r="RSI27" s="708"/>
      <c r="RSJ27" s="708"/>
      <c r="RSK27" s="708" t="s">
        <v>1360</v>
      </c>
      <c r="RSL27" s="708"/>
      <c r="RSM27" s="708"/>
      <c r="RSN27" s="708"/>
      <c r="RSO27" s="708"/>
      <c r="RSP27" s="708"/>
      <c r="RSQ27" s="708"/>
      <c r="RSR27" s="708"/>
      <c r="RSS27" s="708" t="s">
        <v>1360</v>
      </c>
      <c r="RST27" s="708"/>
      <c r="RSU27" s="708"/>
      <c r="RSV27" s="708"/>
      <c r="RSW27" s="708"/>
      <c r="RSX27" s="708"/>
      <c r="RSY27" s="708"/>
      <c r="RSZ27" s="708"/>
      <c r="RTA27" s="708" t="s">
        <v>1360</v>
      </c>
      <c r="RTB27" s="708"/>
      <c r="RTC27" s="708"/>
      <c r="RTD27" s="708"/>
      <c r="RTE27" s="708"/>
      <c r="RTF27" s="708"/>
      <c r="RTG27" s="708"/>
      <c r="RTH27" s="708"/>
      <c r="RTI27" s="708" t="s">
        <v>1360</v>
      </c>
      <c r="RTJ27" s="708"/>
      <c r="RTK27" s="708"/>
      <c r="RTL27" s="708"/>
      <c r="RTM27" s="708"/>
      <c r="RTN27" s="708"/>
      <c r="RTO27" s="708"/>
      <c r="RTP27" s="708"/>
      <c r="RTQ27" s="708" t="s">
        <v>1360</v>
      </c>
      <c r="RTR27" s="708"/>
      <c r="RTS27" s="708"/>
      <c r="RTT27" s="708"/>
      <c r="RTU27" s="708"/>
      <c r="RTV27" s="708"/>
      <c r="RTW27" s="708"/>
      <c r="RTX27" s="708"/>
      <c r="RTY27" s="708" t="s">
        <v>1360</v>
      </c>
      <c r="RTZ27" s="708"/>
      <c r="RUA27" s="708"/>
      <c r="RUB27" s="708"/>
      <c r="RUC27" s="708"/>
      <c r="RUD27" s="708"/>
      <c r="RUE27" s="708"/>
      <c r="RUF27" s="708"/>
      <c r="RUG27" s="708" t="s">
        <v>1360</v>
      </c>
      <c r="RUH27" s="708"/>
      <c r="RUI27" s="708"/>
      <c r="RUJ27" s="708"/>
      <c r="RUK27" s="708"/>
      <c r="RUL27" s="708"/>
      <c r="RUM27" s="708"/>
      <c r="RUN27" s="708"/>
      <c r="RUO27" s="708" t="s">
        <v>1360</v>
      </c>
      <c r="RUP27" s="708"/>
      <c r="RUQ27" s="708"/>
      <c r="RUR27" s="708"/>
      <c r="RUS27" s="708"/>
      <c r="RUT27" s="708"/>
      <c r="RUU27" s="708"/>
      <c r="RUV27" s="708"/>
      <c r="RUW27" s="708" t="s">
        <v>1360</v>
      </c>
      <c r="RUX27" s="708"/>
      <c r="RUY27" s="708"/>
      <c r="RUZ27" s="708"/>
      <c r="RVA27" s="708"/>
      <c r="RVB27" s="708"/>
      <c r="RVC27" s="708"/>
      <c r="RVD27" s="708"/>
      <c r="RVE27" s="708" t="s">
        <v>1360</v>
      </c>
      <c r="RVF27" s="708"/>
      <c r="RVG27" s="708"/>
      <c r="RVH27" s="708"/>
      <c r="RVI27" s="708"/>
      <c r="RVJ27" s="708"/>
      <c r="RVK27" s="708"/>
      <c r="RVL27" s="708"/>
      <c r="RVM27" s="708" t="s">
        <v>1360</v>
      </c>
      <c r="RVN27" s="708"/>
      <c r="RVO27" s="708"/>
      <c r="RVP27" s="708"/>
      <c r="RVQ27" s="708"/>
      <c r="RVR27" s="708"/>
      <c r="RVS27" s="708"/>
      <c r="RVT27" s="708"/>
      <c r="RVU27" s="708" t="s">
        <v>1360</v>
      </c>
      <c r="RVV27" s="708"/>
      <c r="RVW27" s="708"/>
      <c r="RVX27" s="708"/>
      <c r="RVY27" s="708"/>
      <c r="RVZ27" s="708"/>
      <c r="RWA27" s="708"/>
      <c r="RWB27" s="708"/>
      <c r="RWC27" s="708" t="s">
        <v>1360</v>
      </c>
      <c r="RWD27" s="708"/>
      <c r="RWE27" s="708"/>
      <c r="RWF27" s="708"/>
      <c r="RWG27" s="708"/>
      <c r="RWH27" s="708"/>
      <c r="RWI27" s="708"/>
      <c r="RWJ27" s="708"/>
      <c r="RWK27" s="708" t="s">
        <v>1360</v>
      </c>
      <c r="RWL27" s="708"/>
      <c r="RWM27" s="708"/>
      <c r="RWN27" s="708"/>
      <c r="RWO27" s="708"/>
      <c r="RWP27" s="708"/>
      <c r="RWQ27" s="708"/>
      <c r="RWR27" s="708"/>
      <c r="RWS27" s="708" t="s">
        <v>1360</v>
      </c>
      <c r="RWT27" s="708"/>
      <c r="RWU27" s="708"/>
      <c r="RWV27" s="708"/>
      <c r="RWW27" s="708"/>
      <c r="RWX27" s="708"/>
      <c r="RWY27" s="708"/>
      <c r="RWZ27" s="708"/>
      <c r="RXA27" s="708" t="s">
        <v>1360</v>
      </c>
      <c r="RXB27" s="708"/>
      <c r="RXC27" s="708"/>
      <c r="RXD27" s="708"/>
      <c r="RXE27" s="708"/>
      <c r="RXF27" s="708"/>
      <c r="RXG27" s="708"/>
      <c r="RXH27" s="708"/>
      <c r="RXI27" s="708" t="s">
        <v>1360</v>
      </c>
      <c r="RXJ27" s="708"/>
      <c r="RXK27" s="708"/>
      <c r="RXL27" s="708"/>
      <c r="RXM27" s="708"/>
      <c r="RXN27" s="708"/>
      <c r="RXO27" s="708"/>
      <c r="RXP27" s="708"/>
      <c r="RXQ27" s="708" t="s">
        <v>1360</v>
      </c>
      <c r="RXR27" s="708"/>
      <c r="RXS27" s="708"/>
      <c r="RXT27" s="708"/>
      <c r="RXU27" s="708"/>
      <c r="RXV27" s="708"/>
      <c r="RXW27" s="708"/>
      <c r="RXX27" s="708"/>
      <c r="RXY27" s="708" t="s">
        <v>1360</v>
      </c>
      <c r="RXZ27" s="708"/>
      <c r="RYA27" s="708"/>
      <c r="RYB27" s="708"/>
      <c r="RYC27" s="708"/>
      <c r="RYD27" s="708"/>
      <c r="RYE27" s="708"/>
      <c r="RYF27" s="708"/>
      <c r="RYG27" s="708" t="s">
        <v>1360</v>
      </c>
      <c r="RYH27" s="708"/>
      <c r="RYI27" s="708"/>
      <c r="RYJ27" s="708"/>
      <c r="RYK27" s="708"/>
      <c r="RYL27" s="708"/>
      <c r="RYM27" s="708"/>
      <c r="RYN27" s="708"/>
      <c r="RYO27" s="708" t="s">
        <v>1360</v>
      </c>
      <c r="RYP27" s="708"/>
      <c r="RYQ27" s="708"/>
      <c r="RYR27" s="708"/>
      <c r="RYS27" s="708"/>
      <c r="RYT27" s="708"/>
      <c r="RYU27" s="708"/>
      <c r="RYV27" s="708"/>
      <c r="RYW27" s="708" t="s">
        <v>1360</v>
      </c>
      <c r="RYX27" s="708"/>
      <c r="RYY27" s="708"/>
      <c r="RYZ27" s="708"/>
      <c r="RZA27" s="708"/>
      <c r="RZB27" s="708"/>
      <c r="RZC27" s="708"/>
      <c r="RZD27" s="708"/>
      <c r="RZE27" s="708" t="s">
        <v>1360</v>
      </c>
      <c r="RZF27" s="708"/>
      <c r="RZG27" s="708"/>
      <c r="RZH27" s="708"/>
      <c r="RZI27" s="708"/>
      <c r="RZJ27" s="708"/>
      <c r="RZK27" s="708"/>
      <c r="RZL27" s="708"/>
      <c r="RZM27" s="708" t="s">
        <v>1360</v>
      </c>
      <c r="RZN27" s="708"/>
      <c r="RZO27" s="708"/>
      <c r="RZP27" s="708"/>
      <c r="RZQ27" s="708"/>
      <c r="RZR27" s="708"/>
      <c r="RZS27" s="708"/>
      <c r="RZT27" s="708"/>
      <c r="RZU27" s="708" t="s">
        <v>1360</v>
      </c>
      <c r="RZV27" s="708"/>
      <c r="RZW27" s="708"/>
      <c r="RZX27" s="708"/>
      <c r="RZY27" s="708"/>
      <c r="RZZ27" s="708"/>
      <c r="SAA27" s="708"/>
      <c r="SAB27" s="708"/>
      <c r="SAC27" s="708" t="s">
        <v>1360</v>
      </c>
      <c r="SAD27" s="708"/>
      <c r="SAE27" s="708"/>
      <c r="SAF27" s="708"/>
      <c r="SAG27" s="708"/>
      <c r="SAH27" s="708"/>
      <c r="SAI27" s="708"/>
      <c r="SAJ27" s="708"/>
      <c r="SAK27" s="708" t="s">
        <v>1360</v>
      </c>
      <c r="SAL27" s="708"/>
      <c r="SAM27" s="708"/>
      <c r="SAN27" s="708"/>
      <c r="SAO27" s="708"/>
      <c r="SAP27" s="708"/>
      <c r="SAQ27" s="708"/>
      <c r="SAR27" s="708"/>
      <c r="SAS27" s="708" t="s">
        <v>1360</v>
      </c>
      <c r="SAT27" s="708"/>
      <c r="SAU27" s="708"/>
      <c r="SAV27" s="708"/>
      <c r="SAW27" s="708"/>
      <c r="SAX27" s="708"/>
      <c r="SAY27" s="708"/>
      <c r="SAZ27" s="708"/>
      <c r="SBA27" s="708" t="s">
        <v>1360</v>
      </c>
      <c r="SBB27" s="708"/>
      <c r="SBC27" s="708"/>
      <c r="SBD27" s="708"/>
      <c r="SBE27" s="708"/>
      <c r="SBF27" s="708"/>
      <c r="SBG27" s="708"/>
      <c r="SBH27" s="708"/>
      <c r="SBI27" s="708" t="s">
        <v>1360</v>
      </c>
      <c r="SBJ27" s="708"/>
      <c r="SBK27" s="708"/>
      <c r="SBL27" s="708"/>
      <c r="SBM27" s="708"/>
      <c r="SBN27" s="708"/>
      <c r="SBO27" s="708"/>
      <c r="SBP27" s="708"/>
      <c r="SBQ27" s="708" t="s">
        <v>1360</v>
      </c>
      <c r="SBR27" s="708"/>
      <c r="SBS27" s="708"/>
      <c r="SBT27" s="708"/>
      <c r="SBU27" s="708"/>
      <c r="SBV27" s="708"/>
      <c r="SBW27" s="708"/>
      <c r="SBX27" s="708"/>
      <c r="SBY27" s="708" t="s">
        <v>1360</v>
      </c>
      <c r="SBZ27" s="708"/>
      <c r="SCA27" s="708"/>
      <c r="SCB27" s="708"/>
      <c r="SCC27" s="708"/>
      <c r="SCD27" s="708"/>
      <c r="SCE27" s="708"/>
      <c r="SCF27" s="708"/>
      <c r="SCG27" s="708" t="s">
        <v>1360</v>
      </c>
      <c r="SCH27" s="708"/>
      <c r="SCI27" s="708"/>
      <c r="SCJ27" s="708"/>
      <c r="SCK27" s="708"/>
      <c r="SCL27" s="708"/>
      <c r="SCM27" s="708"/>
      <c r="SCN27" s="708"/>
      <c r="SCO27" s="708" t="s">
        <v>1360</v>
      </c>
      <c r="SCP27" s="708"/>
      <c r="SCQ27" s="708"/>
      <c r="SCR27" s="708"/>
      <c r="SCS27" s="708"/>
      <c r="SCT27" s="708"/>
      <c r="SCU27" s="708"/>
      <c r="SCV27" s="708"/>
      <c r="SCW27" s="708" t="s">
        <v>1360</v>
      </c>
      <c r="SCX27" s="708"/>
      <c r="SCY27" s="708"/>
      <c r="SCZ27" s="708"/>
      <c r="SDA27" s="708"/>
      <c r="SDB27" s="708"/>
      <c r="SDC27" s="708"/>
      <c r="SDD27" s="708"/>
      <c r="SDE27" s="708" t="s">
        <v>1360</v>
      </c>
      <c r="SDF27" s="708"/>
      <c r="SDG27" s="708"/>
      <c r="SDH27" s="708"/>
      <c r="SDI27" s="708"/>
      <c r="SDJ27" s="708"/>
      <c r="SDK27" s="708"/>
      <c r="SDL27" s="708"/>
      <c r="SDM27" s="708" t="s">
        <v>1360</v>
      </c>
      <c r="SDN27" s="708"/>
      <c r="SDO27" s="708"/>
      <c r="SDP27" s="708"/>
      <c r="SDQ27" s="708"/>
      <c r="SDR27" s="708"/>
      <c r="SDS27" s="708"/>
      <c r="SDT27" s="708"/>
      <c r="SDU27" s="708" t="s">
        <v>1360</v>
      </c>
      <c r="SDV27" s="708"/>
      <c r="SDW27" s="708"/>
      <c r="SDX27" s="708"/>
      <c r="SDY27" s="708"/>
      <c r="SDZ27" s="708"/>
      <c r="SEA27" s="708"/>
      <c r="SEB27" s="708"/>
      <c r="SEC27" s="708" t="s">
        <v>1360</v>
      </c>
      <c r="SED27" s="708"/>
      <c r="SEE27" s="708"/>
      <c r="SEF27" s="708"/>
      <c r="SEG27" s="708"/>
      <c r="SEH27" s="708"/>
      <c r="SEI27" s="708"/>
      <c r="SEJ27" s="708"/>
      <c r="SEK27" s="708" t="s">
        <v>1360</v>
      </c>
      <c r="SEL27" s="708"/>
      <c r="SEM27" s="708"/>
      <c r="SEN27" s="708"/>
      <c r="SEO27" s="708"/>
      <c r="SEP27" s="708"/>
      <c r="SEQ27" s="708"/>
      <c r="SER27" s="708"/>
      <c r="SES27" s="708" t="s">
        <v>1360</v>
      </c>
      <c r="SET27" s="708"/>
      <c r="SEU27" s="708"/>
      <c r="SEV27" s="708"/>
      <c r="SEW27" s="708"/>
      <c r="SEX27" s="708"/>
      <c r="SEY27" s="708"/>
      <c r="SEZ27" s="708"/>
      <c r="SFA27" s="708" t="s">
        <v>1360</v>
      </c>
      <c r="SFB27" s="708"/>
      <c r="SFC27" s="708"/>
      <c r="SFD27" s="708"/>
      <c r="SFE27" s="708"/>
      <c r="SFF27" s="708"/>
      <c r="SFG27" s="708"/>
      <c r="SFH27" s="708"/>
      <c r="SFI27" s="708" t="s">
        <v>1360</v>
      </c>
      <c r="SFJ27" s="708"/>
      <c r="SFK27" s="708"/>
      <c r="SFL27" s="708"/>
      <c r="SFM27" s="708"/>
      <c r="SFN27" s="708"/>
      <c r="SFO27" s="708"/>
      <c r="SFP27" s="708"/>
      <c r="SFQ27" s="708" t="s">
        <v>1360</v>
      </c>
      <c r="SFR27" s="708"/>
      <c r="SFS27" s="708"/>
      <c r="SFT27" s="708"/>
      <c r="SFU27" s="708"/>
      <c r="SFV27" s="708"/>
      <c r="SFW27" s="708"/>
      <c r="SFX27" s="708"/>
      <c r="SFY27" s="708" t="s">
        <v>1360</v>
      </c>
      <c r="SFZ27" s="708"/>
      <c r="SGA27" s="708"/>
      <c r="SGB27" s="708"/>
      <c r="SGC27" s="708"/>
      <c r="SGD27" s="708"/>
      <c r="SGE27" s="708"/>
      <c r="SGF27" s="708"/>
      <c r="SGG27" s="708" t="s">
        <v>1360</v>
      </c>
      <c r="SGH27" s="708"/>
      <c r="SGI27" s="708"/>
      <c r="SGJ27" s="708"/>
      <c r="SGK27" s="708"/>
      <c r="SGL27" s="708"/>
      <c r="SGM27" s="708"/>
      <c r="SGN27" s="708"/>
      <c r="SGO27" s="708" t="s">
        <v>1360</v>
      </c>
      <c r="SGP27" s="708"/>
      <c r="SGQ27" s="708"/>
      <c r="SGR27" s="708"/>
      <c r="SGS27" s="708"/>
      <c r="SGT27" s="708"/>
      <c r="SGU27" s="708"/>
      <c r="SGV27" s="708"/>
      <c r="SGW27" s="708" t="s">
        <v>1360</v>
      </c>
      <c r="SGX27" s="708"/>
      <c r="SGY27" s="708"/>
      <c r="SGZ27" s="708"/>
      <c r="SHA27" s="708"/>
      <c r="SHB27" s="708"/>
      <c r="SHC27" s="708"/>
      <c r="SHD27" s="708"/>
      <c r="SHE27" s="708" t="s">
        <v>1360</v>
      </c>
      <c r="SHF27" s="708"/>
      <c r="SHG27" s="708"/>
      <c r="SHH27" s="708"/>
      <c r="SHI27" s="708"/>
      <c r="SHJ27" s="708"/>
      <c r="SHK27" s="708"/>
      <c r="SHL27" s="708"/>
      <c r="SHM27" s="708" t="s">
        <v>1360</v>
      </c>
      <c r="SHN27" s="708"/>
      <c r="SHO27" s="708"/>
      <c r="SHP27" s="708"/>
      <c r="SHQ27" s="708"/>
      <c r="SHR27" s="708"/>
      <c r="SHS27" s="708"/>
      <c r="SHT27" s="708"/>
      <c r="SHU27" s="708" t="s">
        <v>1360</v>
      </c>
      <c r="SHV27" s="708"/>
      <c r="SHW27" s="708"/>
      <c r="SHX27" s="708"/>
      <c r="SHY27" s="708"/>
      <c r="SHZ27" s="708"/>
      <c r="SIA27" s="708"/>
      <c r="SIB27" s="708"/>
      <c r="SIC27" s="708" t="s">
        <v>1360</v>
      </c>
      <c r="SID27" s="708"/>
      <c r="SIE27" s="708"/>
      <c r="SIF27" s="708"/>
      <c r="SIG27" s="708"/>
      <c r="SIH27" s="708"/>
      <c r="SII27" s="708"/>
      <c r="SIJ27" s="708"/>
      <c r="SIK27" s="708" t="s">
        <v>1360</v>
      </c>
      <c r="SIL27" s="708"/>
      <c r="SIM27" s="708"/>
      <c r="SIN27" s="708"/>
      <c r="SIO27" s="708"/>
      <c r="SIP27" s="708"/>
      <c r="SIQ27" s="708"/>
      <c r="SIR27" s="708"/>
      <c r="SIS27" s="708" t="s">
        <v>1360</v>
      </c>
      <c r="SIT27" s="708"/>
      <c r="SIU27" s="708"/>
      <c r="SIV27" s="708"/>
      <c r="SIW27" s="708"/>
      <c r="SIX27" s="708"/>
      <c r="SIY27" s="708"/>
      <c r="SIZ27" s="708"/>
      <c r="SJA27" s="708" t="s">
        <v>1360</v>
      </c>
      <c r="SJB27" s="708"/>
      <c r="SJC27" s="708"/>
      <c r="SJD27" s="708"/>
      <c r="SJE27" s="708"/>
      <c r="SJF27" s="708"/>
      <c r="SJG27" s="708"/>
      <c r="SJH27" s="708"/>
      <c r="SJI27" s="708" t="s">
        <v>1360</v>
      </c>
      <c r="SJJ27" s="708"/>
      <c r="SJK27" s="708"/>
      <c r="SJL27" s="708"/>
      <c r="SJM27" s="708"/>
      <c r="SJN27" s="708"/>
      <c r="SJO27" s="708"/>
      <c r="SJP27" s="708"/>
      <c r="SJQ27" s="708" t="s">
        <v>1360</v>
      </c>
      <c r="SJR27" s="708"/>
      <c r="SJS27" s="708"/>
      <c r="SJT27" s="708"/>
      <c r="SJU27" s="708"/>
      <c r="SJV27" s="708"/>
      <c r="SJW27" s="708"/>
      <c r="SJX27" s="708"/>
      <c r="SJY27" s="708" t="s">
        <v>1360</v>
      </c>
      <c r="SJZ27" s="708"/>
      <c r="SKA27" s="708"/>
      <c r="SKB27" s="708"/>
      <c r="SKC27" s="708"/>
      <c r="SKD27" s="708"/>
      <c r="SKE27" s="708"/>
      <c r="SKF27" s="708"/>
      <c r="SKG27" s="708" t="s">
        <v>1360</v>
      </c>
      <c r="SKH27" s="708"/>
      <c r="SKI27" s="708"/>
      <c r="SKJ27" s="708"/>
      <c r="SKK27" s="708"/>
      <c r="SKL27" s="708"/>
      <c r="SKM27" s="708"/>
      <c r="SKN27" s="708"/>
      <c r="SKO27" s="708" t="s">
        <v>1360</v>
      </c>
      <c r="SKP27" s="708"/>
      <c r="SKQ27" s="708"/>
      <c r="SKR27" s="708"/>
      <c r="SKS27" s="708"/>
      <c r="SKT27" s="708"/>
      <c r="SKU27" s="708"/>
      <c r="SKV27" s="708"/>
      <c r="SKW27" s="708" t="s">
        <v>1360</v>
      </c>
      <c r="SKX27" s="708"/>
      <c r="SKY27" s="708"/>
      <c r="SKZ27" s="708"/>
      <c r="SLA27" s="708"/>
      <c r="SLB27" s="708"/>
      <c r="SLC27" s="708"/>
      <c r="SLD27" s="708"/>
      <c r="SLE27" s="708" t="s">
        <v>1360</v>
      </c>
      <c r="SLF27" s="708"/>
      <c r="SLG27" s="708"/>
      <c r="SLH27" s="708"/>
      <c r="SLI27" s="708"/>
      <c r="SLJ27" s="708"/>
      <c r="SLK27" s="708"/>
      <c r="SLL27" s="708"/>
      <c r="SLM27" s="708" t="s">
        <v>1360</v>
      </c>
      <c r="SLN27" s="708"/>
      <c r="SLO27" s="708"/>
      <c r="SLP27" s="708"/>
      <c r="SLQ27" s="708"/>
      <c r="SLR27" s="708"/>
      <c r="SLS27" s="708"/>
      <c r="SLT27" s="708"/>
      <c r="SLU27" s="708" t="s">
        <v>1360</v>
      </c>
      <c r="SLV27" s="708"/>
      <c r="SLW27" s="708"/>
      <c r="SLX27" s="708"/>
      <c r="SLY27" s="708"/>
      <c r="SLZ27" s="708"/>
      <c r="SMA27" s="708"/>
      <c r="SMB27" s="708"/>
      <c r="SMC27" s="708" t="s">
        <v>1360</v>
      </c>
      <c r="SMD27" s="708"/>
      <c r="SME27" s="708"/>
      <c r="SMF27" s="708"/>
      <c r="SMG27" s="708"/>
      <c r="SMH27" s="708"/>
      <c r="SMI27" s="708"/>
      <c r="SMJ27" s="708"/>
      <c r="SMK27" s="708" t="s">
        <v>1360</v>
      </c>
      <c r="SML27" s="708"/>
      <c r="SMM27" s="708"/>
      <c r="SMN27" s="708"/>
      <c r="SMO27" s="708"/>
      <c r="SMP27" s="708"/>
      <c r="SMQ27" s="708"/>
      <c r="SMR27" s="708"/>
      <c r="SMS27" s="708" t="s">
        <v>1360</v>
      </c>
      <c r="SMT27" s="708"/>
      <c r="SMU27" s="708"/>
      <c r="SMV27" s="708"/>
      <c r="SMW27" s="708"/>
      <c r="SMX27" s="708"/>
      <c r="SMY27" s="708"/>
      <c r="SMZ27" s="708"/>
      <c r="SNA27" s="708" t="s">
        <v>1360</v>
      </c>
      <c r="SNB27" s="708"/>
      <c r="SNC27" s="708"/>
      <c r="SND27" s="708"/>
      <c r="SNE27" s="708"/>
      <c r="SNF27" s="708"/>
      <c r="SNG27" s="708"/>
      <c r="SNH27" s="708"/>
      <c r="SNI27" s="708" t="s">
        <v>1360</v>
      </c>
      <c r="SNJ27" s="708"/>
      <c r="SNK27" s="708"/>
      <c r="SNL27" s="708"/>
      <c r="SNM27" s="708"/>
      <c r="SNN27" s="708"/>
      <c r="SNO27" s="708"/>
      <c r="SNP27" s="708"/>
      <c r="SNQ27" s="708" t="s">
        <v>1360</v>
      </c>
      <c r="SNR27" s="708"/>
      <c r="SNS27" s="708"/>
      <c r="SNT27" s="708"/>
      <c r="SNU27" s="708"/>
      <c r="SNV27" s="708"/>
      <c r="SNW27" s="708"/>
      <c r="SNX27" s="708"/>
      <c r="SNY27" s="708" t="s">
        <v>1360</v>
      </c>
      <c r="SNZ27" s="708"/>
      <c r="SOA27" s="708"/>
      <c r="SOB27" s="708"/>
      <c r="SOC27" s="708"/>
      <c r="SOD27" s="708"/>
      <c r="SOE27" s="708"/>
      <c r="SOF27" s="708"/>
      <c r="SOG27" s="708" t="s">
        <v>1360</v>
      </c>
      <c r="SOH27" s="708"/>
      <c r="SOI27" s="708"/>
      <c r="SOJ27" s="708"/>
      <c r="SOK27" s="708"/>
      <c r="SOL27" s="708"/>
      <c r="SOM27" s="708"/>
      <c r="SON27" s="708"/>
      <c r="SOO27" s="708" t="s">
        <v>1360</v>
      </c>
      <c r="SOP27" s="708"/>
      <c r="SOQ27" s="708"/>
      <c r="SOR27" s="708"/>
      <c r="SOS27" s="708"/>
      <c r="SOT27" s="708"/>
      <c r="SOU27" s="708"/>
      <c r="SOV27" s="708"/>
      <c r="SOW27" s="708" t="s">
        <v>1360</v>
      </c>
      <c r="SOX27" s="708"/>
      <c r="SOY27" s="708"/>
      <c r="SOZ27" s="708"/>
      <c r="SPA27" s="708"/>
      <c r="SPB27" s="708"/>
      <c r="SPC27" s="708"/>
      <c r="SPD27" s="708"/>
      <c r="SPE27" s="708" t="s">
        <v>1360</v>
      </c>
      <c r="SPF27" s="708"/>
      <c r="SPG27" s="708"/>
      <c r="SPH27" s="708"/>
      <c r="SPI27" s="708"/>
      <c r="SPJ27" s="708"/>
      <c r="SPK27" s="708"/>
      <c r="SPL27" s="708"/>
      <c r="SPM27" s="708" t="s">
        <v>1360</v>
      </c>
      <c r="SPN27" s="708"/>
      <c r="SPO27" s="708"/>
      <c r="SPP27" s="708"/>
      <c r="SPQ27" s="708"/>
      <c r="SPR27" s="708"/>
      <c r="SPS27" s="708"/>
      <c r="SPT27" s="708"/>
      <c r="SPU27" s="708" t="s">
        <v>1360</v>
      </c>
      <c r="SPV27" s="708"/>
      <c r="SPW27" s="708"/>
      <c r="SPX27" s="708"/>
      <c r="SPY27" s="708"/>
      <c r="SPZ27" s="708"/>
      <c r="SQA27" s="708"/>
      <c r="SQB27" s="708"/>
      <c r="SQC27" s="708" t="s">
        <v>1360</v>
      </c>
      <c r="SQD27" s="708"/>
      <c r="SQE27" s="708"/>
      <c r="SQF27" s="708"/>
      <c r="SQG27" s="708"/>
      <c r="SQH27" s="708"/>
      <c r="SQI27" s="708"/>
      <c r="SQJ27" s="708"/>
      <c r="SQK27" s="708" t="s">
        <v>1360</v>
      </c>
      <c r="SQL27" s="708"/>
      <c r="SQM27" s="708"/>
      <c r="SQN27" s="708"/>
      <c r="SQO27" s="708"/>
      <c r="SQP27" s="708"/>
      <c r="SQQ27" s="708"/>
      <c r="SQR27" s="708"/>
      <c r="SQS27" s="708" t="s">
        <v>1360</v>
      </c>
      <c r="SQT27" s="708"/>
      <c r="SQU27" s="708"/>
      <c r="SQV27" s="708"/>
      <c r="SQW27" s="708"/>
      <c r="SQX27" s="708"/>
      <c r="SQY27" s="708"/>
      <c r="SQZ27" s="708"/>
      <c r="SRA27" s="708" t="s">
        <v>1360</v>
      </c>
      <c r="SRB27" s="708"/>
      <c r="SRC27" s="708"/>
      <c r="SRD27" s="708"/>
      <c r="SRE27" s="708"/>
      <c r="SRF27" s="708"/>
      <c r="SRG27" s="708"/>
      <c r="SRH27" s="708"/>
      <c r="SRI27" s="708" t="s">
        <v>1360</v>
      </c>
      <c r="SRJ27" s="708"/>
      <c r="SRK27" s="708"/>
      <c r="SRL27" s="708"/>
      <c r="SRM27" s="708"/>
      <c r="SRN27" s="708"/>
      <c r="SRO27" s="708"/>
      <c r="SRP27" s="708"/>
      <c r="SRQ27" s="708" t="s">
        <v>1360</v>
      </c>
      <c r="SRR27" s="708"/>
      <c r="SRS27" s="708"/>
      <c r="SRT27" s="708"/>
      <c r="SRU27" s="708"/>
      <c r="SRV27" s="708"/>
      <c r="SRW27" s="708"/>
      <c r="SRX27" s="708"/>
      <c r="SRY27" s="708" t="s">
        <v>1360</v>
      </c>
      <c r="SRZ27" s="708"/>
      <c r="SSA27" s="708"/>
      <c r="SSB27" s="708"/>
      <c r="SSC27" s="708"/>
      <c r="SSD27" s="708"/>
      <c r="SSE27" s="708"/>
      <c r="SSF27" s="708"/>
      <c r="SSG27" s="708" t="s">
        <v>1360</v>
      </c>
      <c r="SSH27" s="708"/>
      <c r="SSI27" s="708"/>
      <c r="SSJ27" s="708"/>
      <c r="SSK27" s="708"/>
      <c r="SSL27" s="708"/>
      <c r="SSM27" s="708"/>
      <c r="SSN27" s="708"/>
      <c r="SSO27" s="708" t="s">
        <v>1360</v>
      </c>
      <c r="SSP27" s="708"/>
      <c r="SSQ27" s="708"/>
      <c r="SSR27" s="708"/>
      <c r="SSS27" s="708"/>
      <c r="SST27" s="708"/>
      <c r="SSU27" s="708"/>
      <c r="SSV27" s="708"/>
      <c r="SSW27" s="708" t="s">
        <v>1360</v>
      </c>
      <c r="SSX27" s="708"/>
      <c r="SSY27" s="708"/>
      <c r="SSZ27" s="708"/>
      <c r="STA27" s="708"/>
      <c r="STB27" s="708"/>
      <c r="STC27" s="708"/>
      <c r="STD27" s="708"/>
      <c r="STE27" s="708" t="s">
        <v>1360</v>
      </c>
      <c r="STF27" s="708"/>
      <c r="STG27" s="708"/>
      <c r="STH27" s="708"/>
      <c r="STI27" s="708"/>
      <c r="STJ27" s="708"/>
      <c r="STK27" s="708"/>
      <c r="STL27" s="708"/>
      <c r="STM27" s="708" t="s">
        <v>1360</v>
      </c>
      <c r="STN27" s="708"/>
      <c r="STO27" s="708"/>
      <c r="STP27" s="708"/>
      <c r="STQ27" s="708"/>
      <c r="STR27" s="708"/>
      <c r="STS27" s="708"/>
      <c r="STT27" s="708"/>
      <c r="STU27" s="708" t="s">
        <v>1360</v>
      </c>
      <c r="STV27" s="708"/>
      <c r="STW27" s="708"/>
      <c r="STX27" s="708"/>
      <c r="STY27" s="708"/>
      <c r="STZ27" s="708"/>
      <c r="SUA27" s="708"/>
      <c r="SUB27" s="708"/>
      <c r="SUC27" s="708" t="s">
        <v>1360</v>
      </c>
      <c r="SUD27" s="708"/>
      <c r="SUE27" s="708"/>
      <c r="SUF27" s="708"/>
      <c r="SUG27" s="708"/>
      <c r="SUH27" s="708"/>
      <c r="SUI27" s="708"/>
      <c r="SUJ27" s="708"/>
      <c r="SUK27" s="708" t="s">
        <v>1360</v>
      </c>
      <c r="SUL27" s="708"/>
      <c r="SUM27" s="708"/>
      <c r="SUN27" s="708"/>
      <c r="SUO27" s="708"/>
      <c r="SUP27" s="708"/>
      <c r="SUQ27" s="708"/>
      <c r="SUR27" s="708"/>
      <c r="SUS27" s="708" t="s">
        <v>1360</v>
      </c>
      <c r="SUT27" s="708"/>
      <c r="SUU27" s="708"/>
      <c r="SUV27" s="708"/>
      <c r="SUW27" s="708"/>
      <c r="SUX27" s="708"/>
      <c r="SUY27" s="708"/>
      <c r="SUZ27" s="708"/>
      <c r="SVA27" s="708" t="s">
        <v>1360</v>
      </c>
      <c r="SVB27" s="708"/>
      <c r="SVC27" s="708"/>
      <c r="SVD27" s="708"/>
      <c r="SVE27" s="708"/>
      <c r="SVF27" s="708"/>
      <c r="SVG27" s="708"/>
      <c r="SVH27" s="708"/>
      <c r="SVI27" s="708" t="s">
        <v>1360</v>
      </c>
      <c r="SVJ27" s="708"/>
      <c r="SVK27" s="708"/>
      <c r="SVL27" s="708"/>
      <c r="SVM27" s="708"/>
      <c r="SVN27" s="708"/>
      <c r="SVO27" s="708"/>
      <c r="SVP27" s="708"/>
      <c r="SVQ27" s="708" t="s">
        <v>1360</v>
      </c>
      <c r="SVR27" s="708"/>
      <c r="SVS27" s="708"/>
      <c r="SVT27" s="708"/>
      <c r="SVU27" s="708"/>
      <c r="SVV27" s="708"/>
      <c r="SVW27" s="708"/>
      <c r="SVX27" s="708"/>
      <c r="SVY27" s="708" t="s">
        <v>1360</v>
      </c>
      <c r="SVZ27" s="708"/>
      <c r="SWA27" s="708"/>
      <c r="SWB27" s="708"/>
      <c r="SWC27" s="708"/>
      <c r="SWD27" s="708"/>
      <c r="SWE27" s="708"/>
      <c r="SWF27" s="708"/>
      <c r="SWG27" s="708" t="s">
        <v>1360</v>
      </c>
      <c r="SWH27" s="708"/>
      <c r="SWI27" s="708"/>
      <c r="SWJ27" s="708"/>
      <c r="SWK27" s="708"/>
      <c r="SWL27" s="708"/>
      <c r="SWM27" s="708"/>
      <c r="SWN27" s="708"/>
      <c r="SWO27" s="708" t="s">
        <v>1360</v>
      </c>
      <c r="SWP27" s="708"/>
      <c r="SWQ27" s="708"/>
      <c r="SWR27" s="708"/>
      <c r="SWS27" s="708"/>
      <c r="SWT27" s="708"/>
      <c r="SWU27" s="708"/>
      <c r="SWV27" s="708"/>
      <c r="SWW27" s="708" t="s">
        <v>1360</v>
      </c>
      <c r="SWX27" s="708"/>
      <c r="SWY27" s="708"/>
      <c r="SWZ27" s="708"/>
      <c r="SXA27" s="708"/>
      <c r="SXB27" s="708"/>
      <c r="SXC27" s="708"/>
      <c r="SXD27" s="708"/>
      <c r="SXE27" s="708" t="s">
        <v>1360</v>
      </c>
      <c r="SXF27" s="708"/>
      <c r="SXG27" s="708"/>
      <c r="SXH27" s="708"/>
      <c r="SXI27" s="708"/>
      <c r="SXJ27" s="708"/>
      <c r="SXK27" s="708"/>
      <c r="SXL27" s="708"/>
      <c r="SXM27" s="708" t="s">
        <v>1360</v>
      </c>
      <c r="SXN27" s="708"/>
      <c r="SXO27" s="708"/>
      <c r="SXP27" s="708"/>
      <c r="SXQ27" s="708"/>
      <c r="SXR27" s="708"/>
      <c r="SXS27" s="708"/>
      <c r="SXT27" s="708"/>
      <c r="SXU27" s="708" t="s">
        <v>1360</v>
      </c>
      <c r="SXV27" s="708"/>
      <c r="SXW27" s="708"/>
      <c r="SXX27" s="708"/>
      <c r="SXY27" s="708"/>
      <c r="SXZ27" s="708"/>
      <c r="SYA27" s="708"/>
      <c r="SYB27" s="708"/>
      <c r="SYC27" s="708" t="s">
        <v>1360</v>
      </c>
      <c r="SYD27" s="708"/>
      <c r="SYE27" s="708"/>
      <c r="SYF27" s="708"/>
      <c r="SYG27" s="708"/>
      <c r="SYH27" s="708"/>
      <c r="SYI27" s="708"/>
      <c r="SYJ27" s="708"/>
      <c r="SYK27" s="708" t="s">
        <v>1360</v>
      </c>
      <c r="SYL27" s="708"/>
      <c r="SYM27" s="708"/>
      <c r="SYN27" s="708"/>
      <c r="SYO27" s="708"/>
      <c r="SYP27" s="708"/>
      <c r="SYQ27" s="708"/>
      <c r="SYR27" s="708"/>
      <c r="SYS27" s="708" t="s">
        <v>1360</v>
      </c>
      <c r="SYT27" s="708"/>
      <c r="SYU27" s="708"/>
      <c r="SYV27" s="708"/>
      <c r="SYW27" s="708"/>
      <c r="SYX27" s="708"/>
      <c r="SYY27" s="708"/>
      <c r="SYZ27" s="708"/>
      <c r="SZA27" s="708" t="s">
        <v>1360</v>
      </c>
      <c r="SZB27" s="708"/>
      <c r="SZC27" s="708"/>
      <c r="SZD27" s="708"/>
      <c r="SZE27" s="708"/>
      <c r="SZF27" s="708"/>
      <c r="SZG27" s="708"/>
      <c r="SZH27" s="708"/>
      <c r="SZI27" s="708" t="s">
        <v>1360</v>
      </c>
      <c r="SZJ27" s="708"/>
      <c r="SZK27" s="708"/>
      <c r="SZL27" s="708"/>
      <c r="SZM27" s="708"/>
      <c r="SZN27" s="708"/>
      <c r="SZO27" s="708"/>
      <c r="SZP27" s="708"/>
      <c r="SZQ27" s="708" t="s">
        <v>1360</v>
      </c>
      <c r="SZR27" s="708"/>
      <c r="SZS27" s="708"/>
      <c r="SZT27" s="708"/>
      <c r="SZU27" s="708"/>
      <c r="SZV27" s="708"/>
      <c r="SZW27" s="708"/>
      <c r="SZX27" s="708"/>
      <c r="SZY27" s="708" t="s">
        <v>1360</v>
      </c>
      <c r="SZZ27" s="708"/>
      <c r="TAA27" s="708"/>
      <c r="TAB27" s="708"/>
      <c r="TAC27" s="708"/>
      <c r="TAD27" s="708"/>
      <c r="TAE27" s="708"/>
      <c r="TAF27" s="708"/>
      <c r="TAG27" s="708" t="s">
        <v>1360</v>
      </c>
      <c r="TAH27" s="708"/>
      <c r="TAI27" s="708"/>
      <c r="TAJ27" s="708"/>
      <c r="TAK27" s="708"/>
      <c r="TAL27" s="708"/>
      <c r="TAM27" s="708"/>
      <c r="TAN27" s="708"/>
      <c r="TAO27" s="708" t="s">
        <v>1360</v>
      </c>
      <c r="TAP27" s="708"/>
      <c r="TAQ27" s="708"/>
      <c r="TAR27" s="708"/>
      <c r="TAS27" s="708"/>
      <c r="TAT27" s="708"/>
      <c r="TAU27" s="708"/>
      <c r="TAV27" s="708"/>
      <c r="TAW27" s="708" t="s">
        <v>1360</v>
      </c>
      <c r="TAX27" s="708"/>
      <c r="TAY27" s="708"/>
      <c r="TAZ27" s="708"/>
      <c r="TBA27" s="708"/>
      <c r="TBB27" s="708"/>
      <c r="TBC27" s="708"/>
      <c r="TBD27" s="708"/>
      <c r="TBE27" s="708" t="s">
        <v>1360</v>
      </c>
      <c r="TBF27" s="708"/>
      <c r="TBG27" s="708"/>
      <c r="TBH27" s="708"/>
      <c r="TBI27" s="708"/>
      <c r="TBJ27" s="708"/>
      <c r="TBK27" s="708"/>
      <c r="TBL27" s="708"/>
      <c r="TBM27" s="708" t="s">
        <v>1360</v>
      </c>
      <c r="TBN27" s="708"/>
      <c r="TBO27" s="708"/>
      <c r="TBP27" s="708"/>
      <c r="TBQ27" s="708"/>
      <c r="TBR27" s="708"/>
      <c r="TBS27" s="708"/>
      <c r="TBT27" s="708"/>
      <c r="TBU27" s="708" t="s">
        <v>1360</v>
      </c>
      <c r="TBV27" s="708"/>
      <c r="TBW27" s="708"/>
      <c r="TBX27" s="708"/>
      <c r="TBY27" s="708"/>
      <c r="TBZ27" s="708"/>
      <c r="TCA27" s="708"/>
      <c r="TCB27" s="708"/>
      <c r="TCC27" s="708" t="s">
        <v>1360</v>
      </c>
      <c r="TCD27" s="708"/>
      <c r="TCE27" s="708"/>
      <c r="TCF27" s="708"/>
      <c r="TCG27" s="708"/>
      <c r="TCH27" s="708"/>
      <c r="TCI27" s="708"/>
      <c r="TCJ27" s="708"/>
      <c r="TCK27" s="708" t="s">
        <v>1360</v>
      </c>
      <c r="TCL27" s="708"/>
      <c r="TCM27" s="708"/>
      <c r="TCN27" s="708"/>
      <c r="TCO27" s="708"/>
      <c r="TCP27" s="708"/>
      <c r="TCQ27" s="708"/>
      <c r="TCR27" s="708"/>
      <c r="TCS27" s="708" t="s">
        <v>1360</v>
      </c>
      <c r="TCT27" s="708"/>
      <c r="TCU27" s="708"/>
      <c r="TCV27" s="708"/>
      <c r="TCW27" s="708"/>
      <c r="TCX27" s="708"/>
      <c r="TCY27" s="708"/>
      <c r="TCZ27" s="708"/>
      <c r="TDA27" s="708" t="s">
        <v>1360</v>
      </c>
      <c r="TDB27" s="708"/>
      <c r="TDC27" s="708"/>
      <c r="TDD27" s="708"/>
      <c r="TDE27" s="708"/>
      <c r="TDF27" s="708"/>
      <c r="TDG27" s="708"/>
      <c r="TDH27" s="708"/>
      <c r="TDI27" s="708" t="s">
        <v>1360</v>
      </c>
      <c r="TDJ27" s="708"/>
      <c r="TDK27" s="708"/>
      <c r="TDL27" s="708"/>
      <c r="TDM27" s="708"/>
      <c r="TDN27" s="708"/>
      <c r="TDO27" s="708"/>
      <c r="TDP27" s="708"/>
      <c r="TDQ27" s="708" t="s">
        <v>1360</v>
      </c>
      <c r="TDR27" s="708"/>
      <c r="TDS27" s="708"/>
      <c r="TDT27" s="708"/>
      <c r="TDU27" s="708"/>
      <c r="TDV27" s="708"/>
      <c r="TDW27" s="708"/>
      <c r="TDX27" s="708"/>
      <c r="TDY27" s="708" t="s">
        <v>1360</v>
      </c>
      <c r="TDZ27" s="708"/>
      <c r="TEA27" s="708"/>
      <c r="TEB27" s="708"/>
      <c r="TEC27" s="708"/>
      <c r="TED27" s="708"/>
      <c r="TEE27" s="708"/>
      <c r="TEF27" s="708"/>
      <c r="TEG27" s="708" t="s">
        <v>1360</v>
      </c>
      <c r="TEH27" s="708"/>
      <c r="TEI27" s="708"/>
      <c r="TEJ27" s="708"/>
      <c r="TEK27" s="708"/>
      <c r="TEL27" s="708"/>
      <c r="TEM27" s="708"/>
      <c r="TEN27" s="708"/>
      <c r="TEO27" s="708" t="s">
        <v>1360</v>
      </c>
      <c r="TEP27" s="708"/>
      <c r="TEQ27" s="708"/>
      <c r="TER27" s="708"/>
      <c r="TES27" s="708"/>
      <c r="TET27" s="708"/>
      <c r="TEU27" s="708"/>
      <c r="TEV27" s="708"/>
      <c r="TEW27" s="708" t="s">
        <v>1360</v>
      </c>
      <c r="TEX27" s="708"/>
      <c r="TEY27" s="708"/>
      <c r="TEZ27" s="708"/>
      <c r="TFA27" s="708"/>
      <c r="TFB27" s="708"/>
      <c r="TFC27" s="708"/>
      <c r="TFD27" s="708"/>
      <c r="TFE27" s="708" t="s">
        <v>1360</v>
      </c>
      <c r="TFF27" s="708"/>
      <c r="TFG27" s="708"/>
      <c r="TFH27" s="708"/>
      <c r="TFI27" s="708"/>
      <c r="TFJ27" s="708"/>
      <c r="TFK27" s="708"/>
      <c r="TFL27" s="708"/>
      <c r="TFM27" s="708" t="s">
        <v>1360</v>
      </c>
      <c r="TFN27" s="708"/>
      <c r="TFO27" s="708"/>
      <c r="TFP27" s="708"/>
      <c r="TFQ27" s="708"/>
      <c r="TFR27" s="708"/>
      <c r="TFS27" s="708"/>
      <c r="TFT27" s="708"/>
      <c r="TFU27" s="708" t="s">
        <v>1360</v>
      </c>
      <c r="TFV27" s="708"/>
      <c r="TFW27" s="708"/>
      <c r="TFX27" s="708"/>
      <c r="TFY27" s="708"/>
      <c r="TFZ27" s="708"/>
      <c r="TGA27" s="708"/>
      <c r="TGB27" s="708"/>
      <c r="TGC27" s="708" t="s">
        <v>1360</v>
      </c>
      <c r="TGD27" s="708"/>
      <c r="TGE27" s="708"/>
      <c r="TGF27" s="708"/>
      <c r="TGG27" s="708"/>
      <c r="TGH27" s="708"/>
      <c r="TGI27" s="708"/>
      <c r="TGJ27" s="708"/>
      <c r="TGK27" s="708" t="s">
        <v>1360</v>
      </c>
      <c r="TGL27" s="708"/>
      <c r="TGM27" s="708"/>
      <c r="TGN27" s="708"/>
      <c r="TGO27" s="708"/>
      <c r="TGP27" s="708"/>
      <c r="TGQ27" s="708"/>
      <c r="TGR27" s="708"/>
      <c r="TGS27" s="708" t="s">
        <v>1360</v>
      </c>
      <c r="TGT27" s="708"/>
      <c r="TGU27" s="708"/>
      <c r="TGV27" s="708"/>
      <c r="TGW27" s="708"/>
      <c r="TGX27" s="708"/>
      <c r="TGY27" s="708"/>
      <c r="TGZ27" s="708"/>
      <c r="THA27" s="708" t="s">
        <v>1360</v>
      </c>
      <c r="THB27" s="708"/>
      <c r="THC27" s="708"/>
      <c r="THD27" s="708"/>
      <c r="THE27" s="708"/>
      <c r="THF27" s="708"/>
      <c r="THG27" s="708"/>
      <c r="THH27" s="708"/>
      <c r="THI27" s="708" t="s">
        <v>1360</v>
      </c>
      <c r="THJ27" s="708"/>
      <c r="THK27" s="708"/>
      <c r="THL27" s="708"/>
      <c r="THM27" s="708"/>
      <c r="THN27" s="708"/>
      <c r="THO27" s="708"/>
      <c r="THP27" s="708"/>
      <c r="THQ27" s="708" t="s">
        <v>1360</v>
      </c>
      <c r="THR27" s="708"/>
      <c r="THS27" s="708"/>
      <c r="THT27" s="708"/>
      <c r="THU27" s="708"/>
      <c r="THV27" s="708"/>
      <c r="THW27" s="708"/>
      <c r="THX27" s="708"/>
      <c r="THY27" s="708" t="s">
        <v>1360</v>
      </c>
      <c r="THZ27" s="708"/>
      <c r="TIA27" s="708"/>
      <c r="TIB27" s="708"/>
      <c r="TIC27" s="708"/>
      <c r="TID27" s="708"/>
      <c r="TIE27" s="708"/>
      <c r="TIF27" s="708"/>
      <c r="TIG27" s="708" t="s">
        <v>1360</v>
      </c>
      <c r="TIH27" s="708"/>
      <c r="TII27" s="708"/>
      <c r="TIJ27" s="708"/>
      <c r="TIK27" s="708"/>
      <c r="TIL27" s="708"/>
      <c r="TIM27" s="708"/>
      <c r="TIN27" s="708"/>
      <c r="TIO27" s="708" t="s">
        <v>1360</v>
      </c>
      <c r="TIP27" s="708"/>
      <c r="TIQ27" s="708"/>
      <c r="TIR27" s="708"/>
      <c r="TIS27" s="708"/>
      <c r="TIT27" s="708"/>
      <c r="TIU27" s="708"/>
      <c r="TIV27" s="708"/>
      <c r="TIW27" s="708" t="s">
        <v>1360</v>
      </c>
      <c r="TIX27" s="708"/>
      <c r="TIY27" s="708"/>
      <c r="TIZ27" s="708"/>
      <c r="TJA27" s="708"/>
      <c r="TJB27" s="708"/>
      <c r="TJC27" s="708"/>
      <c r="TJD27" s="708"/>
      <c r="TJE27" s="708" t="s">
        <v>1360</v>
      </c>
      <c r="TJF27" s="708"/>
      <c r="TJG27" s="708"/>
      <c r="TJH27" s="708"/>
      <c r="TJI27" s="708"/>
      <c r="TJJ27" s="708"/>
      <c r="TJK27" s="708"/>
      <c r="TJL27" s="708"/>
      <c r="TJM27" s="708" t="s">
        <v>1360</v>
      </c>
      <c r="TJN27" s="708"/>
      <c r="TJO27" s="708"/>
      <c r="TJP27" s="708"/>
      <c r="TJQ27" s="708"/>
      <c r="TJR27" s="708"/>
      <c r="TJS27" s="708"/>
      <c r="TJT27" s="708"/>
      <c r="TJU27" s="708" t="s">
        <v>1360</v>
      </c>
      <c r="TJV27" s="708"/>
      <c r="TJW27" s="708"/>
      <c r="TJX27" s="708"/>
      <c r="TJY27" s="708"/>
      <c r="TJZ27" s="708"/>
      <c r="TKA27" s="708"/>
      <c r="TKB27" s="708"/>
      <c r="TKC27" s="708" t="s">
        <v>1360</v>
      </c>
      <c r="TKD27" s="708"/>
      <c r="TKE27" s="708"/>
      <c r="TKF27" s="708"/>
      <c r="TKG27" s="708"/>
      <c r="TKH27" s="708"/>
      <c r="TKI27" s="708"/>
      <c r="TKJ27" s="708"/>
      <c r="TKK27" s="708" t="s">
        <v>1360</v>
      </c>
      <c r="TKL27" s="708"/>
      <c r="TKM27" s="708"/>
      <c r="TKN27" s="708"/>
      <c r="TKO27" s="708"/>
      <c r="TKP27" s="708"/>
      <c r="TKQ27" s="708"/>
      <c r="TKR27" s="708"/>
      <c r="TKS27" s="708" t="s">
        <v>1360</v>
      </c>
      <c r="TKT27" s="708"/>
      <c r="TKU27" s="708"/>
      <c r="TKV27" s="708"/>
      <c r="TKW27" s="708"/>
      <c r="TKX27" s="708"/>
      <c r="TKY27" s="708"/>
      <c r="TKZ27" s="708"/>
      <c r="TLA27" s="708" t="s">
        <v>1360</v>
      </c>
      <c r="TLB27" s="708"/>
      <c r="TLC27" s="708"/>
      <c r="TLD27" s="708"/>
      <c r="TLE27" s="708"/>
      <c r="TLF27" s="708"/>
      <c r="TLG27" s="708"/>
      <c r="TLH27" s="708"/>
      <c r="TLI27" s="708" t="s">
        <v>1360</v>
      </c>
      <c r="TLJ27" s="708"/>
      <c r="TLK27" s="708"/>
      <c r="TLL27" s="708"/>
      <c r="TLM27" s="708"/>
      <c r="TLN27" s="708"/>
      <c r="TLO27" s="708"/>
      <c r="TLP27" s="708"/>
      <c r="TLQ27" s="708" t="s">
        <v>1360</v>
      </c>
      <c r="TLR27" s="708"/>
      <c r="TLS27" s="708"/>
      <c r="TLT27" s="708"/>
      <c r="TLU27" s="708"/>
      <c r="TLV27" s="708"/>
      <c r="TLW27" s="708"/>
      <c r="TLX27" s="708"/>
      <c r="TLY27" s="708" t="s">
        <v>1360</v>
      </c>
      <c r="TLZ27" s="708"/>
      <c r="TMA27" s="708"/>
      <c r="TMB27" s="708"/>
      <c r="TMC27" s="708"/>
      <c r="TMD27" s="708"/>
      <c r="TME27" s="708"/>
      <c r="TMF27" s="708"/>
      <c r="TMG27" s="708" t="s">
        <v>1360</v>
      </c>
      <c r="TMH27" s="708"/>
      <c r="TMI27" s="708"/>
      <c r="TMJ27" s="708"/>
      <c r="TMK27" s="708"/>
      <c r="TML27" s="708"/>
      <c r="TMM27" s="708"/>
      <c r="TMN27" s="708"/>
      <c r="TMO27" s="708" t="s">
        <v>1360</v>
      </c>
      <c r="TMP27" s="708"/>
      <c r="TMQ27" s="708"/>
      <c r="TMR27" s="708"/>
      <c r="TMS27" s="708"/>
      <c r="TMT27" s="708"/>
      <c r="TMU27" s="708"/>
      <c r="TMV27" s="708"/>
      <c r="TMW27" s="708" t="s">
        <v>1360</v>
      </c>
      <c r="TMX27" s="708"/>
      <c r="TMY27" s="708"/>
      <c r="TMZ27" s="708"/>
      <c r="TNA27" s="708"/>
      <c r="TNB27" s="708"/>
      <c r="TNC27" s="708"/>
      <c r="TND27" s="708"/>
      <c r="TNE27" s="708" t="s">
        <v>1360</v>
      </c>
      <c r="TNF27" s="708"/>
      <c r="TNG27" s="708"/>
      <c r="TNH27" s="708"/>
      <c r="TNI27" s="708"/>
      <c r="TNJ27" s="708"/>
      <c r="TNK27" s="708"/>
      <c r="TNL27" s="708"/>
      <c r="TNM27" s="708" t="s">
        <v>1360</v>
      </c>
      <c r="TNN27" s="708"/>
      <c r="TNO27" s="708"/>
      <c r="TNP27" s="708"/>
      <c r="TNQ27" s="708"/>
      <c r="TNR27" s="708"/>
      <c r="TNS27" s="708"/>
      <c r="TNT27" s="708"/>
      <c r="TNU27" s="708" t="s">
        <v>1360</v>
      </c>
      <c r="TNV27" s="708"/>
      <c r="TNW27" s="708"/>
      <c r="TNX27" s="708"/>
      <c r="TNY27" s="708"/>
      <c r="TNZ27" s="708"/>
      <c r="TOA27" s="708"/>
      <c r="TOB27" s="708"/>
      <c r="TOC27" s="708" t="s">
        <v>1360</v>
      </c>
      <c r="TOD27" s="708"/>
      <c r="TOE27" s="708"/>
      <c r="TOF27" s="708"/>
      <c r="TOG27" s="708"/>
      <c r="TOH27" s="708"/>
      <c r="TOI27" s="708"/>
      <c r="TOJ27" s="708"/>
      <c r="TOK27" s="708" t="s">
        <v>1360</v>
      </c>
      <c r="TOL27" s="708"/>
      <c r="TOM27" s="708"/>
      <c r="TON27" s="708"/>
      <c r="TOO27" s="708"/>
      <c r="TOP27" s="708"/>
      <c r="TOQ27" s="708"/>
      <c r="TOR27" s="708"/>
      <c r="TOS27" s="708" t="s">
        <v>1360</v>
      </c>
      <c r="TOT27" s="708"/>
      <c r="TOU27" s="708"/>
      <c r="TOV27" s="708"/>
      <c r="TOW27" s="708"/>
      <c r="TOX27" s="708"/>
      <c r="TOY27" s="708"/>
      <c r="TOZ27" s="708"/>
      <c r="TPA27" s="708" t="s">
        <v>1360</v>
      </c>
      <c r="TPB27" s="708"/>
      <c r="TPC27" s="708"/>
      <c r="TPD27" s="708"/>
      <c r="TPE27" s="708"/>
      <c r="TPF27" s="708"/>
      <c r="TPG27" s="708"/>
      <c r="TPH27" s="708"/>
      <c r="TPI27" s="708" t="s">
        <v>1360</v>
      </c>
      <c r="TPJ27" s="708"/>
      <c r="TPK27" s="708"/>
      <c r="TPL27" s="708"/>
      <c r="TPM27" s="708"/>
      <c r="TPN27" s="708"/>
      <c r="TPO27" s="708"/>
      <c r="TPP27" s="708"/>
      <c r="TPQ27" s="708" t="s">
        <v>1360</v>
      </c>
      <c r="TPR27" s="708"/>
      <c r="TPS27" s="708"/>
      <c r="TPT27" s="708"/>
      <c r="TPU27" s="708"/>
      <c r="TPV27" s="708"/>
      <c r="TPW27" s="708"/>
      <c r="TPX27" s="708"/>
      <c r="TPY27" s="708" t="s">
        <v>1360</v>
      </c>
      <c r="TPZ27" s="708"/>
      <c r="TQA27" s="708"/>
      <c r="TQB27" s="708"/>
      <c r="TQC27" s="708"/>
      <c r="TQD27" s="708"/>
      <c r="TQE27" s="708"/>
      <c r="TQF27" s="708"/>
      <c r="TQG27" s="708" t="s">
        <v>1360</v>
      </c>
      <c r="TQH27" s="708"/>
      <c r="TQI27" s="708"/>
      <c r="TQJ27" s="708"/>
      <c r="TQK27" s="708"/>
      <c r="TQL27" s="708"/>
      <c r="TQM27" s="708"/>
      <c r="TQN27" s="708"/>
      <c r="TQO27" s="708" t="s">
        <v>1360</v>
      </c>
      <c r="TQP27" s="708"/>
      <c r="TQQ27" s="708"/>
      <c r="TQR27" s="708"/>
      <c r="TQS27" s="708"/>
      <c r="TQT27" s="708"/>
      <c r="TQU27" s="708"/>
      <c r="TQV27" s="708"/>
      <c r="TQW27" s="708" t="s">
        <v>1360</v>
      </c>
      <c r="TQX27" s="708"/>
      <c r="TQY27" s="708"/>
      <c r="TQZ27" s="708"/>
      <c r="TRA27" s="708"/>
      <c r="TRB27" s="708"/>
      <c r="TRC27" s="708"/>
      <c r="TRD27" s="708"/>
      <c r="TRE27" s="708" t="s">
        <v>1360</v>
      </c>
      <c r="TRF27" s="708"/>
      <c r="TRG27" s="708"/>
      <c r="TRH27" s="708"/>
      <c r="TRI27" s="708"/>
      <c r="TRJ27" s="708"/>
      <c r="TRK27" s="708"/>
      <c r="TRL27" s="708"/>
      <c r="TRM27" s="708" t="s">
        <v>1360</v>
      </c>
      <c r="TRN27" s="708"/>
      <c r="TRO27" s="708"/>
      <c r="TRP27" s="708"/>
      <c r="TRQ27" s="708"/>
      <c r="TRR27" s="708"/>
      <c r="TRS27" s="708"/>
      <c r="TRT27" s="708"/>
      <c r="TRU27" s="708" t="s">
        <v>1360</v>
      </c>
      <c r="TRV27" s="708"/>
      <c r="TRW27" s="708"/>
      <c r="TRX27" s="708"/>
      <c r="TRY27" s="708"/>
      <c r="TRZ27" s="708"/>
      <c r="TSA27" s="708"/>
      <c r="TSB27" s="708"/>
      <c r="TSC27" s="708" t="s">
        <v>1360</v>
      </c>
      <c r="TSD27" s="708"/>
      <c r="TSE27" s="708"/>
      <c r="TSF27" s="708"/>
      <c r="TSG27" s="708"/>
      <c r="TSH27" s="708"/>
      <c r="TSI27" s="708"/>
      <c r="TSJ27" s="708"/>
      <c r="TSK27" s="708" t="s">
        <v>1360</v>
      </c>
      <c r="TSL27" s="708"/>
      <c r="TSM27" s="708"/>
      <c r="TSN27" s="708"/>
      <c r="TSO27" s="708"/>
      <c r="TSP27" s="708"/>
      <c r="TSQ27" s="708"/>
      <c r="TSR27" s="708"/>
      <c r="TSS27" s="708" t="s">
        <v>1360</v>
      </c>
      <c r="TST27" s="708"/>
      <c r="TSU27" s="708"/>
      <c r="TSV27" s="708"/>
      <c r="TSW27" s="708"/>
      <c r="TSX27" s="708"/>
      <c r="TSY27" s="708"/>
      <c r="TSZ27" s="708"/>
      <c r="TTA27" s="708" t="s">
        <v>1360</v>
      </c>
      <c r="TTB27" s="708"/>
      <c r="TTC27" s="708"/>
      <c r="TTD27" s="708"/>
      <c r="TTE27" s="708"/>
      <c r="TTF27" s="708"/>
      <c r="TTG27" s="708"/>
      <c r="TTH27" s="708"/>
      <c r="TTI27" s="708" t="s">
        <v>1360</v>
      </c>
      <c r="TTJ27" s="708"/>
      <c r="TTK27" s="708"/>
      <c r="TTL27" s="708"/>
      <c r="TTM27" s="708"/>
      <c r="TTN27" s="708"/>
      <c r="TTO27" s="708"/>
      <c r="TTP27" s="708"/>
      <c r="TTQ27" s="708" t="s">
        <v>1360</v>
      </c>
      <c r="TTR27" s="708"/>
      <c r="TTS27" s="708"/>
      <c r="TTT27" s="708"/>
      <c r="TTU27" s="708"/>
      <c r="TTV27" s="708"/>
      <c r="TTW27" s="708"/>
      <c r="TTX27" s="708"/>
      <c r="TTY27" s="708" t="s">
        <v>1360</v>
      </c>
      <c r="TTZ27" s="708"/>
      <c r="TUA27" s="708"/>
      <c r="TUB27" s="708"/>
      <c r="TUC27" s="708"/>
      <c r="TUD27" s="708"/>
      <c r="TUE27" s="708"/>
      <c r="TUF27" s="708"/>
      <c r="TUG27" s="708" t="s">
        <v>1360</v>
      </c>
      <c r="TUH27" s="708"/>
      <c r="TUI27" s="708"/>
      <c r="TUJ27" s="708"/>
      <c r="TUK27" s="708"/>
      <c r="TUL27" s="708"/>
      <c r="TUM27" s="708"/>
      <c r="TUN27" s="708"/>
      <c r="TUO27" s="708" t="s">
        <v>1360</v>
      </c>
      <c r="TUP27" s="708"/>
      <c r="TUQ27" s="708"/>
      <c r="TUR27" s="708"/>
      <c r="TUS27" s="708"/>
      <c r="TUT27" s="708"/>
      <c r="TUU27" s="708"/>
      <c r="TUV27" s="708"/>
      <c r="TUW27" s="708" t="s">
        <v>1360</v>
      </c>
      <c r="TUX27" s="708"/>
      <c r="TUY27" s="708"/>
      <c r="TUZ27" s="708"/>
      <c r="TVA27" s="708"/>
      <c r="TVB27" s="708"/>
      <c r="TVC27" s="708"/>
      <c r="TVD27" s="708"/>
      <c r="TVE27" s="708" t="s">
        <v>1360</v>
      </c>
      <c r="TVF27" s="708"/>
      <c r="TVG27" s="708"/>
      <c r="TVH27" s="708"/>
      <c r="TVI27" s="708"/>
      <c r="TVJ27" s="708"/>
      <c r="TVK27" s="708"/>
      <c r="TVL27" s="708"/>
      <c r="TVM27" s="708" t="s">
        <v>1360</v>
      </c>
      <c r="TVN27" s="708"/>
      <c r="TVO27" s="708"/>
      <c r="TVP27" s="708"/>
      <c r="TVQ27" s="708"/>
      <c r="TVR27" s="708"/>
      <c r="TVS27" s="708"/>
      <c r="TVT27" s="708"/>
      <c r="TVU27" s="708" t="s">
        <v>1360</v>
      </c>
      <c r="TVV27" s="708"/>
      <c r="TVW27" s="708"/>
      <c r="TVX27" s="708"/>
      <c r="TVY27" s="708"/>
      <c r="TVZ27" s="708"/>
      <c r="TWA27" s="708"/>
      <c r="TWB27" s="708"/>
      <c r="TWC27" s="708" t="s">
        <v>1360</v>
      </c>
      <c r="TWD27" s="708"/>
      <c r="TWE27" s="708"/>
      <c r="TWF27" s="708"/>
      <c r="TWG27" s="708"/>
      <c r="TWH27" s="708"/>
      <c r="TWI27" s="708"/>
      <c r="TWJ27" s="708"/>
      <c r="TWK27" s="708" t="s">
        <v>1360</v>
      </c>
      <c r="TWL27" s="708"/>
      <c r="TWM27" s="708"/>
      <c r="TWN27" s="708"/>
      <c r="TWO27" s="708"/>
      <c r="TWP27" s="708"/>
      <c r="TWQ27" s="708"/>
      <c r="TWR27" s="708"/>
      <c r="TWS27" s="708" t="s">
        <v>1360</v>
      </c>
      <c r="TWT27" s="708"/>
      <c r="TWU27" s="708"/>
      <c r="TWV27" s="708"/>
      <c r="TWW27" s="708"/>
      <c r="TWX27" s="708"/>
      <c r="TWY27" s="708"/>
      <c r="TWZ27" s="708"/>
      <c r="TXA27" s="708" t="s">
        <v>1360</v>
      </c>
      <c r="TXB27" s="708"/>
      <c r="TXC27" s="708"/>
      <c r="TXD27" s="708"/>
      <c r="TXE27" s="708"/>
      <c r="TXF27" s="708"/>
      <c r="TXG27" s="708"/>
      <c r="TXH27" s="708"/>
      <c r="TXI27" s="708" t="s">
        <v>1360</v>
      </c>
      <c r="TXJ27" s="708"/>
      <c r="TXK27" s="708"/>
      <c r="TXL27" s="708"/>
      <c r="TXM27" s="708"/>
      <c r="TXN27" s="708"/>
      <c r="TXO27" s="708"/>
      <c r="TXP27" s="708"/>
      <c r="TXQ27" s="708" t="s">
        <v>1360</v>
      </c>
      <c r="TXR27" s="708"/>
      <c r="TXS27" s="708"/>
      <c r="TXT27" s="708"/>
      <c r="TXU27" s="708"/>
      <c r="TXV27" s="708"/>
      <c r="TXW27" s="708"/>
      <c r="TXX27" s="708"/>
      <c r="TXY27" s="708" t="s">
        <v>1360</v>
      </c>
      <c r="TXZ27" s="708"/>
      <c r="TYA27" s="708"/>
      <c r="TYB27" s="708"/>
      <c r="TYC27" s="708"/>
      <c r="TYD27" s="708"/>
      <c r="TYE27" s="708"/>
      <c r="TYF27" s="708"/>
      <c r="TYG27" s="708" t="s">
        <v>1360</v>
      </c>
      <c r="TYH27" s="708"/>
      <c r="TYI27" s="708"/>
      <c r="TYJ27" s="708"/>
      <c r="TYK27" s="708"/>
      <c r="TYL27" s="708"/>
      <c r="TYM27" s="708"/>
      <c r="TYN27" s="708"/>
      <c r="TYO27" s="708" t="s">
        <v>1360</v>
      </c>
      <c r="TYP27" s="708"/>
      <c r="TYQ27" s="708"/>
      <c r="TYR27" s="708"/>
      <c r="TYS27" s="708"/>
      <c r="TYT27" s="708"/>
      <c r="TYU27" s="708"/>
      <c r="TYV27" s="708"/>
      <c r="TYW27" s="708" t="s">
        <v>1360</v>
      </c>
      <c r="TYX27" s="708"/>
      <c r="TYY27" s="708"/>
      <c r="TYZ27" s="708"/>
      <c r="TZA27" s="708"/>
      <c r="TZB27" s="708"/>
      <c r="TZC27" s="708"/>
      <c r="TZD27" s="708"/>
      <c r="TZE27" s="708" t="s">
        <v>1360</v>
      </c>
      <c r="TZF27" s="708"/>
      <c r="TZG27" s="708"/>
      <c r="TZH27" s="708"/>
      <c r="TZI27" s="708"/>
      <c r="TZJ27" s="708"/>
      <c r="TZK27" s="708"/>
      <c r="TZL27" s="708"/>
      <c r="TZM27" s="708" t="s">
        <v>1360</v>
      </c>
      <c r="TZN27" s="708"/>
      <c r="TZO27" s="708"/>
      <c r="TZP27" s="708"/>
      <c r="TZQ27" s="708"/>
      <c r="TZR27" s="708"/>
      <c r="TZS27" s="708"/>
      <c r="TZT27" s="708"/>
      <c r="TZU27" s="708" t="s">
        <v>1360</v>
      </c>
      <c r="TZV27" s="708"/>
      <c r="TZW27" s="708"/>
      <c r="TZX27" s="708"/>
      <c r="TZY27" s="708"/>
      <c r="TZZ27" s="708"/>
      <c r="UAA27" s="708"/>
      <c r="UAB27" s="708"/>
      <c r="UAC27" s="708" t="s">
        <v>1360</v>
      </c>
      <c r="UAD27" s="708"/>
      <c r="UAE27" s="708"/>
      <c r="UAF27" s="708"/>
      <c r="UAG27" s="708"/>
      <c r="UAH27" s="708"/>
      <c r="UAI27" s="708"/>
      <c r="UAJ27" s="708"/>
      <c r="UAK27" s="708" t="s">
        <v>1360</v>
      </c>
      <c r="UAL27" s="708"/>
      <c r="UAM27" s="708"/>
      <c r="UAN27" s="708"/>
      <c r="UAO27" s="708"/>
      <c r="UAP27" s="708"/>
      <c r="UAQ27" s="708"/>
      <c r="UAR27" s="708"/>
      <c r="UAS27" s="708" t="s">
        <v>1360</v>
      </c>
      <c r="UAT27" s="708"/>
      <c r="UAU27" s="708"/>
      <c r="UAV27" s="708"/>
      <c r="UAW27" s="708"/>
      <c r="UAX27" s="708"/>
      <c r="UAY27" s="708"/>
      <c r="UAZ27" s="708"/>
      <c r="UBA27" s="708" t="s">
        <v>1360</v>
      </c>
      <c r="UBB27" s="708"/>
      <c r="UBC27" s="708"/>
      <c r="UBD27" s="708"/>
      <c r="UBE27" s="708"/>
      <c r="UBF27" s="708"/>
      <c r="UBG27" s="708"/>
      <c r="UBH27" s="708"/>
      <c r="UBI27" s="708" t="s">
        <v>1360</v>
      </c>
      <c r="UBJ27" s="708"/>
      <c r="UBK27" s="708"/>
      <c r="UBL27" s="708"/>
      <c r="UBM27" s="708"/>
      <c r="UBN27" s="708"/>
      <c r="UBO27" s="708"/>
      <c r="UBP27" s="708"/>
      <c r="UBQ27" s="708" t="s">
        <v>1360</v>
      </c>
      <c r="UBR27" s="708"/>
      <c r="UBS27" s="708"/>
      <c r="UBT27" s="708"/>
      <c r="UBU27" s="708"/>
      <c r="UBV27" s="708"/>
      <c r="UBW27" s="708"/>
      <c r="UBX27" s="708"/>
      <c r="UBY27" s="708" t="s">
        <v>1360</v>
      </c>
      <c r="UBZ27" s="708"/>
      <c r="UCA27" s="708"/>
      <c r="UCB27" s="708"/>
      <c r="UCC27" s="708"/>
      <c r="UCD27" s="708"/>
      <c r="UCE27" s="708"/>
      <c r="UCF27" s="708"/>
      <c r="UCG27" s="708" t="s">
        <v>1360</v>
      </c>
      <c r="UCH27" s="708"/>
      <c r="UCI27" s="708"/>
      <c r="UCJ27" s="708"/>
      <c r="UCK27" s="708"/>
      <c r="UCL27" s="708"/>
      <c r="UCM27" s="708"/>
      <c r="UCN27" s="708"/>
      <c r="UCO27" s="708" t="s">
        <v>1360</v>
      </c>
      <c r="UCP27" s="708"/>
      <c r="UCQ27" s="708"/>
      <c r="UCR27" s="708"/>
      <c r="UCS27" s="708"/>
      <c r="UCT27" s="708"/>
      <c r="UCU27" s="708"/>
      <c r="UCV27" s="708"/>
      <c r="UCW27" s="708" t="s">
        <v>1360</v>
      </c>
      <c r="UCX27" s="708"/>
      <c r="UCY27" s="708"/>
      <c r="UCZ27" s="708"/>
      <c r="UDA27" s="708"/>
      <c r="UDB27" s="708"/>
      <c r="UDC27" s="708"/>
      <c r="UDD27" s="708"/>
      <c r="UDE27" s="708" t="s">
        <v>1360</v>
      </c>
      <c r="UDF27" s="708"/>
      <c r="UDG27" s="708"/>
      <c r="UDH27" s="708"/>
      <c r="UDI27" s="708"/>
      <c r="UDJ27" s="708"/>
      <c r="UDK27" s="708"/>
      <c r="UDL27" s="708"/>
      <c r="UDM27" s="708" t="s">
        <v>1360</v>
      </c>
      <c r="UDN27" s="708"/>
      <c r="UDO27" s="708"/>
      <c r="UDP27" s="708"/>
      <c r="UDQ27" s="708"/>
      <c r="UDR27" s="708"/>
      <c r="UDS27" s="708"/>
      <c r="UDT27" s="708"/>
      <c r="UDU27" s="708" t="s">
        <v>1360</v>
      </c>
      <c r="UDV27" s="708"/>
      <c r="UDW27" s="708"/>
      <c r="UDX27" s="708"/>
      <c r="UDY27" s="708"/>
      <c r="UDZ27" s="708"/>
      <c r="UEA27" s="708"/>
      <c r="UEB27" s="708"/>
      <c r="UEC27" s="708" t="s">
        <v>1360</v>
      </c>
      <c r="UED27" s="708"/>
      <c r="UEE27" s="708"/>
      <c r="UEF27" s="708"/>
      <c r="UEG27" s="708"/>
      <c r="UEH27" s="708"/>
      <c r="UEI27" s="708"/>
      <c r="UEJ27" s="708"/>
      <c r="UEK27" s="708" t="s">
        <v>1360</v>
      </c>
      <c r="UEL27" s="708"/>
      <c r="UEM27" s="708"/>
      <c r="UEN27" s="708"/>
      <c r="UEO27" s="708"/>
      <c r="UEP27" s="708"/>
      <c r="UEQ27" s="708"/>
      <c r="UER27" s="708"/>
      <c r="UES27" s="708" t="s">
        <v>1360</v>
      </c>
      <c r="UET27" s="708"/>
      <c r="UEU27" s="708"/>
      <c r="UEV27" s="708"/>
      <c r="UEW27" s="708"/>
      <c r="UEX27" s="708"/>
      <c r="UEY27" s="708"/>
      <c r="UEZ27" s="708"/>
      <c r="UFA27" s="708" t="s">
        <v>1360</v>
      </c>
      <c r="UFB27" s="708"/>
      <c r="UFC27" s="708"/>
      <c r="UFD27" s="708"/>
      <c r="UFE27" s="708"/>
      <c r="UFF27" s="708"/>
      <c r="UFG27" s="708"/>
      <c r="UFH27" s="708"/>
      <c r="UFI27" s="708" t="s">
        <v>1360</v>
      </c>
      <c r="UFJ27" s="708"/>
      <c r="UFK27" s="708"/>
      <c r="UFL27" s="708"/>
      <c r="UFM27" s="708"/>
      <c r="UFN27" s="708"/>
      <c r="UFO27" s="708"/>
      <c r="UFP27" s="708"/>
      <c r="UFQ27" s="708" t="s">
        <v>1360</v>
      </c>
      <c r="UFR27" s="708"/>
      <c r="UFS27" s="708"/>
      <c r="UFT27" s="708"/>
      <c r="UFU27" s="708"/>
      <c r="UFV27" s="708"/>
      <c r="UFW27" s="708"/>
      <c r="UFX27" s="708"/>
      <c r="UFY27" s="708" t="s">
        <v>1360</v>
      </c>
      <c r="UFZ27" s="708"/>
      <c r="UGA27" s="708"/>
      <c r="UGB27" s="708"/>
      <c r="UGC27" s="708"/>
      <c r="UGD27" s="708"/>
      <c r="UGE27" s="708"/>
      <c r="UGF27" s="708"/>
      <c r="UGG27" s="708" t="s">
        <v>1360</v>
      </c>
      <c r="UGH27" s="708"/>
      <c r="UGI27" s="708"/>
      <c r="UGJ27" s="708"/>
      <c r="UGK27" s="708"/>
      <c r="UGL27" s="708"/>
      <c r="UGM27" s="708"/>
      <c r="UGN27" s="708"/>
      <c r="UGO27" s="708" t="s">
        <v>1360</v>
      </c>
      <c r="UGP27" s="708"/>
      <c r="UGQ27" s="708"/>
      <c r="UGR27" s="708"/>
      <c r="UGS27" s="708"/>
      <c r="UGT27" s="708"/>
      <c r="UGU27" s="708"/>
      <c r="UGV27" s="708"/>
      <c r="UGW27" s="708" t="s">
        <v>1360</v>
      </c>
      <c r="UGX27" s="708"/>
      <c r="UGY27" s="708"/>
      <c r="UGZ27" s="708"/>
      <c r="UHA27" s="708"/>
      <c r="UHB27" s="708"/>
      <c r="UHC27" s="708"/>
      <c r="UHD27" s="708"/>
      <c r="UHE27" s="708" t="s">
        <v>1360</v>
      </c>
      <c r="UHF27" s="708"/>
      <c r="UHG27" s="708"/>
      <c r="UHH27" s="708"/>
      <c r="UHI27" s="708"/>
      <c r="UHJ27" s="708"/>
      <c r="UHK27" s="708"/>
      <c r="UHL27" s="708"/>
      <c r="UHM27" s="708" t="s">
        <v>1360</v>
      </c>
      <c r="UHN27" s="708"/>
      <c r="UHO27" s="708"/>
      <c r="UHP27" s="708"/>
      <c r="UHQ27" s="708"/>
      <c r="UHR27" s="708"/>
      <c r="UHS27" s="708"/>
      <c r="UHT27" s="708"/>
      <c r="UHU27" s="708" t="s">
        <v>1360</v>
      </c>
      <c r="UHV27" s="708"/>
      <c r="UHW27" s="708"/>
      <c r="UHX27" s="708"/>
      <c r="UHY27" s="708"/>
      <c r="UHZ27" s="708"/>
      <c r="UIA27" s="708"/>
      <c r="UIB27" s="708"/>
      <c r="UIC27" s="708" t="s">
        <v>1360</v>
      </c>
      <c r="UID27" s="708"/>
      <c r="UIE27" s="708"/>
      <c r="UIF27" s="708"/>
      <c r="UIG27" s="708"/>
      <c r="UIH27" s="708"/>
      <c r="UII27" s="708"/>
      <c r="UIJ27" s="708"/>
      <c r="UIK27" s="708" t="s">
        <v>1360</v>
      </c>
      <c r="UIL27" s="708"/>
      <c r="UIM27" s="708"/>
      <c r="UIN27" s="708"/>
      <c r="UIO27" s="708"/>
      <c r="UIP27" s="708"/>
      <c r="UIQ27" s="708"/>
      <c r="UIR27" s="708"/>
      <c r="UIS27" s="708" t="s">
        <v>1360</v>
      </c>
      <c r="UIT27" s="708"/>
      <c r="UIU27" s="708"/>
      <c r="UIV27" s="708"/>
      <c r="UIW27" s="708"/>
      <c r="UIX27" s="708"/>
      <c r="UIY27" s="708"/>
      <c r="UIZ27" s="708"/>
      <c r="UJA27" s="708" t="s">
        <v>1360</v>
      </c>
      <c r="UJB27" s="708"/>
      <c r="UJC27" s="708"/>
      <c r="UJD27" s="708"/>
      <c r="UJE27" s="708"/>
      <c r="UJF27" s="708"/>
      <c r="UJG27" s="708"/>
      <c r="UJH27" s="708"/>
      <c r="UJI27" s="708" t="s">
        <v>1360</v>
      </c>
      <c r="UJJ27" s="708"/>
      <c r="UJK27" s="708"/>
      <c r="UJL27" s="708"/>
      <c r="UJM27" s="708"/>
      <c r="UJN27" s="708"/>
      <c r="UJO27" s="708"/>
      <c r="UJP27" s="708"/>
      <c r="UJQ27" s="708" t="s">
        <v>1360</v>
      </c>
      <c r="UJR27" s="708"/>
      <c r="UJS27" s="708"/>
      <c r="UJT27" s="708"/>
      <c r="UJU27" s="708"/>
      <c r="UJV27" s="708"/>
      <c r="UJW27" s="708"/>
      <c r="UJX27" s="708"/>
      <c r="UJY27" s="708" t="s">
        <v>1360</v>
      </c>
      <c r="UJZ27" s="708"/>
      <c r="UKA27" s="708"/>
      <c r="UKB27" s="708"/>
      <c r="UKC27" s="708"/>
      <c r="UKD27" s="708"/>
      <c r="UKE27" s="708"/>
      <c r="UKF27" s="708"/>
      <c r="UKG27" s="708" t="s">
        <v>1360</v>
      </c>
      <c r="UKH27" s="708"/>
      <c r="UKI27" s="708"/>
      <c r="UKJ27" s="708"/>
      <c r="UKK27" s="708"/>
      <c r="UKL27" s="708"/>
      <c r="UKM27" s="708"/>
      <c r="UKN27" s="708"/>
      <c r="UKO27" s="708" t="s">
        <v>1360</v>
      </c>
      <c r="UKP27" s="708"/>
      <c r="UKQ27" s="708"/>
      <c r="UKR27" s="708"/>
      <c r="UKS27" s="708"/>
      <c r="UKT27" s="708"/>
      <c r="UKU27" s="708"/>
      <c r="UKV27" s="708"/>
      <c r="UKW27" s="708" t="s">
        <v>1360</v>
      </c>
      <c r="UKX27" s="708"/>
      <c r="UKY27" s="708"/>
      <c r="UKZ27" s="708"/>
      <c r="ULA27" s="708"/>
      <c r="ULB27" s="708"/>
      <c r="ULC27" s="708"/>
      <c r="ULD27" s="708"/>
      <c r="ULE27" s="708" t="s">
        <v>1360</v>
      </c>
      <c r="ULF27" s="708"/>
      <c r="ULG27" s="708"/>
      <c r="ULH27" s="708"/>
      <c r="ULI27" s="708"/>
      <c r="ULJ27" s="708"/>
      <c r="ULK27" s="708"/>
      <c r="ULL27" s="708"/>
      <c r="ULM27" s="708" t="s">
        <v>1360</v>
      </c>
      <c r="ULN27" s="708"/>
      <c r="ULO27" s="708"/>
      <c r="ULP27" s="708"/>
      <c r="ULQ27" s="708"/>
      <c r="ULR27" s="708"/>
      <c r="ULS27" s="708"/>
      <c r="ULT27" s="708"/>
      <c r="ULU27" s="708" t="s">
        <v>1360</v>
      </c>
      <c r="ULV27" s="708"/>
      <c r="ULW27" s="708"/>
      <c r="ULX27" s="708"/>
      <c r="ULY27" s="708"/>
      <c r="ULZ27" s="708"/>
      <c r="UMA27" s="708"/>
      <c r="UMB27" s="708"/>
      <c r="UMC27" s="708" t="s">
        <v>1360</v>
      </c>
      <c r="UMD27" s="708"/>
      <c r="UME27" s="708"/>
      <c r="UMF27" s="708"/>
      <c r="UMG27" s="708"/>
      <c r="UMH27" s="708"/>
      <c r="UMI27" s="708"/>
      <c r="UMJ27" s="708"/>
      <c r="UMK27" s="708" t="s">
        <v>1360</v>
      </c>
      <c r="UML27" s="708"/>
      <c r="UMM27" s="708"/>
      <c r="UMN27" s="708"/>
      <c r="UMO27" s="708"/>
      <c r="UMP27" s="708"/>
      <c r="UMQ27" s="708"/>
      <c r="UMR27" s="708"/>
      <c r="UMS27" s="708" t="s">
        <v>1360</v>
      </c>
      <c r="UMT27" s="708"/>
      <c r="UMU27" s="708"/>
      <c r="UMV27" s="708"/>
      <c r="UMW27" s="708"/>
      <c r="UMX27" s="708"/>
      <c r="UMY27" s="708"/>
      <c r="UMZ27" s="708"/>
      <c r="UNA27" s="708" t="s">
        <v>1360</v>
      </c>
      <c r="UNB27" s="708"/>
      <c r="UNC27" s="708"/>
      <c r="UND27" s="708"/>
      <c r="UNE27" s="708"/>
      <c r="UNF27" s="708"/>
      <c r="UNG27" s="708"/>
      <c r="UNH27" s="708"/>
      <c r="UNI27" s="708" t="s">
        <v>1360</v>
      </c>
      <c r="UNJ27" s="708"/>
      <c r="UNK27" s="708"/>
      <c r="UNL27" s="708"/>
      <c r="UNM27" s="708"/>
      <c r="UNN27" s="708"/>
      <c r="UNO27" s="708"/>
      <c r="UNP27" s="708"/>
      <c r="UNQ27" s="708" t="s">
        <v>1360</v>
      </c>
      <c r="UNR27" s="708"/>
      <c r="UNS27" s="708"/>
      <c r="UNT27" s="708"/>
      <c r="UNU27" s="708"/>
      <c r="UNV27" s="708"/>
      <c r="UNW27" s="708"/>
      <c r="UNX27" s="708"/>
      <c r="UNY27" s="708" t="s">
        <v>1360</v>
      </c>
      <c r="UNZ27" s="708"/>
      <c r="UOA27" s="708"/>
      <c r="UOB27" s="708"/>
      <c r="UOC27" s="708"/>
      <c r="UOD27" s="708"/>
      <c r="UOE27" s="708"/>
      <c r="UOF27" s="708"/>
      <c r="UOG27" s="708" t="s">
        <v>1360</v>
      </c>
      <c r="UOH27" s="708"/>
      <c r="UOI27" s="708"/>
      <c r="UOJ27" s="708"/>
      <c r="UOK27" s="708"/>
      <c r="UOL27" s="708"/>
      <c r="UOM27" s="708"/>
      <c r="UON27" s="708"/>
      <c r="UOO27" s="708" t="s">
        <v>1360</v>
      </c>
      <c r="UOP27" s="708"/>
      <c r="UOQ27" s="708"/>
      <c r="UOR27" s="708"/>
      <c r="UOS27" s="708"/>
      <c r="UOT27" s="708"/>
      <c r="UOU27" s="708"/>
      <c r="UOV27" s="708"/>
      <c r="UOW27" s="708" t="s">
        <v>1360</v>
      </c>
      <c r="UOX27" s="708"/>
      <c r="UOY27" s="708"/>
      <c r="UOZ27" s="708"/>
      <c r="UPA27" s="708"/>
      <c r="UPB27" s="708"/>
      <c r="UPC27" s="708"/>
      <c r="UPD27" s="708"/>
      <c r="UPE27" s="708" t="s">
        <v>1360</v>
      </c>
      <c r="UPF27" s="708"/>
      <c r="UPG27" s="708"/>
      <c r="UPH27" s="708"/>
      <c r="UPI27" s="708"/>
      <c r="UPJ27" s="708"/>
      <c r="UPK27" s="708"/>
      <c r="UPL27" s="708"/>
      <c r="UPM27" s="708" t="s">
        <v>1360</v>
      </c>
      <c r="UPN27" s="708"/>
      <c r="UPO27" s="708"/>
      <c r="UPP27" s="708"/>
      <c r="UPQ27" s="708"/>
      <c r="UPR27" s="708"/>
      <c r="UPS27" s="708"/>
      <c r="UPT27" s="708"/>
      <c r="UPU27" s="708" t="s">
        <v>1360</v>
      </c>
      <c r="UPV27" s="708"/>
      <c r="UPW27" s="708"/>
      <c r="UPX27" s="708"/>
      <c r="UPY27" s="708"/>
      <c r="UPZ27" s="708"/>
      <c r="UQA27" s="708"/>
      <c r="UQB27" s="708"/>
      <c r="UQC27" s="708" t="s">
        <v>1360</v>
      </c>
      <c r="UQD27" s="708"/>
      <c r="UQE27" s="708"/>
      <c r="UQF27" s="708"/>
      <c r="UQG27" s="708"/>
      <c r="UQH27" s="708"/>
      <c r="UQI27" s="708"/>
      <c r="UQJ27" s="708"/>
      <c r="UQK27" s="708" t="s">
        <v>1360</v>
      </c>
      <c r="UQL27" s="708"/>
      <c r="UQM27" s="708"/>
      <c r="UQN27" s="708"/>
      <c r="UQO27" s="708"/>
      <c r="UQP27" s="708"/>
      <c r="UQQ27" s="708"/>
      <c r="UQR27" s="708"/>
      <c r="UQS27" s="708" t="s">
        <v>1360</v>
      </c>
      <c r="UQT27" s="708"/>
      <c r="UQU27" s="708"/>
      <c r="UQV27" s="708"/>
      <c r="UQW27" s="708"/>
      <c r="UQX27" s="708"/>
      <c r="UQY27" s="708"/>
      <c r="UQZ27" s="708"/>
      <c r="URA27" s="708" t="s">
        <v>1360</v>
      </c>
      <c r="URB27" s="708"/>
      <c r="URC27" s="708"/>
      <c r="URD27" s="708"/>
      <c r="URE27" s="708"/>
      <c r="URF27" s="708"/>
      <c r="URG27" s="708"/>
      <c r="URH27" s="708"/>
      <c r="URI27" s="708" t="s">
        <v>1360</v>
      </c>
      <c r="URJ27" s="708"/>
      <c r="URK27" s="708"/>
      <c r="URL27" s="708"/>
      <c r="URM27" s="708"/>
      <c r="URN27" s="708"/>
      <c r="URO27" s="708"/>
      <c r="URP27" s="708"/>
      <c r="URQ27" s="708" t="s">
        <v>1360</v>
      </c>
      <c r="URR27" s="708"/>
      <c r="URS27" s="708"/>
      <c r="URT27" s="708"/>
      <c r="URU27" s="708"/>
      <c r="URV27" s="708"/>
      <c r="URW27" s="708"/>
      <c r="URX27" s="708"/>
      <c r="URY27" s="708" t="s">
        <v>1360</v>
      </c>
      <c r="URZ27" s="708"/>
      <c r="USA27" s="708"/>
      <c r="USB27" s="708"/>
      <c r="USC27" s="708"/>
      <c r="USD27" s="708"/>
      <c r="USE27" s="708"/>
      <c r="USF27" s="708"/>
      <c r="USG27" s="708" t="s">
        <v>1360</v>
      </c>
      <c r="USH27" s="708"/>
      <c r="USI27" s="708"/>
      <c r="USJ27" s="708"/>
      <c r="USK27" s="708"/>
      <c r="USL27" s="708"/>
      <c r="USM27" s="708"/>
      <c r="USN27" s="708"/>
      <c r="USO27" s="708" t="s">
        <v>1360</v>
      </c>
      <c r="USP27" s="708"/>
      <c r="USQ27" s="708"/>
      <c r="USR27" s="708"/>
      <c r="USS27" s="708"/>
      <c r="UST27" s="708"/>
      <c r="USU27" s="708"/>
      <c r="USV27" s="708"/>
      <c r="USW27" s="708" t="s">
        <v>1360</v>
      </c>
      <c r="USX27" s="708"/>
      <c r="USY27" s="708"/>
      <c r="USZ27" s="708"/>
      <c r="UTA27" s="708"/>
      <c r="UTB27" s="708"/>
      <c r="UTC27" s="708"/>
      <c r="UTD27" s="708"/>
      <c r="UTE27" s="708" t="s">
        <v>1360</v>
      </c>
      <c r="UTF27" s="708"/>
      <c r="UTG27" s="708"/>
      <c r="UTH27" s="708"/>
      <c r="UTI27" s="708"/>
      <c r="UTJ27" s="708"/>
      <c r="UTK27" s="708"/>
      <c r="UTL27" s="708"/>
      <c r="UTM27" s="708" t="s">
        <v>1360</v>
      </c>
      <c r="UTN27" s="708"/>
      <c r="UTO27" s="708"/>
      <c r="UTP27" s="708"/>
      <c r="UTQ27" s="708"/>
      <c r="UTR27" s="708"/>
      <c r="UTS27" s="708"/>
      <c r="UTT27" s="708"/>
      <c r="UTU27" s="708" t="s">
        <v>1360</v>
      </c>
      <c r="UTV27" s="708"/>
      <c r="UTW27" s="708"/>
      <c r="UTX27" s="708"/>
      <c r="UTY27" s="708"/>
      <c r="UTZ27" s="708"/>
      <c r="UUA27" s="708"/>
      <c r="UUB27" s="708"/>
      <c r="UUC27" s="708" t="s">
        <v>1360</v>
      </c>
      <c r="UUD27" s="708"/>
      <c r="UUE27" s="708"/>
      <c r="UUF27" s="708"/>
      <c r="UUG27" s="708"/>
      <c r="UUH27" s="708"/>
      <c r="UUI27" s="708"/>
      <c r="UUJ27" s="708"/>
      <c r="UUK27" s="708" t="s">
        <v>1360</v>
      </c>
      <c r="UUL27" s="708"/>
      <c r="UUM27" s="708"/>
      <c r="UUN27" s="708"/>
      <c r="UUO27" s="708"/>
      <c r="UUP27" s="708"/>
      <c r="UUQ27" s="708"/>
      <c r="UUR27" s="708"/>
      <c r="UUS27" s="708" t="s">
        <v>1360</v>
      </c>
      <c r="UUT27" s="708"/>
      <c r="UUU27" s="708"/>
      <c r="UUV27" s="708"/>
      <c r="UUW27" s="708"/>
      <c r="UUX27" s="708"/>
      <c r="UUY27" s="708"/>
      <c r="UUZ27" s="708"/>
      <c r="UVA27" s="708" t="s">
        <v>1360</v>
      </c>
      <c r="UVB27" s="708"/>
      <c r="UVC27" s="708"/>
      <c r="UVD27" s="708"/>
      <c r="UVE27" s="708"/>
      <c r="UVF27" s="708"/>
      <c r="UVG27" s="708"/>
      <c r="UVH27" s="708"/>
      <c r="UVI27" s="708" t="s">
        <v>1360</v>
      </c>
      <c r="UVJ27" s="708"/>
      <c r="UVK27" s="708"/>
      <c r="UVL27" s="708"/>
      <c r="UVM27" s="708"/>
      <c r="UVN27" s="708"/>
      <c r="UVO27" s="708"/>
      <c r="UVP27" s="708"/>
      <c r="UVQ27" s="708" t="s">
        <v>1360</v>
      </c>
      <c r="UVR27" s="708"/>
      <c r="UVS27" s="708"/>
      <c r="UVT27" s="708"/>
      <c r="UVU27" s="708"/>
      <c r="UVV27" s="708"/>
      <c r="UVW27" s="708"/>
      <c r="UVX27" s="708"/>
      <c r="UVY27" s="708" t="s">
        <v>1360</v>
      </c>
      <c r="UVZ27" s="708"/>
      <c r="UWA27" s="708"/>
      <c r="UWB27" s="708"/>
      <c r="UWC27" s="708"/>
      <c r="UWD27" s="708"/>
      <c r="UWE27" s="708"/>
      <c r="UWF27" s="708"/>
      <c r="UWG27" s="708" t="s">
        <v>1360</v>
      </c>
      <c r="UWH27" s="708"/>
      <c r="UWI27" s="708"/>
      <c r="UWJ27" s="708"/>
      <c r="UWK27" s="708"/>
      <c r="UWL27" s="708"/>
      <c r="UWM27" s="708"/>
      <c r="UWN27" s="708"/>
      <c r="UWO27" s="708" t="s">
        <v>1360</v>
      </c>
      <c r="UWP27" s="708"/>
      <c r="UWQ27" s="708"/>
      <c r="UWR27" s="708"/>
      <c r="UWS27" s="708"/>
      <c r="UWT27" s="708"/>
      <c r="UWU27" s="708"/>
      <c r="UWV27" s="708"/>
      <c r="UWW27" s="708" t="s">
        <v>1360</v>
      </c>
      <c r="UWX27" s="708"/>
      <c r="UWY27" s="708"/>
      <c r="UWZ27" s="708"/>
      <c r="UXA27" s="708"/>
      <c r="UXB27" s="708"/>
      <c r="UXC27" s="708"/>
      <c r="UXD27" s="708"/>
      <c r="UXE27" s="708" t="s">
        <v>1360</v>
      </c>
      <c r="UXF27" s="708"/>
      <c r="UXG27" s="708"/>
      <c r="UXH27" s="708"/>
      <c r="UXI27" s="708"/>
      <c r="UXJ27" s="708"/>
      <c r="UXK27" s="708"/>
      <c r="UXL27" s="708"/>
      <c r="UXM27" s="708" t="s">
        <v>1360</v>
      </c>
      <c r="UXN27" s="708"/>
      <c r="UXO27" s="708"/>
      <c r="UXP27" s="708"/>
      <c r="UXQ27" s="708"/>
      <c r="UXR27" s="708"/>
      <c r="UXS27" s="708"/>
      <c r="UXT27" s="708"/>
      <c r="UXU27" s="708" t="s">
        <v>1360</v>
      </c>
      <c r="UXV27" s="708"/>
      <c r="UXW27" s="708"/>
      <c r="UXX27" s="708"/>
      <c r="UXY27" s="708"/>
      <c r="UXZ27" s="708"/>
      <c r="UYA27" s="708"/>
      <c r="UYB27" s="708"/>
      <c r="UYC27" s="708" t="s">
        <v>1360</v>
      </c>
      <c r="UYD27" s="708"/>
      <c r="UYE27" s="708"/>
      <c r="UYF27" s="708"/>
      <c r="UYG27" s="708"/>
      <c r="UYH27" s="708"/>
      <c r="UYI27" s="708"/>
      <c r="UYJ27" s="708"/>
      <c r="UYK27" s="708" t="s">
        <v>1360</v>
      </c>
      <c r="UYL27" s="708"/>
      <c r="UYM27" s="708"/>
      <c r="UYN27" s="708"/>
      <c r="UYO27" s="708"/>
      <c r="UYP27" s="708"/>
      <c r="UYQ27" s="708"/>
      <c r="UYR27" s="708"/>
      <c r="UYS27" s="708" t="s">
        <v>1360</v>
      </c>
      <c r="UYT27" s="708"/>
      <c r="UYU27" s="708"/>
      <c r="UYV27" s="708"/>
      <c r="UYW27" s="708"/>
      <c r="UYX27" s="708"/>
      <c r="UYY27" s="708"/>
      <c r="UYZ27" s="708"/>
      <c r="UZA27" s="708" t="s">
        <v>1360</v>
      </c>
      <c r="UZB27" s="708"/>
      <c r="UZC27" s="708"/>
      <c r="UZD27" s="708"/>
      <c r="UZE27" s="708"/>
      <c r="UZF27" s="708"/>
      <c r="UZG27" s="708"/>
      <c r="UZH27" s="708"/>
      <c r="UZI27" s="708" t="s">
        <v>1360</v>
      </c>
      <c r="UZJ27" s="708"/>
      <c r="UZK27" s="708"/>
      <c r="UZL27" s="708"/>
      <c r="UZM27" s="708"/>
      <c r="UZN27" s="708"/>
      <c r="UZO27" s="708"/>
      <c r="UZP27" s="708"/>
      <c r="UZQ27" s="708" t="s">
        <v>1360</v>
      </c>
      <c r="UZR27" s="708"/>
      <c r="UZS27" s="708"/>
      <c r="UZT27" s="708"/>
      <c r="UZU27" s="708"/>
      <c r="UZV27" s="708"/>
      <c r="UZW27" s="708"/>
      <c r="UZX27" s="708"/>
      <c r="UZY27" s="708" t="s">
        <v>1360</v>
      </c>
      <c r="UZZ27" s="708"/>
      <c r="VAA27" s="708"/>
      <c r="VAB27" s="708"/>
      <c r="VAC27" s="708"/>
      <c r="VAD27" s="708"/>
      <c r="VAE27" s="708"/>
      <c r="VAF27" s="708"/>
      <c r="VAG27" s="708" t="s">
        <v>1360</v>
      </c>
      <c r="VAH27" s="708"/>
      <c r="VAI27" s="708"/>
      <c r="VAJ27" s="708"/>
      <c r="VAK27" s="708"/>
      <c r="VAL27" s="708"/>
      <c r="VAM27" s="708"/>
      <c r="VAN27" s="708"/>
      <c r="VAO27" s="708" t="s">
        <v>1360</v>
      </c>
      <c r="VAP27" s="708"/>
      <c r="VAQ27" s="708"/>
      <c r="VAR27" s="708"/>
      <c r="VAS27" s="708"/>
      <c r="VAT27" s="708"/>
      <c r="VAU27" s="708"/>
      <c r="VAV27" s="708"/>
      <c r="VAW27" s="708" t="s">
        <v>1360</v>
      </c>
      <c r="VAX27" s="708"/>
      <c r="VAY27" s="708"/>
      <c r="VAZ27" s="708"/>
      <c r="VBA27" s="708"/>
      <c r="VBB27" s="708"/>
      <c r="VBC27" s="708"/>
      <c r="VBD27" s="708"/>
      <c r="VBE27" s="708" t="s">
        <v>1360</v>
      </c>
      <c r="VBF27" s="708"/>
      <c r="VBG27" s="708"/>
      <c r="VBH27" s="708"/>
      <c r="VBI27" s="708"/>
      <c r="VBJ27" s="708"/>
      <c r="VBK27" s="708"/>
      <c r="VBL27" s="708"/>
      <c r="VBM27" s="708" t="s">
        <v>1360</v>
      </c>
      <c r="VBN27" s="708"/>
      <c r="VBO27" s="708"/>
      <c r="VBP27" s="708"/>
      <c r="VBQ27" s="708"/>
      <c r="VBR27" s="708"/>
      <c r="VBS27" s="708"/>
      <c r="VBT27" s="708"/>
      <c r="VBU27" s="708" t="s">
        <v>1360</v>
      </c>
      <c r="VBV27" s="708"/>
      <c r="VBW27" s="708"/>
      <c r="VBX27" s="708"/>
      <c r="VBY27" s="708"/>
      <c r="VBZ27" s="708"/>
      <c r="VCA27" s="708"/>
      <c r="VCB27" s="708"/>
      <c r="VCC27" s="708" t="s">
        <v>1360</v>
      </c>
      <c r="VCD27" s="708"/>
      <c r="VCE27" s="708"/>
      <c r="VCF27" s="708"/>
      <c r="VCG27" s="708"/>
      <c r="VCH27" s="708"/>
      <c r="VCI27" s="708"/>
      <c r="VCJ27" s="708"/>
      <c r="VCK27" s="708" t="s">
        <v>1360</v>
      </c>
      <c r="VCL27" s="708"/>
      <c r="VCM27" s="708"/>
      <c r="VCN27" s="708"/>
      <c r="VCO27" s="708"/>
      <c r="VCP27" s="708"/>
      <c r="VCQ27" s="708"/>
      <c r="VCR27" s="708"/>
      <c r="VCS27" s="708" t="s">
        <v>1360</v>
      </c>
      <c r="VCT27" s="708"/>
      <c r="VCU27" s="708"/>
      <c r="VCV27" s="708"/>
      <c r="VCW27" s="708"/>
      <c r="VCX27" s="708"/>
      <c r="VCY27" s="708"/>
      <c r="VCZ27" s="708"/>
      <c r="VDA27" s="708" t="s">
        <v>1360</v>
      </c>
      <c r="VDB27" s="708"/>
      <c r="VDC27" s="708"/>
      <c r="VDD27" s="708"/>
      <c r="VDE27" s="708"/>
      <c r="VDF27" s="708"/>
      <c r="VDG27" s="708"/>
      <c r="VDH27" s="708"/>
      <c r="VDI27" s="708" t="s">
        <v>1360</v>
      </c>
      <c r="VDJ27" s="708"/>
      <c r="VDK27" s="708"/>
      <c r="VDL27" s="708"/>
      <c r="VDM27" s="708"/>
      <c r="VDN27" s="708"/>
      <c r="VDO27" s="708"/>
      <c r="VDP27" s="708"/>
      <c r="VDQ27" s="708" t="s">
        <v>1360</v>
      </c>
      <c r="VDR27" s="708"/>
      <c r="VDS27" s="708"/>
      <c r="VDT27" s="708"/>
      <c r="VDU27" s="708"/>
      <c r="VDV27" s="708"/>
      <c r="VDW27" s="708"/>
      <c r="VDX27" s="708"/>
      <c r="VDY27" s="708" t="s">
        <v>1360</v>
      </c>
      <c r="VDZ27" s="708"/>
      <c r="VEA27" s="708"/>
      <c r="VEB27" s="708"/>
      <c r="VEC27" s="708"/>
      <c r="VED27" s="708"/>
      <c r="VEE27" s="708"/>
      <c r="VEF27" s="708"/>
      <c r="VEG27" s="708" t="s">
        <v>1360</v>
      </c>
      <c r="VEH27" s="708"/>
      <c r="VEI27" s="708"/>
      <c r="VEJ27" s="708"/>
      <c r="VEK27" s="708"/>
      <c r="VEL27" s="708"/>
      <c r="VEM27" s="708"/>
      <c r="VEN27" s="708"/>
      <c r="VEO27" s="708" t="s">
        <v>1360</v>
      </c>
      <c r="VEP27" s="708"/>
      <c r="VEQ27" s="708"/>
      <c r="VER27" s="708"/>
      <c r="VES27" s="708"/>
      <c r="VET27" s="708"/>
      <c r="VEU27" s="708"/>
      <c r="VEV27" s="708"/>
      <c r="VEW27" s="708" t="s">
        <v>1360</v>
      </c>
      <c r="VEX27" s="708"/>
      <c r="VEY27" s="708"/>
      <c r="VEZ27" s="708"/>
      <c r="VFA27" s="708"/>
      <c r="VFB27" s="708"/>
      <c r="VFC27" s="708"/>
      <c r="VFD27" s="708"/>
      <c r="VFE27" s="708" t="s">
        <v>1360</v>
      </c>
      <c r="VFF27" s="708"/>
      <c r="VFG27" s="708"/>
      <c r="VFH27" s="708"/>
      <c r="VFI27" s="708"/>
      <c r="VFJ27" s="708"/>
      <c r="VFK27" s="708"/>
      <c r="VFL27" s="708"/>
      <c r="VFM27" s="708" t="s">
        <v>1360</v>
      </c>
      <c r="VFN27" s="708"/>
      <c r="VFO27" s="708"/>
      <c r="VFP27" s="708"/>
      <c r="VFQ27" s="708"/>
      <c r="VFR27" s="708"/>
      <c r="VFS27" s="708"/>
      <c r="VFT27" s="708"/>
      <c r="VFU27" s="708" t="s">
        <v>1360</v>
      </c>
      <c r="VFV27" s="708"/>
      <c r="VFW27" s="708"/>
      <c r="VFX27" s="708"/>
      <c r="VFY27" s="708"/>
      <c r="VFZ27" s="708"/>
      <c r="VGA27" s="708"/>
      <c r="VGB27" s="708"/>
      <c r="VGC27" s="708" t="s">
        <v>1360</v>
      </c>
      <c r="VGD27" s="708"/>
      <c r="VGE27" s="708"/>
      <c r="VGF27" s="708"/>
      <c r="VGG27" s="708"/>
      <c r="VGH27" s="708"/>
      <c r="VGI27" s="708"/>
      <c r="VGJ27" s="708"/>
      <c r="VGK27" s="708" t="s">
        <v>1360</v>
      </c>
      <c r="VGL27" s="708"/>
      <c r="VGM27" s="708"/>
      <c r="VGN27" s="708"/>
      <c r="VGO27" s="708"/>
      <c r="VGP27" s="708"/>
      <c r="VGQ27" s="708"/>
      <c r="VGR27" s="708"/>
      <c r="VGS27" s="708" t="s">
        <v>1360</v>
      </c>
      <c r="VGT27" s="708"/>
      <c r="VGU27" s="708"/>
      <c r="VGV27" s="708"/>
      <c r="VGW27" s="708"/>
      <c r="VGX27" s="708"/>
      <c r="VGY27" s="708"/>
      <c r="VGZ27" s="708"/>
      <c r="VHA27" s="708" t="s">
        <v>1360</v>
      </c>
      <c r="VHB27" s="708"/>
      <c r="VHC27" s="708"/>
      <c r="VHD27" s="708"/>
      <c r="VHE27" s="708"/>
      <c r="VHF27" s="708"/>
      <c r="VHG27" s="708"/>
      <c r="VHH27" s="708"/>
      <c r="VHI27" s="708" t="s">
        <v>1360</v>
      </c>
      <c r="VHJ27" s="708"/>
      <c r="VHK27" s="708"/>
      <c r="VHL27" s="708"/>
      <c r="VHM27" s="708"/>
      <c r="VHN27" s="708"/>
      <c r="VHO27" s="708"/>
      <c r="VHP27" s="708"/>
      <c r="VHQ27" s="708" t="s">
        <v>1360</v>
      </c>
      <c r="VHR27" s="708"/>
      <c r="VHS27" s="708"/>
      <c r="VHT27" s="708"/>
      <c r="VHU27" s="708"/>
      <c r="VHV27" s="708"/>
      <c r="VHW27" s="708"/>
      <c r="VHX27" s="708"/>
      <c r="VHY27" s="708" t="s">
        <v>1360</v>
      </c>
      <c r="VHZ27" s="708"/>
      <c r="VIA27" s="708"/>
      <c r="VIB27" s="708"/>
      <c r="VIC27" s="708"/>
      <c r="VID27" s="708"/>
      <c r="VIE27" s="708"/>
      <c r="VIF27" s="708"/>
      <c r="VIG27" s="708" t="s">
        <v>1360</v>
      </c>
      <c r="VIH27" s="708"/>
      <c r="VII27" s="708"/>
      <c r="VIJ27" s="708"/>
      <c r="VIK27" s="708"/>
      <c r="VIL27" s="708"/>
      <c r="VIM27" s="708"/>
      <c r="VIN27" s="708"/>
      <c r="VIO27" s="708" t="s">
        <v>1360</v>
      </c>
      <c r="VIP27" s="708"/>
      <c r="VIQ27" s="708"/>
      <c r="VIR27" s="708"/>
      <c r="VIS27" s="708"/>
      <c r="VIT27" s="708"/>
      <c r="VIU27" s="708"/>
      <c r="VIV27" s="708"/>
      <c r="VIW27" s="708" t="s">
        <v>1360</v>
      </c>
      <c r="VIX27" s="708"/>
      <c r="VIY27" s="708"/>
      <c r="VIZ27" s="708"/>
      <c r="VJA27" s="708"/>
      <c r="VJB27" s="708"/>
      <c r="VJC27" s="708"/>
      <c r="VJD27" s="708"/>
      <c r="VJE27" s="708" t="s">
        <v>1360</v>
      </c>
      <c r="VJF27" s="708"/>
      <c r="VJG27" s="708"/>
      <c r="VJH27" s="708"/>
      <c r="VJI27" s="708"/>
      <c r="VJJ27" s="708"/>
      <c r="VJK27" s="708"/>
      <c r="VJL27" s="708"/>
      <c r="VJM27" s="708" t="s">
        <v>1360</v>
      </c>
      <c r="VJN27" s="708"/>
      <c r="VJO27" s="708"/>
      <c r="VJP27" s="708"/>
      <c r="VJQ27" s="708"/>
      <c r="VJR27" s="708"/>
      <c r="VJS27" s="708"/>
      <c r="VJT27" s="708"/>
      <c r="VJU27" s="708" t="s">
        <v>1360</v>
      </c>
      <c r="VJV27" s="708"/>
      <c r="VJW27" s="708"/>
      <c r="VJX27" s="708"/>
      <c r="VJY27" s="708"/>
      <c r="VJZ27" s="708"/>
      <c r="VKA27" s="708"/>
      <c r="VKB27" s="708"/>
      <c r="VKC27" s="708" t="s">
        <v>1360</v>
      </c>
      <c r="VKD27" s="708"/>
      <c r="VKE27" s="708"/>
      <c r="VKF27" s="708"/>
      <c r="VKG27" s="708"/>
      <c r="VKH27" s="708"/>
      <c r="VKI27" s="708"/>
      <c r="VKJ27" s="708"/>
      <c r="VKK27" s="708" t="s">
        <v>1360</v>
      </c>
      <c r="VKL27" s="708"/>
      <c r="VKM27" s="708"/>
      <c r="VKN27" s="708"/>
      <c r="VKO27" s="708"/>
      <c r="VKP27" s="708"/>
      <c r="VKQ27" s="708"/>
      <c r="VKR27" s="708"/>
      <c r="VKS27" s="708" t="s">
        <v>1360</v>
      </c>
      <c r="VKT27" s="708"/>
      <c r="VKU27" s="708"/>
      <c r="VKV27" s="708"/>
      <c r="VKW27" s="708"/>
      <c r="VKX27" s="708"/>
      <c r="VKY27" s="708"/>
      <c r="VKZ27" s="708"/>
      <c r="VLA27" s="708" t="s">
        <v>1360</v>
      </c>
      <c r="VLB27" s="708"/>
      <c r="VLC27" s="708"/>
      <c r="VLD27" s="708"/>
      <c r="VLE27" s="708"/>
      <c r="VLF27" s="708"/>
      <c r="VLG27" s="708"/>
      <c r="VLH27" s="708"/>
      <c r="VLI27" s="708" t="s">
        <v>1360</v>
      </c>
      <c r="VLJ27" s="708"/>
      <c r="VLK27" s="708"/>
      <c r="VLL27" s="708"/>
      <c r="VLM27" s="708"/>
      <c r="VLN27" s="708"/>
      <c r="VLO27" s="708"/>
      <c r="VLP27" s="708"/>
      <c r="VLQ27" s="708" t="s">
        <v>1360</v>
      </c>
      <c r="VLR27" s="708"/>
      <c r="VLS27" s="708"/>
      <c r="VLT27" s="708"/>
      <c r="VLU27" s="708"/>
      <c r="VLV27" s="708"/>
      <c r="VLW27" s="708"/>
      <c r="VLX27" s="708"/>
      <c r="VLY27" s="708" t="s">
        <v>1360</v>
      </c>
      <c r="VLZ27" s="708"/>
      <c r="VMA27" s="708"/>
      <c r="VMB27" s="708"/>
      <c r="VMC27" s="708"/>
      <c r="VMD27" s="708"/>
      <c r="VME27" s="708"/>
      <c r="VMF27" s="708"/>
      <c r="VMG27" s="708" t="s">
        <v>1360</v>
      </c>
      <c r="VMH27" s="708"/>
      <c r="VMI27" s="708"/>
      <c r="VMJ27" s="708"/>
      <c r="VMK27" s="708"/>
      <c r="VML27" s="708"/>
      <c r="VMM27" s="708"/>
      <c r="VMN27" s="708"/>
      <c r="VMO27" s="708" t="s">
        <v>1360</v>
      </c>
      <c r="VMP27" s="708"/>
      <c r="VMQ27" s="708"/>
      <c r="VMR27" s="708"/>
      <c r="VMS27" s="708"/>
      <c r="VMT27" s="708"/>
      <c r="VMU27" s="708"/>
      <c r="VMV27" s="708"/>
      <c r="VMW27" s="708" t="s">
        <v>1360</v>
      </c>
      <c r="VMX27" s="708"/>
      <c r="VMY27" s="708"/>
      <c r="VMZ27" s="708"/>
      <c r="VNA27" s="708"/>
      <c r="VNB27" s="708"/>
      <c r="VNC27" s="708"/>
      <c r="VND27" s="708"/>
      <c r="VNE27" s="708" t="s">
        <v>1360</v>
      </c>
      <c r="VNF27" s="708"/>
      <c r="VNG27" s="708"/>
      <c r="VNH27" s="708"/>
      <c r="VNI27" s="708"/>
      <c r="VNJ27" s="708"/>
      <c r="VNK27" s="708"/>
      <c r="VNL27" s="708"/>
      <c r="VNM27" s="708" t="s">
        <v>1360</v>
      </c>
      <c r="VNN27" s="708"/>
      <c r="VNO27" s="708"/>
      <c r="VNP27" s="708"/>
      <c r="VNQ27" s="708"/>
      <c r="VNR27" s="708"/>
      <c r="VNS27" s="708"/>
      <c r="VNT27" s="708"/>
      <c r="VNU27" s="708" t="s">
        <v>1360</v>
      </c>
      <c r="VNV27" s="708"/>
      <c r="VNW27" s="708"/>
      <c r="VNX27" s="708"/>
      <c r="VNY27" s="708"/>
      <c r="VNZ27" s="708"/>
      <c r="VOA27" s="708"/>
      <c r="VOB27" s="708"/>
      <c r="VOC27" s="708" t="s">
        <v>1360</v>
      </c>
      <c r="VOD27" s="708"/>
      <c r="VOE27" s="708"/>
      <c r="VOF27" s="708"/>
      <c r="VOG27" s="708"/>
      <c r="VOH27" s="708"/>
      <c r="VOI27" s="708"/>
      <c r="VOJ27" s="708"/>
      <c r="VOK27" s="708" t="s">
        <v>1360</v>
      </c>
      <c r="VOL27" s="708"/>
      <c r="VOM27" s="708"/>
      <c r="VON27" s="708"/>
      <c r="VOO27" s="708"/>
      <c r="VOP27" s="708"/>
      <c r="VOQ27" s="708"/>
      <c r="VOR27" s="708"/>
      <c r="VOS27" s="708" t="s">
        <v>1360</v>
      </c>
      <c r="VOT27" s="708"/>
      <c r="VOU27" s="708"/>
      <c r="VOV27" s="708"/>
      <c r="VOW27" s="708"/>
      <c r="VOX27" s="708"/>
      <c r="VOY27" s="708"/>
      <c r="VOZ27" s="708"/>
      <c r="VPA27" s="708" t="s">
        <v>1360</v>
      </c>
      <c r="VPB27" s="708"/>
      <c r="VPC27" s="708"/>
      <c r="VPD27" s="708"/>
      <c r="VPE27" s="708"/>
      <c r="VPF27" s="708"/>
      <c r="VPG27" s="708"/>
      <c r="VPH27" s="708"/>
      <c r="VPI27" s="708" t="s">
        <v>1360</v>
      </c>
      <c r="VPJ27" s="708"/>
      <c r="VPK27" s="708"/>
      <c r="VPL27" s="708"/>
      <c r="VPM27" s="708"/>
      <c r="VPN27" s="708"/>
      <c r="VPO27" s="708"/>
      <c r="VPP27" s="708"/>
      <c r="VPQ27" s="708" t="s">
        <v>1360</v>
      </c>
      <c r="VPR27" s="708"/>
      <c r="VPS27" s="708"/>
      <c r="VPT27" s="708"/>
      <c r="VPU27" s="708"/>
      <c r="VPV27" s="708"/>
      <c r="VPW27" s="708"/>
      <c r="VPX27" s="708"/>
      <c r="VPY27" s="708" t="s">
        <v>1360</v>
      </c>
      <c r="VPZ27" s="708"/>
      <c r="VQA27" s="708"/>
      <c r="VQB27" s="708"/>
      <c r="VQC27" s="708"/>
      <c r="VQD27" s="708"/>
      <c r="VQE27" s="708"/>
      <c r="VQF27" s="708"/>
      <c r="VQG27" s="708" t="s">
        <v>1360</v>
      </c>
      <c r="VQH27" s="708"/>
      <c r="VQI27" s="708"/>
      <c r="VQJ27" s="708"/>
      <c r="VQK27" s="708"/>
      <c r="VQL27" s="708"/>
      <c r="VQM27" s="708"/>
      <c r="VQN27" s="708"/>
      <c r="VQO27" s="708" t="s">
        <v>1360</v>
      </c>
      <c r="VQP27" s="708"/>
      <c r="VQQ27" s="708"/>
      <c r="VQR27" s="708"/>
      <c r="VQS27" s="708"/>
      <c r="VQT27" s="708"/>
      <c r="VQU27" s="708"/>
      <c r="VQV27" s="708"/>
      <c r="VQW27" s="708" t="s">
        <v>1360</v>
      </c>
      <c r="VQX27" s="708"/>
      <c r="VQY27" s="708"/>
      <c r="VQZ27" s="708"/>
      <c r="VRA27" s="708"/>
      <c r="VRB27" s="708"/>
      <c r="VRC27" s="708"/>
      <c r="VRD27" s="708"/>
      <c r="VRE27" s="708" t="s">
        <v>1360</v>
      </c>
      <c r="VRF27" s="708"/>
      <c r="VRG27" s="708"/>
      <c r="VRH27" s="708"/>
      <c r="VRI27" s="708"/>
      <c r="VRJ27" s="708"/>
      <c r="VRK27" s="708"/>
      <c r="VRL27" s="708"/>
      <c r="VRM27" s="708" t="s">
        <v>1360</v>
      </c>
      <c r="VRN27" s="708"/>
      <c r="VRO27" s="708"/>
      <c r="VRP27" s="708"/>
      <c r="VRQ27" s="708"/>
      <c r="VRR27" s="708"/>
      <c r="VRS27" s="708"/>
      <c r="VRT27" s="708"/>
      <c r="VRU27" s="708" t="s">
        <v>1360</v>
      </c>
      <c r="VRV27" s="708"/>
      <c r="VRW27" s="708"/>
      <c r="VRX27" s="708"/>
      <c r="VRY27" s="708"/>
      <c r="VRZ27" s="708"/>
      <c r="VSA27" s="708"/>
      <c r="VSB27" s="708"/>
      <c r="VSC27" s="708" t="s">
        <v>1360</v>
      </c>
      <c r="VSD27" s="708"/>
      <c r="VSE27" s="708"/>
      <c r="VSF27" s="708"/>
      <c r="VSG27" s="708"/>
      <c r="VSH27" s="708"/>
      <c r="VSI27" s="708"/>
      <c r="VSJ27" s="708"/>
      <c r="VSK27" s="708" t="s">
        <v>1360</v>
      </c>
      <c r="VSL27" s="708"/>
      <c r="VSM27" s="708"/>
      <c r="VSN27" s="708"/>
      <c r="VSO27" s="708"/>
      <c r="VSP27" s="708"/>
      <c r="VSQ27" s="708"/>
      <c r="VSR27" s="708"/>
      <c r="VSS27" s="708" t="s">
        <v>1360</v>
      </c>
      <c r="VST27" s="708"/>
      <c r="VSU27" s="708"/>
      <c r="VSV27" s="708"/>
      <c r="VSW27" s="708"/>
      <c r="VSX27" s="708"/>
      <c r="VSY27" s="708"/>
      <c r="VSZ27" s="708"/>
      <c r="VTA27" s="708" t="s">
        <v>1360</v>
      </c>
      <c r="VTB27" s="708"/>
      <c r="VTC27" s="708"/>
      <c r="VTD27" s="708"/>
      <c r="VTE27" s="708"/>
      <c r="VTF27" s="708"/>
      <c r="VTG27" s="708"/>
      <c r="VTH27" s="708"/>
      <c r="VTI27" s="708" t="s">
        <v>1360</v>
      </c>
      <c r="VTJ27" s="708"/>
      <c r="VTK27" s="708"/>
      <c r="VTL27" s="708"/>
      <c r="VTM27" s="708"/>
      <c r="VTN27" s="708"/>
      <c r="VTO27" s="708"/>
      <c r="VTP27" s="708"/>
      <c r="VTQ27" s="708" t="s">
        <v>1360</v>
      </c>
      <c r="VTR27" s="708"/>
      <c r="VTS27" s="708"/>
      <c r="VTT27" s="708"/>
      <c r="VTU27" s="708"/>
      <c r="VTV27" s="708"/>
      <c r="VTW27" s="708"/>
      <c r="VTX27" s="708"/>
      <c r="VTY27" s="708" t="s">
        <v>1360</v>
      </c>
      <c r="VTZ27" s="708"/>
      <c r="VUA27" s="708"/>
      <c r="VUB27" s="708"/>
      <c r="VUC27" s="708"/>
      <c r="VUD27" s="708"/>
      <c r="VUE27" s="708"/>
      <c r="VUF27" s="708"/>
      <c r="VUG27" s="708" t="s">
        <v>1360</v>
      </c>
      <c r="VUH27" s="708"/>
      <c r="VUI27" s="708"/>
      <c r="VUJ27" s="708"/>
      <c r="VUK27" s="708"/>
      <c r="VUL27" s="708"/>
      <c r="VUM27" s="708"/>
      <c r="VUN27" s="708"/>
      <c r="VUO27" s="708" t="s">
        <v>1360</v>
      </c>
      <c r="VUP27" s="708"/>
      <c r="VUQ27" s="708"/>
      <c r="VUR27" s="708"/>
      <c r="VUS27" s="708"/>
      <c r="VUT27" s="708"/>
      <c r="VUU27" s="708"/>
      <c r="VUV27" s="708"/>
      <c r="VUW27" s="708" t="s">
        <v>1360</v>
      </c>
      <c r="VUX27" s="708"/>
      <c r="VUY27" s="708"/>
      <c r="VUZ27" s="708"/>
      <c r="VVA27" s="708"/>
      <c r="VVB27" s="708"/>
      <c r="VVC27" s="708"/>
      <c r="VVD27" s="708"/>
      <c r="VVE27" s="708" t="s">
        <v>1360</v>
      </c>
      <c r="VVF27" s="708"/>
      <c r="VVG27" s="708"/>
      <c r="VVH27" s="708"/>
      <c r="VVI27" s="708"/>
      <c r="VVJ27" s="708"/>
      <c r="VVK27" s="708"/>
      <c r="VVL27" s="708"/>
      <c r="VVM27" s="708" t="s">
        <v>1360</v>
      </c>
      <c r="VVN27" s="708"/>
      <c r="VVO27" s="708"/>
      <c r="VVP27" s="708"/>
      <c r="VVQ27" s="708"/>
      <c r="VVR27" s="708"/>
      <c r="VVS27" s="708"/>
      <c r="VVT27" s="708"/>
      <c r="VVU27" s="708" t="s">
        <v>1360</v>
      </c>
      <c r="VVV27" s="708"/>
      <c r="VVW27" s="708"/>
      <c r="VVX27" s="708"/>
      <c r="VVY27" s="708"/>
      <c r="VVZ27" s="708"/>
      <c r="VWA27" s="708"/>
      <c r="VWB27" s="708"/>
      <c r="VWC27" s="708" t="s">
        <v>1360</v>
      </c>
      <c r="VWD27" s="708"/>
      <c r="VWE27" s="708"/>
      <c r="VWF27" s="708"/>
      <c r="VWG27" s="708"/>
      <c r="VWH27" s="708"/>
      <c r="VWI27" s="708"/>
      <c r="VWJ27" s="708"/>
      <c r="VWK27" s="708" t="s">
        <v>1360</v>
      </c>
      <c r="VWL27" s="708"/>
      <c r="VWM27" s="708"/>
      <c r="VWN27" s="708"/>
      <c r="VWO27" s="708"/>
      <c r="VWP27" s="708"/>
      <c r="VWQ27" s="708"/>
      <c r="VWR27" s="708"/>
      <c r="VWS27" s="708" t="s">
        <v>1360</v>
      </c>
      <c r="VWT27" s="708"/>
      <c r="VWU27" s="708"/>
      <c r="VWV27" s="708"/>
      <c r="VWW27" s="708"/>
      <c r="VWX27" s="708"/>
      <c r="VWY27" s="708"/>
      <c r="VWZ27" s="708"/>
      <c r="VXA27" s="708" t="s">
        <v>1360</v>
      </c>
      <c r="VXB27" s="708"/>
      <c r="VXC27" s="708"/>
      <c r="VXD27" s="708"/>
      <c r="VXE27" s="708"/>
      <c r="VXF27" s="708"/>
      <c r="VXG27" s="708"/>
      <c r="VXH27" s="708"/>
      <c r="VXI27" s="708" t="s">
        <v>1360</v>
      </c>
      <c r="VXJ27" s="708"/>
      <c r="VXK27" s="708"/>
      <c r="VXL27" s="708"/>
      <c r="VXM27" s="708"/>
      <c r="VXN27" s="708"/>
      <c r="VXO27" s="708"/>
      <c r="VXP27" s="708"/>
      <c r="VXQ27" s="708" t="s">
        <v>1360</v>
      </c>
      <c r="VXR27" s="708"/>
      <c r="VXS27" s="708"/>
      <c r="VXT27" s="708"/>
      <c r="VXU27" s="708"/>
      <c r="VXV27" s="708"/>
      <c r="VXW27" s="708"/>
      <c r="VXX27" s="708"/>
      <c r="VXY27" s="708" t="s">
        <v>1360</v>
      </c>
      <c r="VXZ27" s="708"/>
      <c r="VYA27" s="708"/>
      <c r="VYB27" s="708"/>
      <c r="VYC27" s="708"/>
      <c r="VYD27" s="708"/>
      <c r="VYE27" s="708"/>
      <c r="VYF27" s="708"/>
      <c r="VYG27" s="708" t="s">
        <v>1360</v>
      </c>
      <c r="VYH27" s="708"/>
      <c r="VYI27" s="708"/>
      <c r="VYJ27" s="708"/>
      <c r="VYK27" s="708"/>
      <c r="VYL27" s="708"/>
      <c r="VYM27" s="708"/>
      <c r="VYN27" s="708"/>
      <c r="VYO27" s="708" t="s">
        <v>1360</v>
      </c>
      <c r="VYP27" s="708"/>
      <c r="VYQ27" s="708"/>
      <c r="VYR27" s="708"/>
      <c r="VYS27" s="708"/>
      <c r="VYT27" s="708"/>
      <c r="VYU27" s="708"/>
      <c r="VYV27" s="708"/>
      <c r="VYW27" s="708" t="s">
        <v>1360</v>
      </c>
      <c r="VYX27" s="708"/>
      <c r="VYY27" s="708"/>
      <c r="VYZ27" s="708"/>
      <c r="VZA27" s="708"/>
      <c r="VZB27" s="708"/>
      <c r="VZC27" s="708"/>
      <c r="VZD27" s="708"/>
      <c r="VZE27" s="708" t="s">
        <v>1360</v>
      </c>
      <c r="VZF27" s="708"/>
      <c r="VZG27" s="708"/>
      <c r="VZH27" s="708"/>
      <c r="VZI27" s="708"/>
      <c r="VZJ27" s="708"/>
      <c r="VZK27" s="708"/>
      <c r="VZL27" s="708"/>
      <c r="VZM27" s="708" t="s">
        <v>1360</v>
      </c>
      <c r="VZN27" s="708"/>
      <c r="VZO27" s="708"/>
      <c r="VZP27" s="708"/>
      <c r="VZQ27" s="708"/>
      <c r="VZR27" s="708"/>
      <c r="VZS27" s="708"/>
      <c r="VZT27" s="708"/>
      <c r="VZU27" s="708" t="s">
        <v>1360</v>
      </c>
      <c r="VZV27" s="708"/>
      <c r="VZW27" s="708"/>
      <c r="VZX27" s="708"/>
      <c r="VZY27" s="708"/>
      <c r="VZZ27" s="708"/>
      <c r="WAA27" s="708"/>
      <c r="WAB27" s="708"/>
      <c r="WAC27" s="708" t="s">
        <v>1360</v>
      </c>
      <c r="WAD27" s="708"/>
      <c r="WAE27" s="708"/>
      <c r="WAF27" s="708"/>
      <c r="WAG27" s="708"/>
      <c r="WAH27" s="708"/>
      <c r="WAI27" s="708"/>
      <c r="WAJ27" s="708"/>
      <c r="WAK27" s="708" t="s">
        <v>1360</v>
      </c>
      <c r="WAL27" s="708"/>
      <c r="WAM27" s="708"/>
      <c r="WAN27" s="708"/>
      <c r="WAO27" s="708"/>
      <c r="WAP27" s="708"/>
      <c r="WAQ27" s="708"/>
      <c r="WAR27" s="708"/>
      <c r="WAS27" s="708" t="s">
        <v>1360</v>
      </c>
      <c r="WAT27" s="708"/>
      <c r="WAU27" s="708"/>
      <c r="WAV27" s="708"/>
      <c r="WAW27" s="708"/>
      <c r="WAX27" s="708"/>
      <c r="WAY27" s="708"/>
      <c r="WAZ27" s="708"/>
      <c r="WBA27" s="708" t="s">
        <v>1360</v>
      </c>
      <c r="WBB27" s="708"/>
      <c r="WBC27" s="708"/>
      <c r="WBD27" s="708"/>
      <c r="WBE27" s="708"/>
      <c r="WBF27" s="708"/>
      <c r="WBG27" s="708"/>
      <c r="WBH27" s="708"/>
      <c r="WBI27" s="708" t="s">
        <v>1360</v>
      </c>
      <c r="WBJ27" s="708"/>
      <c r="WBK27" s="708"/>
      <c r="WBL27" s="708"/>
      <c r="WBM27" s="708"/>
      <c r="WBN27" s="708"/>
      <c r="WBO27" s="708"/>
      <c r="WBP27" s="708"/>
      <c r="WBQ27" s="708" t="s">
        <v>1360</v>
      </c>
      <c r="WBR27" s="708"/>
      <c r="WBS27" s="708"/>
      <c r="WBT27" s="708"/>
      <c r="WBU27" s="708"/>
      <c r="WBV27" s="708"/>
      <c r="WBW27" s="708"/>
      <c r="WBX27" s="708"/>
      <c r="WBY27" s="708" t="s">
        <v>1360</v>
      </c>
      <c r="WBZ27" s="708"/>
      <c r="WCA27" s="708"/>
      <c r="WCB27" s="708"/>
      <c r="WCC27" s="708"/>
      <c r="WCD27" s="708"/>
      <c r="WCE27" s="708"/>
      <c r="WCF27" s="708"/>
      <c r="WCG27" s="708" t="s">
        <v>1360</v>
      </c>
      <c r="WCH27" s="708"/>
      <c r="WCI27" s="708"/>
      <c r="WCJ27" s="708"/>
      <c r="WCK27" s="708"/>
      <c r="WCL27" s="708"/>
      <c r="WCM27" s="708"/>
      <c r="WCN27" s="708"/>
      <c r="WCO27" s="708" t="s">
        <v>1360</v>
      </c>
      <c r="WCP27" s="708"/>
      <c r="WCQ27" s="708"/>
      <c r="WCR27" s="708"/>
      <c r="WCS27" s="708"/>
      <c r="WCT27" s="708"/>
      <c r="WCU27" s="708"/>
      <c r="WCV27" s="708"/>
      <c r="WCW27" s="708" t="s">
        <v>1360</v>
      </c>
      <c r="WCX27" s="708"/>
      <c r="WCY27" s="708"/>
      <c r="WCZ27" s="708"/>
      <c r="WDA27" s="708"/>
      <c r="WDB27" s="708"/>
      <c r="WDC27" s="708"/>
      <c r="WDD27" s="708"/>
      <c r="WDE27" s="708" t="s">
        <v>1360</v>
      </c>
      <c r="WDF27" s="708"/>
      <c r="WDG27" s="708"/>
      <c r="WDH27" s="708"/>
      <c r="WDI27" s="708"/>
      <c r="WDJ27" s="708"/>
      <c r="WDK27" s="708"/>
      <c r="WDL27" s="708"/>
      <c r="WDM27" s="708" t="s">
        <v>1360</v>
      </c>
      <c r="WDN27" s="708"/>
      <c r="WDO27" s="708"/>
      <c r="WDP27" s="708"/>
      <c r="WDQ27" s="708"/>
      <c r="WDR27" s="708"/>
      <c r="WDS27" s="708"/>
      <c r="WDT27" s="708"/>
      <c r="WDU27" s="708" t="s">
        <v>1360</v>
      </c>
      <c r="WDV27" s="708"/>
      <c r="WDW27" s="708"/>
      <c r="WDX27" s="708"/>
      <c r="WDY27" s="708"/>
      <c r="WDZ27" s="708"/>
      <c r="WEA27" s="708"/>
      <c r="WEB27" s="708"/>
      <c r="WEC27" s="708" t="s">
        <v>1360</v>
      </c>
      <c r="WED27" s="708"/>
      <c r="WEE27" s="708"/>
      <c r="WEF27" s="708"/>
      <c r="WEG27" s="708"/>
      <c r="WEH27" s="708"/>
      <c r="WEI27" s="708"/>
      <c r="WEJ27" s="708"/>
      <c r="WEK27" s="708" t="s">
        <v>1360</v>
      </c>
      <c r="WEL27" s="708"/>
      <c r="WEM27" s="708"/>
      <c r="WEN27" s="708"/>
      <c r="WEO27" s="708"/>
      <c r="WEP27" s="708"/>
      <c r="WEQ27" s="708"/>
      <c r="WER27" s="708"/>
      <c r="WES27" s="708" t="s">
        <v>1360</v>
      </c>
      <c r="WET27" s="708"/>
      <c r="WEU27" s="708"/>
      <c r="WEV27" s="708"/>
      <c r="WEW27" s="708"/>
      <c r="WEX27" s="708"/>
      <c r="WEY27" s="708"/>
      <c r="WEZ27" s="708"/>
      <c r="WFA27" s="708" t="s">
        <v>1360</v>
      </c>
      <c r="WFB27" s="708"/>
      <c r="WFC27" s="708"/>
      <c r="WFD27" s="708"/>
      <c r="WFE27" s="708"/>
      <c r="WFF27" s="708"/>
      <c r="WFG27" s="708"/>
      <c r="WFH27" s="708"/>
      <c r="WFI27" s="708" t="s">
        <v>1360</v>
      </c>
      <c r="WFJ27" s="708"/>
      <c r="WFK27" s="708"/>
      <c r="WFL27" s="708"/>
      <c r="WFM27" s="708"/>
      <c r="WFN27" s="708"/>
      <c r="WFO27" s="708"/>
      <c r="WFP27" s="708"/>
      <c r="WFQ27" s="708" t="s">
        <v>1360</v>
      </c>
      <c r="WFR27" s="708"/>
      <c r="WFS27" s="708"/>
      <c r="WFT27" s="708"/>
      <c r="WFU27" s="708"/>
      <c r="WFV27" s="708"/>
      <c r="WFW27" s="708"/>
      <c r="WFX27" s="708"/>
      <c r="WFY27" s="708" t="s">
        <v>1360</v>
      </c>
      <c r="WFZ27" s="708"/>
      <c r="WGA27" s="708"/>
      <c r="WGB27" s="708"/>
      <c r="WGC27" s="708"/>
      <c r="WGD27" s="708"/>
      <c r="WGE27" s="708"/>
      <c r="WGF27" s="708"/>
      <c r="WGG27" s="708" t="s">
        <v>1360</v>
      </c>
      <c r="WGH27" s="708"/>
      <c r="WGI27" s="708"/>
      <c r="WGJ27" s="708"/>
      <c r="WGK27" s="708"/>
      <c r="WGL27" s="708"/>
      <c r="WGM27" s="708"/>
      <c r="WGN27" s="708"/>
      <c r="WGO27" s="708" t="s">
        <v>1360</v>
      </c>
      <c r="WGP27" s="708"/>
      <c r="WGQ27" s="708"/>
      <c r="WGR27" s="708"/>
      <c r="WGS27" s="708"/>
      <c r="WGT27" s="708"/>
      <c r="WGU27" s="708"/>
      <c r="WGV27" s="708"/>
      <c r="WGW27" s="708" t="s">
        <v>1360</v>
      </c>
      <c r="WGX27" s="708"/>
      <c r="WGY27" s="708"/>
      <c r="WGZ27" s="708"/>
      <c r="WHA27" s="708"/>
      <c r="WHB27" s="708"/>
      <c r="WHC27" s="708"/>
      <c r="WHD27" s="708"/>
      <c r="WHE27" s="708" t="s">
        <v>1360</v>
      </c>
      <c r="WHF27" s="708"/>
      <c r="WHG27" s="708"/>
      <c r="WHH27" s="708"/>
      <c r="WHI27" s="708"/>
      <c r="WHJ27" s="708"/>
      <c r="WHK27" s="708"/>
      <c r="WHL27" s="708"/>
      <c r="WHM27" s="708" t="s">
        <v>1360</v>
      </c>
      <c r="WHN27" s="708"/>
      <c r="WHO27" s="708"/>
      <c r="WHP27" s="708"/>
      <c r="WHQ27" s="708"/>
      <c r="WHR27" s="708"/>
      <c r="WHS27" s="708"/>
      <c r="WHT27" s="708"/>
      <c r="WHU27" s="708" t="s">
        <v>1360</v>
      </c>
      <c r="WHV27" s="708"/>
      <c r="WHW27" s="708"/>
      <c r="WHX27" s="708"/>
      <c r="WHY27" s="708"/>
      <c r="WHZ27" s="708"/>
      <c r="WIA27" s="708"/>
      <c r="WIB27" s="708"/>
      <c r="WIC27" s="708" t="s">
        <v>1360</v>
      </c>
      <c r="WID27" s="708"/>
      <c r="WIE27" s="708"/>
      <c r="WIF27" s="708"/>
      <c r="WIG27" s="708"/>
      <c r="WIH27" s="708"/>
      <c r="WII27" s="708"/>
      <c r="WIJ27" s="708"/>
      <c r="WIK27" s="708" t="s">
        <v>1360</v>
      </c>
      <c r="WIL27" s="708"/>
      <c r="WIM27" s="708"/>
      <c r="WIN27" s="708"/>
      <c r="WIO27" s="708"/>
      <c r="WIP27" s="708"/>
      <c r="WIQ27" s="708"/>
      <c r="WIR27" s="708"/>
      <c r="WIS27" s="708" t="s">
        <v>1360</v>
      </c>
      <c r="WIT27" s="708"/>
      <c r="WIU27" s="708"/>
      <c r="WIV27" s="708"/>
      <c r="WIW27" s="708"/>
      <c r="WIX27" s="708"/>
      <c r="WIY27" s="708"/>
      <c r="WIZ27" s="708"/>
      <c r="WJA27" s="708" t="s">
        <v>1360</v>
      </c>
      <c r="WJB27" s="708"/>
      <c r="WJC27" s="708"/>
      <c r="WJD27" s="708"/>
      <c r="WJE27" s="708"/>
      <c r="WJF27" s="708"/>
      <c r="WJG27" s="708"/>
      <c r="WJH27" s="708"/>
      <c r="WJI27" s="708" t="s">
        <v>1360</v>
      </c>
      <c r="WJJ27" s="708"/>
      <c r="WJK27" s="708"/>
      <c r="WJL27" s="708"/>
      <c r="WJM27" s="708"/>
      <c r="WJN27" s="708"/>
      <c r="WJO27" s="708"/>
      <c r="WJP27" s="708"/>
      <c r="WJQ27" s="708" t="s">
        <v>1360</v>
      </c>
      <c r="WJR27" s="708"/>
      <c r="WJS27" s="708"/>
      <c r="WJT27" s="708"/>
      <c r="WJU27" s="708"/>
      <c r="WJV27" s="708"/>
      <c r="WJW27" s="708"/>
      <c r="WJX27" s="708"/>
      <c r="WJY27" s="708" t="s">
        <v>1360</v>
      </c>
      <c r="WJZ27" s="708"/>
      <c r="WKA27" s="708"/>
      <c r="WKB27" s="708"/>
      <c r="WKC27" s="708"/>
      <c r="WKD27" s="708"/>
      <c r="WKE27" s="708"/>
      <c r="WKF27" s="708"/>
      <c r="WKG27" s="708" t="s">
        <v>1360</v>
      </c>
      <c r="WKH27" s="708"/>
      <c r="WKI27" s="708"/>
      <c r="WKJ27" s="708"/>
      <c r="WKK27" s="708"/>
      <c r="WKL27" s="708"/>
      <c r="WKM27" s="708"/>
      <c r="WKN27" s="708"/>
      <c r="WKO27" s="708" t="s">
        <v>1360</v>
      </c>
      <c r="WKP27" s="708"/>
      <c r="WKQ27" s="708"/>
      <c r="WKR27" s="708"/>
      <c r="WKS27" s="708"/>
      <c r="WKT27" s="708"/>
      <c r="WKU27" s="708"/>
      <c r="WKV27" s="708"/>
      <c r="WKW27" s="708" t="s">
        <v>1360</v>
      </c>
      <c r="WKX27" s="708"/>
      <c r="WKY27" s="708"/>
      <c r="WKZ27" s="708"/>
      <c r="WLA27" s="708"/>
      <c r="WLB27" s="708"/>
      <c r="WLC27" s="708"/>
      <c r="WLD27" s="708"/>
      <c r="WLE27" s="708" t="s">
        <v>1360</v>
      </c>
      <c r="WLF27" s="708"/>
      <c r="WLG27" s="708"/>
      <c r="WLH27" s="708"/>
      <c r="WLI27" s="708"/>
      <c r="WLJ27" s="708"/>
      <c r="WLK27" s="708"/>
      <c r="WLL27" s="708"/>
      <c r="WLM27" s="708" t="s">
        <v>1360</v>
      </c>
      <c r="WLN27" s="708"/>
      <c r="WLO27" s="708"/>
      <c r="WLP27" s="708"/>
      <c r="WLQ27" s="708"/>
      <c r="WLR27" s="708"/>
      <c r="WLS27" s="708"/>
      <c r="WLT27" s="708"/>
      <c r="WLU27" s="708" t="s">
        <v>1360</v>
      </c>
      <c r="WLV27" s="708"/>
      <c r="WLW27" s="708"/>
      <c r="WLX27" s="708"/>
      <c r="WLY27" s="708"/>
      <c r="WLZ27" s="708"/>
      <c r="WMA27" s="708"/>
      <c r="WMB27" s="708"/>
      <c r="WMC27" s="708" t="s">
        <v>1360</v>
      </c>
      <c r="WMD27" s="708"/>
      <c r="WME27" s="708"/>
      <c r="WMF27" s="708"/>
      <c r="WMG27" s="708"/>
      <c r="WMH27" s="708"/>
      <c r="WMI27" s="708"/>
      <c r="WMJ27" s="708"/>
      <c r="WMK27" s="708" t="s">
        <v>1360</v>
      </c>
      <c r="WML27" s="708"/>
      <c r="WMM27" s="708"/>
      <c r="WMN27" s="708"/>
      <c r="WMO27" s="708"/>
      <c r="WMP27" s="708"/>
      <c r="WMQ27" s="708"/>
      <c r="WMR27" s="708"/>
      <c r="WMS27" s="708" t="s">
        <v>1360</v>
      </c>
      <c r="WMT27" s="708"/>
      <c r="WMU27" s="708"/>
      <c r="WMV27" s="708"/>
      <c r="WMW27" s="708"/>
      <c r="WMX27" s="708"/>
      <c r="WMY27" s="708"/>
      <c r="WMZ27" s="708"/>
      <c r="WNA27" s="708" t="s">
        <v>1360</v>
      </c>
      <c r="WNB27" s="708"/>
      <c r="WNC27" s="708"/>
      <c r="WND27" s="708"/>
      <c r="WNE27" s="708"/>
      <c r="WNF27" s="708"/>
      <c r="WNG27" s="708"/>
      <c r="WNH27" s="708"/>
      <c r="WNI27" s="708" t="s">
        <v>1360</v>
      </c>
      <c r="WNJ27" s="708"/>
      <c r="WNK27" s="708"/>
      <c r="WNL27" s="708"/>
      <c r="WNM27" s="708"/>
      <c r="WNN27" s="708"/>
      <c r="WNO27" s="708"/>
      <c r="WNP27" s="708"/>
      <c r="WNQ27" s="708" t="s">
        <v>1360</v>
      </c>
      <c r="WNR27" s="708"/>
      <c r="WNS27" s="708"/>
      <c r="WNT27" s="708"/>
      <c r="WNU27" s="708"/>
      <c r="WNV27" s="708"/>
      <c r="WNW27" s="708"/>
      <c r="WNX27" s="708"/>
      <c r="WNY27" s="708" t="s">
        <v>1360</v>
      </c>
      <c r="WNZ27" s="708"/>
      <c r="WOA27" s="708"/>
      <c r="WOB27" s="708"/>
      <c r="WOC27" s="708"/>
      <c r="WOD27" s="708"/>
      <c r="WOE27" s="708"/>
      <c r="WOF27" s="708"/>
      <c r="WOG27" s="708" t="s">
        <v>1360</v>
      </c>
      <c r="WOH27" s="708"/>
      <c r="WOI27" s="708"/>
      <c r="WOJ27" s="708"/>
      <c r="WOK27" s="708"/>
      <c r="WOL27" s="708"/>
      <c r="WOM27" s="708"/>
      <c r="WON27" s="708"/>
      <c r="WOO27" s="708" t="s">
        <v>1360</v>
      </c>
      <c r="WOP27" s="708"/>
      <c r="WOQ27" s="708"/>
      <c r="WOR27" s="708"/>
      <c r="WOS27" s="708"/>
      <c r="WOT27" s="708"/>
      <c r="WOU27" s="708"/>
      <c r="WOV27" s="708"/>
      <c r="WOW27" s="708" t="s">
        <v>1360</v>
      </c>
      <c r="WOX27" s="708"/>
      <c r="WOY27" s="708"/>
      <c r="WOZ27" s="708"/>
      <c r="WPA27" s="708"/>
      <c r="WPB27" s="708"/>
      <c r="WPC27" s="708"/>
      <c r="WPD27" s="708"/>
      <c r="WPE27" s="708" t="s">
        <v>1360</v>
      </c>
      <c r="WPF27" s="708"/>
      <c r="WPG27" s="708"/>
      <c r="WPH27" s="708"/>
      <c r="WPI27" s="708"/>
      <c r="WPJ27" s="708"/>
      <c r="WPK27" s="708"/>
      <c r="WPL27" s="708"/>
      <c r="WPM27" s="708" t="s">
        <v>1360</v>
      </c>
      <c r="WPN27" s="708"/>
      <c r="WPO27" s="708"/>
      <c r="WPP27" s="708"/>
      <c r="WPQ27" s="708"/>
      <c r="WPR27" s="708"/>
      <c r="WPS27" s="708"/>
      <c r="WPT27" s="708"/>
      <c r="WPU27" s="708" t="s">
        <v>1360</v>
      </c>
      <c r="WPV27" s="708"/>
      <c r="WPW27" s="708"/>
      <c r="WPX27" s="708"/>
      <c r="WPY27" s="708"/>
      <c r="WPZ27" s="708"/>
      <c r="WQA27" s="708"/>
      <c r="WQB27" s="708"/>
      <c r="WQC27" s="708" t="s">
        <v>1360</v>
      </c>
      <c r="WQD27" s="708"/>
      <c r="WQE27" s="708"/>
      <c r="WQF27" s="708"/>
      <c r="WQG27" s="708"/>
      <c r="WQH27" s="708"/>
      <c r="WQI27" s="708"/>
      <c r="WQJ27" s="708"/>
      <c r="WQK27" s="708" t="s">
        <v>1360</v>
      </c>
      <c r="WQL27" s="708"/>
      <c r="WQM27" s="708"/>
      <c r="WQN27" s="708"/>
      <c r="WQO27" s="708"/>
      <c r="WQP27" s="708"/>
      <c r="WQQ27" s="708"/>
      <c r="WQR27" s="708"/>
      <c r="WQS27" s="708" t="s">
        <v>1360</v>
      </c>
      <c r="WQT27" s="708"/>
      <c r="WQU27" s="708"/>
      <c r="WQV27" s="708"/>
      <c r="WQW27" s="708"/>
      <c r="WQX27" s="708"/>
      <c r="WQY27" s="708"/>
      <c r="WQZ27" s="708"/>
      <c r="WRA27" s="708" t="s">
        <v>1360</v>
      </c>
      <c r="WRB27" s="708"/>
      <c r="WRC27" s="708"/>
      <c r="WRD27" s="708"/>
      <c r="WRE27" s="708"/>
      <c r="WRF27" s="708"/>
      <c r="WRG27" s="708"/>
      <c r="WRH27" s="708"/>
      <c r="WRI27" s="708" t="s">
        <v>1360</v>
      </c>
      <c r="WRJ27" s="708"/>
      <c r="WRK27" s="708"/>
      <c r="WRL27" s="708"/>
      <c r="WRM27" s="708"/>
      <c r="WRN27" s="708"/>
      <c r="WRO27" s="708"/>
      <c r="WRP27" s="708"/>
      <c r="WRQ27" s="708" t="s">
        <v>1360</v>
      </c>
      <c r="WRR27" s="708"/>
      <c r="WRS27" s="708"/>
      <c r="WRT27" s="708"/>
      <c r="WRU27" s="708"/>
      <c r="WRV27" s="708"/>
      <c r="WRW27" s="708"/>
      <c r="WRX27" s="708"/>
      <c r="WRY27" s="708" t="s">
        <v>1360</v>
      </c>
      <c r="WRZ27" s="708"/>
      <c r="WSA27" s="708"/>
      <c r="WSB27" s="708"/>
      <c r="WSC27" s="708"/>
      <c r="WSD27" s="708"/>
      <c r="WSE27" s="708"/>
      <c r="WSF27" s="708"/>
      <c r="WSG27" s="708" t="s">
        <v>1360</v>
      </c>
      <c r="WSH27" s="708"/>
      <c r="WSI27" s="708"/>
      <c r="WSJ27" s="708"/>
      <c r="WSK27" s="708"/>
      <c r="WSL27" s="708"/>
      <c r="WSM27" s="708"/>
      <c r="WSN27" s="708"/>
      <c r="WSO27" s="708" t="s">
        <v>1360</v>
      </c>
      <c r="WSP27" s="708"/>
      <c r="WSQ27" s="708"/>
      <c r="WSR27" s="708"/>
      <c r="WSS27" s="708"/>
      <c r="WST27" s="708"/>
      <c r="WSU27" s="708"/>
      <c r="WSV27" s="708"/>
      <c r="WSW27" s="708" t="s">
        <v>1360</v>
      </c>
      <c r="WSX27" s="708"/>
      <c r="WSY27" s="708"/>
      <c r="WSZ27" s="708"/>
      <c r="WTA27" s="708"/>
      <c r="WTB27" s="708"/>
      <c r="WTC27" s="708"/>
      <c r="WTD27" s="708"/>
      <c r="WTE27" s="708" t="s">
        <v>1360</v>
      </c>
      <c r="WTF27" s="708"/>
      <c r="WTG27" s="708"/>
      <c r="WTH27" s="708"/>
      <c r="WTI27" s="708"/>
      <c r="WTJ27" s="708"/>
      <c r="WTK27" s="708"/>
      <c r="WTL27" s="708"/>
      <c r="WTM27" s="708" t="s">
        <v>1360</v>
      </c>
      <c r="WTN27" s="708"/>
      <c r="WTO27" s="708"/>
      <c r="WTP27" s="708"/>
      <c r="WTQ27" s="708"/>
      <c r="WTR27" s="708"/>
      <c r="WTS27" s="708"/>
      <c r="WTT27" s="708"/>
      <c r="WTU27" s="708" t="s">
        <v>1360</v>
      </c>
      <c r="WTV27" s="708"/>
      <c r="WTW27" s="708"/>
      <c r="WTX27" s="708"/>
      <c r="WTY27" s="708"/>
      <c r="WTZ27" s="708"/>
      <c r="WUA27" s="708"/>
      <c r="WUB27" s="708"/>
      <c r="WUC27" s="708" t="s">
        <v>1360</v>
      </c>
      <c r="WUD27" s="708"/>
      <c r="WUE27" s="708"/>
      <c r="WUF27" s="708"/>
      <c r="WUG27" s="708"/>
      <c r="WUH27" s="708"/>
      <c r="WUI27" s="708"/>
      <c r="WUJ27" s="708"/>
      <c r="WUK27" s="708" t="s">
        <v>1360</v>
      </c>
      <c r="WUL27" s="708"/>
      <c r="WUM27" s="708"/>
      <c r="WUN27" s="708"/>
      <c r="WUO27" s="708"/>
      <c r="WUP27" s="708"/>
      <c r="WUQ27" s="708"/>
      <c r="WUR27" s="708"/>
      <c r="WUS27" s="708" t="s">
        <v>1360</v>
      </c>
      <c r="WUT27" s="708"/>
      <c r="WUU27" s="708"/>
      <c r="WUV27" s="708"/>
      <c r="WUW27" s="708"/>
      <c r="WUX27" s="708"/>
      <c r="WUY27" s="708"/>
      <c r="WUZ27" s="708"/>
      <c r="WVA27" s="708" t="s">
        <v>1360</v>
      </c>
      <c r="WVB27" s="708"/>
      <c r="WVC27" s="708"/>
      <c r="WVD27" s="708"/>
      <c r="WVE27" s="708"/>
      <c r="WVF27" s="708"/>
      <c r="WVG27" s="708"/>
      <c r="WVH27" s="708"/>
      <c r="WVI27" s="708" t="s">
        <v>1360</v>
      </c>
      <c r="WVJ27" s="708"/>
      <c r="WVK27" s="708"/>
      <c r="WVL27" s="708"/>
      <c r="WVM27" s="708"/>
      <c r="WVN27" s="708"/>
      <c r="WVO27" s="708"/>
      <c r="WVP27" s="708"/>
      <c r="WVQ27" s="708" t="s">
        <v>1360</v>
      </c>
      <c r="WVR27" s="708"/>
      <c r="WVS27" s="708"/>
      <c r="WVT27" s="708"/>
      <c r="WVU27" s="708"/>
      <c r="WVV27" s="708"/>
      <c r="WVW27" s="708"/>
      <c r="WVX27" s="708"/>
      <c r="WVY27" s="708" t="s">
        <v>1360</v>
      </c>
      <c r="WVZ27" s="708"/>
      <c r="WWA27" s="708"/>
      <c r="WWB27" s="708"/>
      <c r="WWC27" s="708"/>
      <c r="WWD27" s="708"/>
      <c r="WWE27" s="708"/>
      <c r="WWF27" s="708"/>
      <c r="WWG27" s="708" t="s">
        <v>1360</v>
      </c>
      <c r="WWH27" s="708"/>
      <c r="WWI27" s="708"/>
      <c r="WWJ27" s="708"/>
      <c r="WWK27" s="708"/>
      <c r="WWL27" s="708"/>
      <c r="WWM27" s="708"/>
      <c r="WWN27" s="708"/>
      <c r="WWO27" s="708" t="s">
        <v>1360</v>
      </c>
      <c r="WWP27" s="708"/>
      <c r="WWQ27" s="708"/>
      <c r="WWR27" s="708"/>
      <c r="WWS27" s="708"/>
      <c r="WWT27" s="708"/>
      <c r="WWU27" s="708"/>
      <c r="WWV27" s="708"/>
      <c r="WWW27" s="708" t="s">
        <v>1360</v>
      </c>
      <c r="WWX27" s="708"/>
      <c r="WWY27" s="708"/>
      <c r="WWZ27" s="708"/>
      <c r="WXA27" s="708"/>
      <c r="WXB27" s="708"/>
      <c r="WXC27" s="708"/>
      <c r="WXD27" s="708"/>
      <c r="WXE27" s="708" t="s">
        <v>1360</v>
      </c>
      <c r="WXF27" s="708"/>
      <c r="WXG27" s="708"/>
      <c r="WXH27" s="708"/>
      <c r="WXI27" s="708"/>
      <c r="WXJ27" s="708"/>
      <c r="WXK27" s="708"/>
      <c r="WXL27" s="708"/>
      <c r="WXM27" s="708" t="s">
        <v>1360</v>
      </c>
      <c r="WXN27" s="708"/>
      <c r="WXO27" s="708"/>
      <c r="WXP27" s="708"/>
      <c r="WXQ27" s="708"/>
      <c r="WXR27" s="708"/>
      <c r="WXS27" s="708"/>
      <c r="WXT27" s="708"/>
      <c r="WXU27" s="708" t="s">
        <v>1360</v>
      </c>
      <c r="WXV27" s="708"/>
      <c r="WXW27" s="708"/>
      <c r="WXX27" s="708"/>
      <c r="WXY27" s="708"/>
      <c r="WXZ27" s="708"/>
      <c r="WYA27" s="708"/>
      <c r="WYB27" s="708"/>
      <c r="WYC27" s="708" t="s">
        <v>1360</v>
      </c>
      <c r="WYD27" s="708"/>
      <c r="WYE27" s="708"/>
      <c r="WYF27" s="708"/>
      <c r="WYG27" s="708"/>
      <c r="WYH27" s="708"/>
      <c r="WYI27" s="708"/>
      <c r="WYJ27" s="708"/>
      <c r="WYK27" s="708" t="s">
        <v>1360</v>
      </c>
      <c r="WYL27" s="708"/>
      <c r="WYM27" s="708"/>
      <c r="WYN27" s="708"/>
      <c r="WYO27" s="708"/>
      <c r="WYP27" s="708"/>
      <c r="WYQ27" s="708"/>
      <c r="WYR27" s="708"/>
      <c r="WYS27" s="708" t="s">
        <v>1360</v>
      </c>
      <c r="WYT27" s="708"/>
      <c r="WYU27" s="708"/>
      <c r="WYV27" s="708"/>
      <c r="WYW27" s="708"/>
      <c r="WYX27" s="708"/>
      <c r="WYY27" s="708"/>
      <c r="WYZ27" s="708"/>
      <c r="WZA27" s="708" t="s">
        <v>1360</v>
      </c>
      <c r="WZB27" s="708"/>
      <c r="WZC27" s="708"/>
      <c r="WZD27" s="708"/>
      <c r="WZE27" s="708"/>
      <c r="WZF27" s="708"/>
      <c r="WZG27" s="708"/>
      <c r="WZH27" s="708"/>
      <c r="WZI27" s="708" t="s">
        <v>1360</v>
      </c>
      <c r="WZJ27" s="708"/>
      <c r="WZK27" s="708"/>
      <c r="WZL27" s="708"/>
      <c r="WZM27" s="708"/>
      <c r="WZN27" s="708"/>
      <c r="WZO27" s="708"/>
      <c r="WZP27" s="708"/>
      <c r="WZQ27" s="708" t="s">
        <v>1360</v>
      </c>
      <c r="WZR27" s="708"/>
      <c r="WZS27" s="708"/>
      <c r="WZT27" s="708"/>
      <c r="WZU27" s="708"/>
      <c r="WZV27" s="708"/>
      <c r="WZW27" s="708"/>
      <c r="WZX27" s="708"/>
      <c r="WZY27" s="708" t="s">
        <v>1360</v>
      </c>
      <c r="WZZ27" s="708"/>
      <c r="XAA27" s="708"/>
      <c r="XAB27" s="708"/>
      <c r="XAC27" s="708"/>
      <c r="XAD27" s="708"/>
      <c r="XAE27" s="708"/>
      <c r="XAF27" s="708"/>
      <c r="XAG27" s="708" t="s">
        <v>1360</v>
      </c>
      <c r="XAH27" s="708"/>
      <c r="XAI27" s="708"/>
      <c r="XAJ27" s="708"/>
      <c r="XAK27" s="708"/>
      <c r="XAL27" s="708"/>
      <c r="XAM27" s="708"/>
      <c r="XAN27" s="708"/>
      <c r="XAO27" s="708" t="s">
        <v>1360</v>
      </c>
      <c r="XAP27" s="708"/>
      <c r="XAQ27" s="708"/>
      <c r="XAR27" s="708"/>
      <c r="XAS27" s="708"/>
      <c r="XAT27" s="708"/>
      <c r="XAU27" s="708"/>
      <c r="XAV27" s="708"/>
      <c r="XAW27" s="708" t="s">
        <v>1360</v>
      </c>
      <c r="XAX27" s="708"/>
      <c r="XAY27" s="708"/>
      <c r="XAZ27" s="708"/>
      <c r="XBA27" s="708"/>
      <c r="XBB27" s="708"/>
      <c r="XBC27" s="708"/>
      <c r="XBD27" s="708"/>
      <c r="XBE27" s="708" t="s">
        <v>1360</v>
      </c>
      <c r="XBF27" s="708"/>
      <c r="XBG27" s="708"/>
      <c r="XBH27" s="708"/>
      <c r="XBI27" s="708"/>
      <c r="XBJ27" s="708"/>
      <c r="XBK27" s="708"/>
      <c r="XBL27" s="708"/>
      <c r="XBM27" s="708" t="s">
        <v>1360</v>
      </c>
      <c r="XBN27" s="708"/>
      <c r="XBO27" s="708"/>
      <c r="XBP27" s="708"/>
      <c r="XBQ27" s="708"/>
      <c r="XBR27" s="708"/>
      <c r="XBS27" s="708"/>
      <c r="XBT27" s="708"/>
      <c r="XBU27" s="708" t="s">
        <v>1360</v>
      </c>
      <c r="XBV27" s="708"/>
      <c r="XBW27" s="708"/>
      <c r="XBX27" s="708"/>
      <c r="XBY27" s="708"/>
      <c r="XBZ27" s="708"/>
      <c r="XCA27" s="708"/>
      <c r="XCB27" s="708"/>
      <c r="XCC27" s="708" t="s">
        <v>1360</v>
      </c>
      <c r="XCD27" s="708"/>
      <c r="XCE27" s="708"/>
      <c r="XCF27" s="708"/>
      <c r="XCG27" s="708"/>
      <c r="XCH27" s="708"/>
      <c r="XCI27" s="708"/>
      <c r="XCJ27" s="708"/>
      <c r="XCK27" s="708" t="s">
        <v>1360</v>
      </c>
      <c r="XCL27" s="708"/>
      <c r="XCM27" s="708"/>
      <c r="XCN27" s="708"/>
      <c r="XCO27" s="708"/>
      <c r="XCP27" s="708"/>
      <c r="XCQ27" s="708"/>
      <c r="XCR27" s="708"/>
      <c r="XCS27" s="708" t="s">
        <v>1360</v>
      </c>
      <c r="XCT27" s="708"/>
      <c r="XCU27" s="708"/>
      <c r="XCV27" s="708"/>
      <c r="XCW27" s="708"/>
      <c r="XCX27" s="708"/>
      <c r="XCY27" s="708"/>
      <c r="XCZ27" s="708"/>
      <c r="XDA27" s="708" t="s">
        <v>1360</v>
      </c>
      <c r="XDB27" s="708"/>
      <c r="XDC27" s="708"/>
      <c r="XDD27" s="708"/>
      <c r="XDE27" s="708"/>
      <c r="XDF27" s="708"/>
      <c r="XDG27" s="708"/>
      <c r="XDH27" s="708"/>
      <c r="XDI27" s="708" t="s">
        <v>1360</v>
      </c>
      <c r="XDJ27" s="708"/>
      <c r="XDK27" s="708"/>
      <c r="XDL27" s="708"/>
      <c r="XDM27" s="708"/>
      <c r="XDN27" s="708"/>
      <c r="XDO27" s="708"/>
      <c r="XDP27" s="708"/>
      <c r="XDQ27" s="708" t="s">
        <v>1360</v>
      </c>
      <c r="XDR27" s="708"/>
      <c r="XDS27" s="708"/>
      <c r="XDT27" s="708"/>
      <c r="XDU27" s="708"/>
      <c r="XDV27" s="708"/>
      <c r="XDW27" s="708"/>
      <c r="XDX27" s="708"/>
      <c r="XDY27" s="708" t="s">
        <v>1360</v>
      </c>
      <c r="XDZ27" s="708"/>
      <c r="XEA27" s="708"/>
      <c r="XEB27" s="708"/>
      <c r="XEC27" s="708"/>
      <c r="XED27" s="708"/>
      <c r="XEE27" s="708"/>
      <c r="XEF27" s="708"/>
      <c r="XEG27" s="708" t="s">
        <v>1360</v>
      </c>
      <c r="XEH27" s="708"/>
      <c r="XEI27" s="708"/>
      <c r="XEJ27" s="708"/>
      <c r="XEK27" s="708"/>
      <c r="XEL27" s="708"/>
      <c r="XEM27" s="708"/>
      <c r="XEN27" s="708"/>
      <c r="XEO27" s="708" t="s">
        <v>1360</v>
      </c>
      <c r="XEP27" s="708"/>
      <c r="XEQ27" s="708"/>
      <c r="XER27" s="708"/>
      <c r="XES27" s="708"/>
      <c r="XET27" s="708"/>
      <c r="XEU27" s="708"/>
      <c r="XEV27" s="708"/>
      <c r="XEW27" s="708" t="s">
        <v>1360</v>
      </c>
      <c r="XEX27" s="708"/>
      <c r="XEY27" s="708"/>
      <c r="XEZ27" s="708"/>
      <c r="XFA27" s="708"/>
      <c r="XFB27" s="708"/>
      <c r="XFC27" s="708"/>
      <c r="XFD27" s="708"/>
    </row>
    <row r="28" spans="1:16384" ht="3.75" customHeight="1" x14ac:dyDescent="0.3">
      <c r="A28" s="740"/>
      <c r="B28" s="740"/>
      <c r="C28" s="741"/>
      <c r="D28" s="741"/>
      <c r="E28" s="741"/>
      <c r="F28" s="741"/>
      <c r="G28" s="741"/>
      <c r="H28" s="488"/>
      <c r="I28" s="709" t="s">
        <v>1360</v>
      </c>
      <c r="J28" s="709"/>
      <c r="K28" s="709"/>
      <c r="L28" s="709"/>
      <c r="M28" s="709"/>
      <c r="N28" s="709"/>
      <c r="O28" s="709"/>
      <c r="P28" s="709"/>
      <c r="Q28" s="709" t="s">
        <v>1360</v>
      </c>
      <c r="Y28" s="488" t="s">
        <v>1360</v>
      </c>
      <c r="AG28" s="488" t="s">
        <v>1360</v>
      </c>
      <c r="AO28" s="488" t="s">
        <v>1360</v>
      </c>
      <c r="AW28" s="488" t="s">
        <v>1360</v>
      </c>
      <c r="BE28" s="488" t="s">
        <v>1360</v>
      </c>
      <c r="BM28" s="488" t="s">
        <v>1360</v>
      </c>
      <c r="BU28" s="488" t="s">
        <v>1360</v>
      </c>
      <c r="CC28" s="488" t="s">
        <v>1360</v>
      </c>
      <c r="CK28" s="488" t="s">
        <v>1360</v>
      </c>
      <c r="CS28" s="488" t="s">
        <v>1360</v>
      </c>
      <c r="DA28" s="488" t="s">
        <v>1360</v>
      </c>
      <c r="DI28" s="488" t="s">
        <v>1360</v>
      </c>
      <c r="DQ28" s="488" t="s">
        <v>1360</v>
      </c>
      <c r="DY28" s="488" t="s">
        <v>1360</v>
      </c>
      <c r="EG28" s="488" t="s">
        <v>1360</v>
      </c>
      <c r="EO28" s="488" t="s">
        <v>1360</v>
      </c>
      <c r="EW28" s="488" t="s">
        <v>1360</v>
      </c>
      <c r="FE28" s="488" t="s">
        <v>1360</v>
      </c>
      <c r="FM28" s="488" t="s">
        <v>1360</v>
      </c>
      <c r="FU28" s="488" t="s">
        <v>1360</v>
      </c>
      <c r="GC28" s="488" t="s">
        <v>1360</v>
      </c>
      <c r="GK28" s="488" t="s">
        <v>1360</v>
      </c>
      <c r="GS28" s="488" t="s">
        <v>1360</v>
      </c>
      <c r="HA28" s="488" t="s">
        <v>1360</v>
      </c>
      <c r="HI28" s="488" t="s">
        <v>1360</v>
      </c>
      <c r="HQ28" s="488" t="s">
        <v>1360</v>
      </c>
      <c r="HY28" s="488" t="s">
        <v>1360</v>
      </c>
      <c r="IG28" s="488" t="s">
        <v>1360</v>
      </c>
      <c r="IO28" s="488" t="s">
        <v>1360</v>
      </c>
      <c r="IW28" s="488" t="s">
        <v>1360</v>
      </c>
      <c r="JE28" s="488" t="s">
        <v>1360</v>
      </c>
      <c r="JM28" s="488" t="s">
        <v>1360</v>
      </c>
      <c r="JU28" s="488" t="s">
        <v>1360</v>
      </c>
      <c r="KC28" s="488" t="s">
        <v>1360</v>
      </c>
      <c r="KK28" s="488" t="s">
        <v>1360</v>
      </c>
      <c r="KS28" s="488" t="s">
        <v>1360</v>
      </c>
      <c r="LA28" s="488" t="s">
        <v>1360</v>
      </c>
      <c r="LI28" s="488" t="s">
        <v>1360</v>
      </c>
      <c r="LQ28" s="488" t="s">
        <v>1360</v>
      </c>
      <c r="LY28" s="488" t="s">
        <v>1360</v>
      </c>
      <c r="MG28" s="488" t="s">
        <v>1360</v>
      </c>
      <c r="MO28" s="488" t="s">
        <v>1360</v>
      </c>
      <c r="MW28" s="488" t="s">
        <v>1360</v>
      </c>
      <c r="NE28" s="488" t="s">
        <v>1360</v>
      </c>
      <c r="NM28" s="488" t="s">
        <v>1360</v>
      </c>
      <c r="NU28" s="488" t="s">
        <v>1360</v>
      </c>
      <c r="OC28" s="488" t="s">
        <v>1360</v>
      </c>
      <c r="OK28" s="488" t="s">
        <v>1360</v>
      </c>
      <c r="OS28" s="488" t="s">
        <v>1360</v>
      </c>
      <c r="PA28" s="488" t="s">
        <v>1360</v>
      </c>
      <c r="PI28" s="488" t="s">
        <v>1360</v>
      </c>
      <c r="PQ28" s="488" t="s">
        <v>1360</v>
      </c>
      <c r="PY28" s="488" t="s">
        <v>1360</v>
      </c>
      <c r="QG28" s="488" t="s">
        <v>1360</v>
      </c>
      <c r="QO28" s="488" t="s">
        <v>1360</v>
      </c>
      <c r="QW28" s="488" t="s">
        <v>1360</v>
      </c>
      <c r="RE28" s="488" t="s">
        <v>1360</v>
      </c>
      <c r="RM28" s="488" t="s">
        <v>1360</v>
      </c>
      <c r="RU28" s="488" t="s">
        <v>1360</v>
      </c>
      <c r="SC28" s="488" t="s">
        <v>1360</v>
      </c>
      <c r="SK28" s="488" t="s">
        <v>1360</v>
      </c>
      <c r="SS28" s="488" t="s">
        <v>1360</v>
      </c>
      <c r="TA28" s="488" t="s">
        <v>1360</v>
      </c>
      <c r="TI28" s="488" t="s">
        <v>1360</v>
      </c>
      <c r="TQ28" s="488" t="s">
        <v>1360</v>
      </c>
      <c r="TY28" s="488" t="s">
        <v>1360</v>
      </c>
      <c r="UG28" s="488" t="s">
        <v>1360</v>
      </c>
      <c r="UO28" s="488" t="s">
        <v>1360</v>
      </c>
      <c r="UW28" s="488" t="s">
        <v>1360</v>
      </c>
      <c r="VE28" s="488" t="s">
        <v>1360</v>
      </c>
      <c r="VM28" s="488" t="s">
        <v>1360</v>
      </c>
      <c r="VU28" s="488" t="s">
        <v>1360</v>
      </c>
      <c r="WC28" s="488" t="s">
        <v>1360</v>
      </c>
      <c r="WK28" s="488" t="s">
        <v>1360</v>
      </c>
      <c r="WS28" s="488" t="s">
        <v>1360</v>
      </c>
      <c r="XA28" s="488" t="s">
        <v>1360</v>
      </c>
      <c r="XI28" s="488" t="s">
        <v>1360</v>
      </c>
      <c r="XQ28" s="488" t="s">
        <v>1360</v>
      </c>
      <c r="XY28" s="488" t="s">
        <v>1360</v>
      </c>
      <c r="YG28" s="488" t="s">
        <v>1360</v>
      </c>
      <c r="YO28" s="488" t="s">
        <v>1360</v>
      </c>
      <c r="YW28" s="488" t="s">
        <v>1360</v>
      </c>
      <c r="ZE28" s="488" t="s">
        <v>1360</v>
      </c>
      <c r="ZM28" s="488" t="s">
        <v>1360</v>
      </c>
      <c r="ZU28" s="488" t="s">
        <v>1360</v>
      </c>
      <c r="AAC28" s="488" t="s">
        <v>1360</v>
      </c>
      <c r="AAK28" s="488" t="s">
        <v>1360</v>
      </c>
      <c r="AAS28" s="488" t="s">
        <v>1360</v>
      </c>
      <c r="ABA28" s="488" t="s">
        <v>1360</v>
      </c>
      <c r="ABI28" s="488" t="s">
        <v>1360</v>
      </c>
      <c r="ABQ28" s="488" t="s">
        <v>1360</v>
      </c>
      <c r="ABY28" s="488" t="s">
        <v>1360</v>
      </c>
      <c r="ACG28" s="488" t="s">
        <v>1360</v>
      </c>
      <c r="ACO28" s="488" t="s">
        <v>1360</v>
      </c>
      <c r="ACW28" s="488" t="s">
        <v>1360</v>
      </c>
      <c r="ADE28" s="488" t="s">
        <v>1360</v>
      </c>
      <c r="ADM28" s="488" t="s">
        <v>1360</v>
      </c>
      <c r="ADU28" s="488" t="s">
        <v>1360</v>
      </c>
      <c r="AEC28" s="488" t="s">
        <v>1360</v>
      </c>
      <c r="AEK28" s="488" t="s">
        <v>1360</v>
      </c>
      <c r="AES28" s="488" t="s">
        <v>1360</v>
      </c>
      <c r="AFA28" s="488" t="s">
        <v>1360</v>
      </c>
      <c r="AFI28" s="488" t="s">
        <v>1360</v>
      </c>
      <c r="AFQ28" s="488" t="s">
        <v>1360</v>
      </c>
      <c r="AFY28" s="488" t="s">
        <v>1360</v>
      </c>
      <c r="AGG28" s="488" t="s">
        <v>1360</v>
      </c>
      <c r="AGO28" s="488" t="s">
        <v>1360</v>
      </c>
      <c r="AGW28" s="488" t="s">
        <v>1360</v>
      </c>
      <c r="AHE28" s="488" t="s">
        <v>1360</v>
      </c>
      <c r="AHM28" s="488" t="s">
        <v>1360</v>
      </c>
      <c r="AHU28" s="488" t="s">
        <v>1360</v>
      </c>
      <c r="AIC28" s="488" t="s">
        <v>1360</v>
      </c>
      <c r="AIK28" s="488" t="s">
        <v>1360</v>
      </c>
      <c r="AIS28" s="488" t="s">
        <v>1360</v>
      </c>
      <c r="AJA28" s="488" t="s">
        <v>1360</v>
      </c>
      <c r="AJI28" s="488" t="s">
        <v>1360</v>
      </c>
      <c r="AJQ28" s="488" t="s">
        <v>1360</v>
      </c>
      <c r="AJY28" s="488" t="s">
        <v>1360</v>
      </c>
      <c r="AKG28" s="488" t="s">
        <v>1360</v>
      </c>
      <c r="AKO28" s="488" t="s">
        <v>1360</v>
      </c>
      <c r="AKW28" s="488" t="s">
        <v>1360</v>
      </c>
      <c r="ALE28" s="488" t="s">
        <v>1360</v>
      </c>
      <c r="ALM28" s="488" t="s">
        <v>1360</v>
      </c>
      <c r="ALU28" s="488" t="s">
        <v>1360</v>
      </c>
      <c r="AMC28" s="488" t="s">
        <v>1360</v>
      </c>
      <c r="AMK28" s="488" t="s">
        <v>1360</v>
      </c>
      <c r="AMS28" s="488" t="s">
        <v>1360</v>
      </c>
      <c r="ANA28" s="488" t="s">
        <v>1360</v>
      </c>
      <c r="ANI28" s="488" t="s">
        <v>1360</v>
      </c>
      <c r="ANQ28" s="488" t="s">
        <v>1360</v>
      </c>
      <c r="ANY28" s="488" t="s">
        <v>1360</v>
      </c>
      <c r="AOG28" s="488" t="s">
        <v>1360</v>
      </c>
      <c r="AOO28" s="488" t="s">
        <v>1360</v>
      </c>
      <c r="AOW28" s="488" t="s">
        <v>1360</v>
      </c>
      <c r="APE28" s="488" t="s">
        <v>1360</v>
      </c>
      <c r="APM28" s="488" t="s">
        <v>1360</v>
      </c>
      <c r="APU28" s="488" t="s">
        <v>1360</v>
      </c>
      <c r="AQC28" s="488" t="s">
        <v>1360</v>
      </c>
      <c r="AQK28" s="488" t="s">
        <v>1360</v>
      </c>
      <c r="AQS28" s="488" t="s">
        <v>1360</v>
      </c>
      <c r="ARA28" s="488" t="s">
        <v>1360</v>
      </c>
      <c r="ARI28" s="488" t="s">
        <v>1360</v>
      </c>
      <c r="ARQ28" s="488" t="s">
        <v>1360</v>
      </c>
      <c r="ARY28" s="488" t="s">
        <v>1360</v>
      </c>
      <c r="ASG28" s="488" t="s">
        <v>1360</v>
      </c>
      <c r="ASO28" s="488" t="s">
        <v>1360</v>
      </c>
      <c r="ASW28" s="488" t="s">
        <v>1360</v>
      </c>
      <c r="ATE28" s="488" t="s">
        <v>1360</v>
      </c>
      <c r="ATM28" s="488" t="s">
        <v>1360</v>
      </c>
      <c r="ATU28" s="488" t="s">
        <v>1360</v>
      </c>
      <c r="AUC28" s="488" t="s">
        <v>1360</v>
      </c>
      <c r="AUK28" s="488" t="s">
        <v>1360</v>
      </c>
      <c r="AUS28" s="488" t="s">
        <v>1360</v>
      </c>
      <c r="AVA28" s="488" t="s">
        <v>1360</v>
      </c>
      <c r="AVI28" s="488" t="s">
        <v>1360</v>
      </c>
      <c r="AVQ28" s="488" t="s">
        <v>1360</v>
      </c>
      <c r="AVY28" s="488" t="s">
        <v>1360</v>
      </c>
      <c r="AWG28" s="488" t="s">
        <v>1360</v>
      </c>
      <c r="AWO28" s="488" t="s">
        <v>1360</v>
      </c>
      <c r="AWW28" s="488" t="s">
        <v>1360</v>
      </c>
      <c r="AXE28" s="488" t="s">
        <v>1360</v>
      </c>
      <c r="AXM28" s="488" t="s">
        <v>1360</v>
      </c>
      <c r="AXU28" s="488" t="s">
        <v>1360</v>
      </c>
      <c r="AYC28" s="488" t="s">
        <v>1360</v>
      </c>
      <c r="AYK28" s="488" t="s">
        <v>1360</v>
      </c>
      <c r="AYS28" s="488" t="s">
        <v>1360</v>
      </c>
      <c r="AZA28" s="488" t="s">
        <v>1360</v>
      </c>
      <c r="AZI28" s="488" t="s">
        <v>1360</v>
      </c>
      <c r="AZQ28" s="488" t="s">
        <v>1360</v>
      </c>
      <c r="AZY28" s="488" t="s">
        <v>1360</v>
      </c>
      <c r="BAG28" s="488" t="s">
        <v>1360</v>
      </c>
      <c r="BAO28" s="488" t="s">
        <v>1360</v>
      </c>
      <c r="BAW28" s="488" t="s">
        <v>1360</v>
      </c>
      <c r="BBE28" s="488" t="s">
        <v>1360</v>
      </c>
      <c r="BBM28" s="488" t="s">
        <v>1360</v>
      </c>
      <c r="BBU28" s="488" t="s">
        <v>1360</v>
      </c>
      <c r="BCC28" s="488" t="s">
        <v>1360</v>
      </c>
      <c r="BCK28" s="488" t="s">
        <v>1360</v>
      </c>
      <c r="BCS28" s="488" t="s">
        <v>1360</v>
      </c>
      <c r="BDA28" s="488" t="s">
        <v>1360</v>
      </c>
      <c r="BDI28" s="488" t="s">
        <v>1360</v>
      </c>
      <c r="BDQ28" s="488" t="s">
        <v>1360</v>
      </c>
      <c r="BDY28" s="488" t="s">
        <v>1360</v>
      </c>
      <c r="BEG28" s="488" t="s">
        <v>1360</v>
      </c>
      <c r="BEO28" s="488" t="s">
        <v>1360</v>
      </c>
      <c r="BEW28" s="488" t="s">
        <v>1360</v>
      </c>
      <c r="BFE28" s="488" t="s">
        <v>1360</v>
      </c>
      <c r="BFM28" s="488" t="s">
        <v>1360</v>
      </c>
      <c r="BFU28" s="488" t="s">
        <v>1360</v>
      </c>
      <c r="BGC28" s="488" t="s">
        <v>1360</v>
      </c>
      <c r="BGK28" s="488" t="s">
        <v>1360</v>
      </c>
      <c r="BGS28" s="488" t="s">
        <v>1360</v>
      </c>
      <c r="BHA28" s="488" t="s">
        <v>1360</v>
      </c>
      <c r="BHI28" s="488" t="s">
        <v>1360</v>
      </c>
      <c r="BHQ28" s="488" t="s">
        <v>1360</v>
      </c>
      <c r="BHY28" s="488" t="s">
        <v>1360</v>
      </c>
      <c r="BIG28" s="488" t="s">
        <v>1360</v>
      </c>
      <c r="BIO28" s="488" t="s">
        <v>1360</v>
      </c>
      <c r="BIW28" s="488" t="s">
        <v>1360</v>
      </c>
      <c r="BJE28" s="488" t="s">
        <v>1360</v>
      </c>
      <c r="BJM28" s="488" t="s">
        <v>1360</v>
      </c>
      <c r="BJU28" s="488" t="s">
        <v>1360</v>
      </c>
      <c r="BKC28" s="488" t="s">
        <v>1360</v>
      </c>
      <c r="BKK28" s="488" t="s">
        <v>1360</v>
      </c>
      <c r="BKS28" s="488" t="s">
        <v>1360</v>
      </c>
      <c r="BLA28" s="488" t="s">
        <v>1360</v>
      </c>
      <c r="BLI28" s="488" t="s">
        <v>1360</v>
      </c>
      <c r="BLQ28" s="488" t="s">
        <v>1360</v>
      </c>
      <c r="BLY28" s="488" t="s">
        <v>1360</v>
      </c>
      <c r="BMG28" s="488" t="s">
        <v>1360</v>
      </c>
      <c r="BMO28" s="488" t="s">
        <v>1360</v>
      </c>
      <c r="BMW28" s="488" t="s">
        <v>1360</v>
      </c>
      <c r="BNE28" s="488" t="s">
        <v>1360</v>
      </c>
      <c r="BNM28" s="488" t="s">
        <v>1360</v>
      </c>
      <c r="BNU28" s="488" t="s">
        <v>1360</v>
      </c>
      <c r="BOC28" s="488" t="s">
        <v>1360</v>
      </c>
      <c r="BOK28" s="488" t="s">
        <v>1360</v>
      </c>
      <c r="BOS28" s="488" t="s">
        <v>1360</v>
      </c>
      <c r="BPA28" s="488" t="s">
        <v>1360</v>
      </c>
      <c r="BPI28" s="488" t="s">
        <v>1360</v>
      </c>
      <c r="BPQ28" s="488" t="s">
        <v>1360</v>
      </c>
      <c r="BPY28" s="488" t="s">
        <v>1360</v>
      </c>
      <c r="BQG28" s="488" t="s">
        <v>1360</v>
      </c>
      <c r="BQO28" s="488" t="s">
        <v>1360</v>
      </c>
      <c r="BQW28" s="488" t="s">
        <v>1360</v>
      </c>
      <c r="BRE28" s="488" t="s">
        <v>1360</v>
      </c>
      <c r="BRM28" s="488" t="s">
        <v>1360</v>
      </c>
      <c r="BRU28" s="488" t="s">
        <v>1360</v>
      </c>
      <c r="BSC28" s="488" t="s">
        <v>1360</v>
      </c>
      <c r="BSK28" s="488" t="s">
        <v>1360</v>
      </c>
      <c r="BSS28" s="488" t="s">
        <v>1360</v>
      </c>
      <c r="BTA28" s="488" t="s">
        <v>1360</v>
      </c>
      <c r="BTI28" s="488" t="s">
        <v>1360</v>
      </c>
      <c r="BTQ28" s="488" t="s">
        <v>1360</v>
      </c>
      <c r="BTY28" s="488" t="s">
        <v>1360</v>
      </c>
      <c r="BUG28" s="488" t="s">
        <v>1360</v>
      </c>
      <c r="BUO28" s="488" t="s">
        <v>1360</v>
      </c>
      <c r="BUW28" s="488" t="s">
        <v>1360</v>
      </c>
      <c r="BVE28" s="488" t="s">
        <v>1360</v>
      </c>
      <c r="BVM28" s="488" t="s">
        <v>1360</v>
      </c>
      <c r="BVU28" s="488" t="s">
        <v>1360</v>
      </c>
      <c r="BWC28" s="488" t="s">
        <v>1360</v>
      </c>
      <c r="BWK28" s="488" t="s">
        <v>1360</v>
      </c>
      <c r="BWS28" s="488" t="s">
        <v>1360</v>
      </c>
      <c r="BXA28" s="488" t="s">
        <v>1360</v>
      </c>
      <c r="BXI28" s="488" t="s">
        <v>1360</v>
      </c>
      <c r="BXQ28" s="488" t="s">
        <v>1360</v>
      </c>
      <c r="BXY28" s="488" t="s">
        <v>1360</v>
      </c>
      <c r="BYG28" s="488" t="s">
        <v>1360</v>
      </c>
      <c r="BYO28" s="488" t="s">
        <v>1360</v>
      </c>
      <c r="BYW28" s="488" t="s">
        <v>1360</v>
      </c>
      <c r="BZE28" s="488" t="s">
        <v>1360</v>
      </c>
      <c r="BZM28" s="488" t="s">
        <v>1360</v>
      </c>
      <c r="BZU28" s="488" t="s">
        <v>1360</v>
      </c>
      <c r="CAC28" s="488" t="s">
        <v>1360</v>
      </c>
      <c r="CAK28" s="488" t="s">
        <v>1360</v>
      </c>
      <c r="CAS28" s="488" t="s">
        <v>1360</v>
      </c>
      <c r="CBA28" s="488" t="s">
        <v>1360</v>
      </c>
      <c r="CBI28" s="488" t="s">
        <v>1360</v>
      </c>
      <c r="CBQ28" s="488" t="s">
        <v>1360</v>
      </c>
      <c r="CBY28" s="488" t="s">
        <v>1360</v>
      </c>
      <c r="CCG28" s="488" t="s">
        <v>1360</v>
      </c>
      <c r="CCO28" s="488" t="s">
        <v>1360</v>
      </c>
      <c r="CCW28" s="488" t="s">
        <v>1360</v>
      </c>
      <c r="CDE28" s="488" t="s">
        <v>1360</v>
      </c>
      <c r="CDM28" s="488" t="s">
        <v>1360</v>
      </c>
      <c r="CDU28" s="488" t="s">
        <v>1360</v>
      </c>
      <c r="CEC28" s="488" t="s">
        <v>1360</v>
      </c>
      <c r="CEK28" s="488" t="s">
        <v>1360</v>
      </c>
      <c r="CES28" s="488" t="s">
        <v>1360</v>
      </c>
      <c r="CFA28" s="488" t="s">
        <v>1360</v>
      </c>
      <c r="CFI28" s="488" t="s">
        <v>1360</v>
      </c>
      <c r="CFQ28" s="488" t="s">
        <v>1360</v>
      </c>
      <c r="CFY28" s="488" t="s">
        <v>1360</v>
      </c>
      <c r="CGG28" s="488" t="s">
        <v>1360</v>
      </c>
      <c r="CGO28" s="488" t="s">
        <v>1360</v>
      </c>
      <c r="CGW28" s="488" t="s">
        <v>1360</v>
      </c>
      <c r="CHE28" s="488" t="s">
        <v>1360</v>
      </c>
      <c r="CHM28" s="488" t="s">
        <v>1360</v>
      </c>
      <c r="CHU28" s="488" t="s">
        <v>1360</v>
      </c>
      <c r="CIC28" s="488" t="s">
        <v>1360</v>
      </c>
      <c r="CIK28" s="488" t="s">
        <v>1360</v>
      </c>
      <c r="CIS28" s="488" t="s">
        <v>1360</v>
      </c>
      <c r="CJA28" s="488" t="s">
        <v>1360</v>
      </c>
      <c r="CJI28" s="488" t="s">
        <v>1360</v>
      </c>
      <c r="CJQ28" s="488" t="s">
        <v>1360</v>
      </c>
      <c r="CJY28" s="488" t="s">
        <v>1360</v>
      </c>
      <c r="CKG28" s="488" t="s">
        <v>1360</v>
      </c>
      <c r="CKO28" s="488" t="s">
        <v>1360</v>
      </c>
      <c r="CKW28" s="488" t="s">
        <v>1360</v>
      </c>
      <c r="CLE28" s="488" t="s">
        <v>1360</v>
      </c>
      <c r="CLM28" s="488" t="s">
        <v>1360</v>
      </c>
      <c r="CLU28" s="488" t="s">
        <v>1360</v>
      </c>
      <c r="CMC28" s="488" t="s">
        <v>1360</v>
      </c>
      <c r="CMK28" s="488" t="s">
        <v>1360</v>
      </c>
      <c r="CMS28" s="488" t="s">
        <v>1360</v>
      </c>
      <c r="CNA28" s="488" t="s">
        <v>1360</v>
      </c>
      <c r="CNI28" s="488" t="s">
        <v>1360</v>
      </c>
      <c r="CNQ28" s="488" t="s">
        <v>1360</v>
      </c>
      <c r="CNY28" s="488" t="s">
        <v>1360</v>
      </c>
      <c r="COG28" s="488" t="s">
        <v>1360</v>
      </c>
      <c r="COO28" s="488" t="s">
        <v>1360</v>
      </c>
      <c r="COW28" s="488" t="s">
        <v>1360</v>
      </c>
      <c r="CPE28" s="488" t="s">
        <v>1360</v>
      </c>
      <c r="CPM28" s="488" t="s">
        <v>1360</v>
      </c>
      <c r="CPU28" s="488" t="s">
        <v>1360</v>
      </c>
      <c r="CQC28" s="488" t="s">
        <v>1360</v>
      </c>
      <c r="CQK28" s="488" t="s">
        <v>1360</v>
      </c>
      <c r="CQS28" s="488" t="s">
        <v>1360</v>
      </c>
      <c r="CRA28" s="488" t="s">
        <v>1360</v>
      </c>
      <c r="CRI28" s="488" t="s">
        <v>1360</v>
      </c>
      <c r="CRQ28" s="488" t="s">
        <v>1360</v>
      </c>
      <c r="CRY28" s="488" t="s">
        <v>1360</v>
      </c>
      <c r="CSG28" s="488" t="s">
        <v>1360</v>
      </c>
      <c r="CSO28" s="488" t="s">
        <v>1360</v>
      </c>
      <c r="CSW28" s="488" t="s">
        <v>1360</v>
      </c>
      <c r="CTE28" s="488" t="s">
        <v>1360</v>
      </c>
      <c r="CTM28" s="488" t="s">
        <v>1360</v>
      </c>
      <c r="CTU28" s="488" t="s">
        <v>1360</v>
      </c>
      <c r="CUC28" s="488" t="s">
        <v>1360</v>
      </c>
      <c r="CUK28" s="488" t="s">
        <v>1360</v>
      </c>
      <c r="CUS28" s="488" t="s">
        <v>1360</v>
      </c>
      <c r="CVA28" s="488" t="s">
        <v>1360</v>
      </c>
      <c r="CVI28" s="488" t="s">
        <v>1360</v>
      </c>
      <c r="CVQ28" s="488" t="s">
        <v>1360</v>
      </c>
      <c r="CVY28" s="488" t="s">
        <v>1360</v>
      </c>
      <c r="CWG28" s="488" t="s">
        <v>1360</v>
      </c>
      <c r="CWO28" s="488" t="s">
        <v>1360</v>
      </c>
      <c r="CWW28" s="488" t="s">
        <v>1360</v>
      </c>
      <c r="CXE28" s="488" t="s">
        <v>1360</v>
      </c>
      <c r="CXM28" s="488" t="s">
        <v>1360</v>
      </c>
      <c r="CXU28" s="488" t="s">
        <v>1360</v>
      </c>
      <c r="CYC28" s="488" t="s">
        <v>1360</v>
      </c>
      <c r="CYK28" s="488" t="s">
        <v>1360</v>
      </c>
      <c r="CYS28" s="488" t="s">
        <v>1360</v>
      </c>
      <c r="CZA28" s="488" t="s">
        <v>1360</v>
      </c>
      <c r="CZI28" s="488" t="s">
        <v>1360</v>
      </c>
      <c r="CZQ28" s="488" t="s">
        <v>1360</v>
      </c>
      <c r="CZY28" s="488" t="s">
        <v>1360</v>
      </c>
      <c r="DAG28" s="488" t="s">
        <v>1360</v>
      </c>
      <c r="DAO28" s="488" t="s">
        <v>1360</v>
      </c>
      <c r="DAW28" s="488" t="s">
        <v>1360</v>
      </c>
      <c r="DBE28" s="488" t="s">
        <v>1360</v>
      </c>
      <c r="DBM28" s="488" t="s">
        <v>1360</v>
      </c>
      <c r="DBU28" s="488" t="s">
        <v>1360</v>
      </c>
      <c r="DCC28" s="488" t="s">
        <v>1360</v>
      </c>
      <c r="DCK28" s="488" t="s">
        <v>1360</v>
      </c>
      <c r="DCS28" s="488" t="s">
        <v>1360</v>
      </c>
      <c r="DDA28" s="488" t="s">
        <v>1360</v>
      </c>
      <c r="DDI28" s="488" t="s">
        <v>1360</v>
      </c>
      <c r="DDQ28" s="488" t="s">
        <v>1360</v>
      </c>
      <c r="DDY28" s="488" t="s">
        <v>1360</v>
      </c>
      <c r="DEG28" s="488" t="s">
        <v>1360</v>
      </c>
      <c r="DEO28" s="488" t="s">
        <v>1360</v>
      </c>
      <c r="DEW28" s="488" t="s">
        <v>1360</v>
      </c>
      <c r="DFE28" s="488" t="s">
        <v>1360</v>
      </c>
      <c r="DFM28" s="488" t="s">
        <v>1360</v>
      </c>
      <c r="DFU28" s="488" t="s">
        <v>1360</v>
      </c>
      <c r="DGC28" s="488" t="s">
        <v>1360</v>
      </c>
      <c r="DGK28" s="488" t="s">
        <v>1360</v>
      </c>
      <c r="DGS28" s="488" t="s">
        <v>1360</v>
      </c>
      <c r="DHA28" s="488" t="s">
        <v>1360</v>
      </c>
      <c r="DHI28" s="488" t="s">
        <v>1360</v>
      </c>
      <c r="DHQ28" s="488" t="s">
        <v>1360</v>
      </c>
      <c r="DHY28" s="488" t="s">
        <v>1360</v>
      </c>
      <c r="DIG28" s="488" t="s">
        <v>1360</v>
      </c>
      <c r="DIO28" s="488" t="s">
        <v>1360</v>
      </c>
      <c r="DIW28" s="488" t="s">
        <v>1360</v>
      </c>
      <c r="DJE28" s="488" t="s">
        <v>1360</v>
      </c>
      <c r="DJM28" s="488" t="s">
        <v>1360</v>
      </c>
      <c r="DJU28" s="488" t="s">
        <v>1360</v>
      </c>
      <c r="DKC28" s="488" t="s">
        <v>1360</v>
      </c>
      <c r="DKK28" s="488" t="s">
        <v>1360</v>
      </c>
      <c r="DKS28" s="488" t="s">
        <v>1360</v>
      </c>
      <c r="DLA28" s="488" t="s">
        <v>1360</v>
      </c>
      <c r="DLI28" s="488" t="s">
        <v>1360</v>
      </c>
      <c r="DLQ28" s="488" t="s">
        <v>1360</v>
      </c>
      <c r="DLY28" s="488" t="s">
        <v>1360</v>
      </c>
      <c r="DMG28" s="488" t="s">
        <v>1360</v>
      </c>
      <c r="DMO28" s="488" t="s">
        <v>1360</v>
      </c>
      <c r="DMW28" s="488" t="s">
        <v>1360</v>
      </c>
      <c r="DNE28" s="488" t="s">
        <v>1360</v>
      </c>
      <c r="DNM28" s="488" t="s">
        <v>1360</v>
      </c>
      <c r="DNU28" s="488" t="s">
        <v>1360</v>
      </c>
      <c r="DOC28" s="488" t="s">
        <v>1360</v>
      </c>
      <c r="DOK28" s="488" t="s">
        <v>1360</v>
      </c>
      <c r="DOS28" s="488" t="s">
        <v>1360</v>
      </c>
      <c r="DPA28" s="488" t="s">
        <v>1360</v>
      </c>
      <c r="DPI28" s="488" t="s">
        <v>1360</v>
      </c>
      <c r="DPQ28" s="488" t="s">
        <v>1360</v>
      </c>
      <c r="DPY28" s="488" t="s">
        <v>1360</v>
      </c>
      <c r="DQG28" s="488" t="s">
        <v>1360</v>
      </c>
      <c r="DQO28" s="488" t="s">
        <v>1360</v>
      </c>
      <c r="DQW28" s="488" t="s">
        <v>1360</v>
      </c>
      <c r="DRE28" s="488" t="s">
        <v>1360</v>
      </c>
      <c r="DRM28" s="488" t="s">
        <v>1360</v>
      </c>
      <c r="DRU28" s="488" t="s">
        <v>1360</v>
      </c>
      <c r="DSC28" s="488" t="s">
        <v>1360</v>
      </c>
      <c r="DSK28" s="488" t="s">
        <v>1360</v>
      </c>
      <c r="DSS28" s="488" t="s">
        <v>1360</v>
      </c>
      <c r="DTA28" s="488" t="s">
        <v>1360</v>
      </c>
      <c r="DTI28" s="488" t="s">
        <v>1360</v>
      </c>
      <c r="DTQ28" s="488" t="s">
        <v>1360</v>
      </c>
      <c r="DTY28" s="488" t="s">
        <v>1360</v>
      </c>
      <c r="DUG28" s="488" t="s">
        <v>1360</v>
      </c>
      <c r="DUO28" s="488" t="s">
        <v>1360</v>
      </c>
      <c r="DUW28" s="488" t="s">
        <v>1360</v>
      </c>
      <c r="DVE28" s="488" t="s">
        <v>1360</v>
      </c>
      <c r="DVM28" s="488" t="s">
        <v>1360</v>
      </c>
      <c r="DVU28" s="488" t="s">
        <v>1360</v>
      </c>
      <c r="DWC28" s="488" t="s">
        <v>1360</v>
      </c>
      <c r="DWK28" s="488" t="s">
        <v>1360</v>
      </c>
      <c r="DWS28" s="488" t="s">
        <v>1360</v>
      </c>
      <c r="DXA28" s="488" t="s">
        <v>1360</v>
      </c>
      <c r="DXI28" s="488" t="s">
        <v>1360</v>
      </c>
      <c r="DXQ28" s="488" t="s">
        <v>1360</v>
      </c>
      <c r="DXY28" s="488" t="s">
        <v>1360</v>
      </c>
      <c r="DYG28" s="488" t="s">
        <v>1360</v>
      </c>
      <c r="DYO28" s="488" t="s">
        <v>1360</v>
      </c>
      <c r="DYW28" s="488" t="s">
        <v>1360</v>
      </c>
      <c r="DZE28" s="488" t="s">
        <v>1360</v>
      </c>
      <c r="DZM28" s="488" t="s">
        <v>1360</v>
      </c>
      <c r="DZU28" s="488" t="s">
        <v>1360</v>
      </c>
      <c r="EAC28" s="488" t="s">
        <v>1360</v>
      </c>
      <c r="EAK28" s="488" t="s">
        <v>1360</v>
      </c>
      <c r="EAS28" s="488" t="s">
        <v>1360</v>
      </c>
      <c r="EBA28" s="488" t="s">
        <v>1360</v>
      </c>
      <c r="EBI28" s="488" t="s">
        <v>1360</v>
      </c>
      <c r="EBQ28" s="488" t="s">
        <v>1360</v>
      </c>
      <c r="EBY28" s="488" t="s">
        <v>1360</v>
      </c>
      <c r="ECG28" s="488" t="s">
        <v>1360</v>
      </c>
      <c r="ECO28" s="488" t="s">
        <v>1360</v>
      </c>
      <c r="ECW28" s="488" t="s">
        <v>1360</v>
      </c>
      <c r="EDE28" s="488" t="s">
        <v>1360</v>
      </c>
      <c r="EDM28" s="488" t="s">
        <v>1360</v>
      </c>
      <c r="EDU28" s="488" t="s">
        <v>1360</v>
      </c>
      <c r="EEC28" s="488" t="s">
        <v>1360</v>
      </c>
      <c r="EEK28" s="488" t="s">
        <v>1360</v>
      </c>
      <c r="EES28" s="488" t="s">
        <v>1360</v>
      </c>
      <c r="EFA28" s="488" t="s">
        <v>1360</v>
      </c>
      <c r="EFI28" s="488" t="s">
        <v>1360</v>
      </c>
      <c r="EFQ28" s="488" t="s">
        <v>1360</v>
      </c>
      <c r="EFY28" s="488" t="s">
        <v>1360</v>
      </c>
      <c r="EGG28" s="488" t="s">
        <v>1360</v>
      </c>
      <c r="EGO28" s="488" t="s">
        <v>1360</v>
      </c>
      <c r="EGW28" s="488" t="s">
        <v>1360</v>
      </c>
      <c r="EHE28" s="488" t="s">
        <v>1360</v>
      </c>
      <c r="EHM28" s="488" t="s">
        <v>1360</v>
      </c>
      <c r="EHU28" s="488" t="s">
        <v>1360</v>
      </c>
      <c r="EIC28" s="488" t="s">
        <v>1360</v>
      </c>
      <c r="EIK28" s="488" t="s">
        <v>1360</v>
      </c>
      <c r="EIS28" s="488" t="s">
        <v>1360</v>
      </c>
      <c r="EJA28" s="488" t="s">
        <v>1360</v>
      </c>
      <c r="EJI28" s="488" t="s">
        <v>1360</v>
      </c>
      <c r="EJQ28" s="488" t="s">
        <v>1360</v>
      </c>
      <c r="EJY28" s="488" t="s">
        <v>1360</v>
      </c>
      <c r="EKG28" s="488" t="s">
        <v>1360</v>
      </c>
      <c r="EKO28" s="488" t="s">
        <v>1360</v>
      </c>
      <c r="EKW28" s="488" t="s">
        <v>1360</v>
      </c>
      <c r="ELE28" s="488" t="s">
        <v>1360</v>
      </c>
      <c r="ELM28" s="488" t="s">
        <v>1360</v>
      </c>
      <c r="ELU28" s="488" t="s">
        <v>1360</v>
      </c>
      <c r="EMC28" s="488" t="s">
        <v>1360</v>
      </c>
      <c r="EMK28" s="488" t="s">
        <v>1360</v>
      </c>
      <c r="EMS28" s="488" t="s">
        <v>1360</v>
      </c>
      <c r="ENA28" s="488" t="s">
        <v>1360</v>
      </c>
      <c r="ENI28" s="488" t="s">
        <v>1360</v>
      </c>
      <c r="ENQ28" s="488" t="s">
        <v>1360</v>
      </c>
      <c r="ENY28" s="488" t="s">
        <v>1360</v>
      </c>
      <c r="EOG28" s="488" t="s">
        <v>1360</v>
      </c>
      <c r="EOO28" s="488" t="s">
        <v>1360</v>
      </c>
      <c r="EOW28" s="488" t="s">
        <v>1360</v>
      </c>
      <c r="EPE28" s="488" t="s">
        <v>1360</v>
      </c>
      <c r="EPM28" s="488" t="s">
        <v>1360</v>
      </c>
      <c r="EPU28" s="488" t="s">
        <v>1360</v>
      </c>
      <c r="EQC28" s="488" t="s">
        <v>1360</v>
      </c>
      <c r="EQK28" s="488" t="s">
        <v>1360</v>
      </c>
      <c r="EQS28" s="488" t="s">
        <v>1360</v>
      </c>
      <c r="ERA28" s="488" t="s">
        <v>1360</v>
      </c>
      <c r="ERI28" s="488" t="s">
        <v>1360</v>
      </c>
      <c r="ERQ28" s="488" t="s">
        <v>1360</v>
      </c>
      <c r="ERY28" s="488" t="s">
        <v>1360</v>
      </c>
      <c r="ESG28" s="488" t="s">
        <v>1360</v>
      </c>
      <c r="ESO28" s="488" t="s">
        <v>1360</v>
      </c>
      <c r="ESW28" s="488" t="s">
        <v>1360</v>
      </c>
      <c r="ETE28" s="488" t="s">
        <v>1360</v>
      </c>
      <c r="ETM28" s="488" t="s">
        <v>1360</v>
      </c>
      <c r="ETU28" s="488" t="s">
        <v>1360</v>
      </c>
      <c r="EUC28" s="488" t="s">
        <v>1360</v>
      </c>
      <c r="EUK28" s="488" t="s">
        <v>1360</v>
      </c>
      <c r="EUS28" s="488" t="s">
        <v>1360</v>
      </c>
      <c r="EVA28" s="488" t="s">
        <v>1360</v>
      </c>
      <c r="EVI28" s="488" t="s">
        <v>1360</v>
      </c>
      <c r="EVQ28" s="488" t="s">
        <v>1360</v>
      </c>
      <c r="EVY28" s="488" t="s">
        <v>1360</v>
      </c>
      <c r="EWG28" s="488" t="s">
        <v>1360</v>
      </c>
      <c r="EWO28" s="488" t="s">
        <v>1360</v>
      </c>
      <c r="EWW28" s="488" t="s">
        <v>1360</v>
      </c>
      <c r="EXE28" s="488" t="s">
        <v>1360</v>
      </c>
      <c r="EXM28" s="488" t="s">
        <v>1360</v>
      </c>
      <c r="EXU28" s="488" t="s">
        <v>1360</v>
      </c>
      <c r="EYC28" s="488" t="s">
        <v>1360</v>
      </c>
      <c r="EYK28" s="488" t="s">
        <v>1360</v>
      </c>
      <c r="EYS28" s="488" t="s">
        <v>1360</v>
      </c>
      <c r="EZA28" s="488" t="s">
        <v>1360</v>
      </c>
      <c r="EZI28" s="488" t="s">
        <v>1360</v>
      </c>
      <c r="EZQ28" s="488" t="s">
        <v>1360</v>
      </c>
      <c r="EZY28" s="488" t="s">
        <v>1360</v>
      </c>
      <c r="FAG28" s="488" t="s">
        <v>1360</v>
      </c>
      <c r="FAO28" s="488" t="s">
        <v>1360</v>
      </c>
      <c r="FAW28" s="488" t="s">
        <v>1360</v>
      </c>
      <c r="FBE28" s="488" t="s">
        <v>1360</v>
      </c>
      <c r="FBM28" s="488" t="s">
        <v>1360</v>
      </c>
      <c r="FBU28" s="488" t="s">
        <v>1360</v>
      </c>
      <c r="FCC28" s="488" t="s">
        <v>1360</v>
      </c>
      <c r="FCK28" s="488" t="s">
        <v>1360</v>
      </c>
      <c r="FCS28" s="488" t="s">
        <v>1360</v>
      </c>
      <c r="FDA28" s="488" t="s">
        <v>1360</v>
      </c>
      <c r="FDI28" s="488" t="s">
        <v>1360</v>
      </c>
      <c r="FDQ28" s="488" t="s">
        <v>1360</v>
      </c>
      <c r="FDY28" s="488" t="s">
        <v>1360</v>
      </c>
      <c r="FEG28" s="488" t="s">
        <v>1360</v>
      </c>
      <c r="FEO28" s="488" t="s">
        <v>1360</v>
      </c>
      <c r="FEW28" s="488" t="s">
        <v>1360</v>
      </c>
      <c r="FFE28" s="488" t="s">
        <v>1360</v>
      </c>
      <c r="FFM28" s="488" t="s">
        <v>1360</v>
      </c>
      <c r="FFU28" s="488" t="s">
        <v>1360</v>
      </c>
      <c r="FGC28" s="488" t="s">
        <v>1360</v>
      </c>
      <c r="FGK28" s="488" t="s">
        <v>1360</v>
      </c>
      <c r="FGS28" s="488" t="s">
        <v>1360</v>
      </c>
      <c r="FHA28" s="488" t="s">
        <v>1360</v>
      </c>
      <c r="FHI28" s="488" t="s">
        <v>1360</v>
      </c>
      <c r="FHQ28" s="488" t="s">
        <v>1360</v>
      </c>
      <c r="FHY28" s="488" t="s">
        <v>1360</v>
      </c>
      <c r="FIG28" s="488" t="s">
        <v>1360</v>
      </c>
      <c r="FIO28" s="488" t="s">
        <v>1360</v>
      </c>
      <c r="FIW28" s="488" t="s">
        <v>1360</v>
      </c>
      <c r="FJE28" s="488" t="s">
        <v>1360</v>
      </c>
      <c r="FJM28" s="488" t="s">
        <v>1360</v>
      </c>
      <c r="FJU28" s="488" t="s">
        <v>1360</v>
      </c>
      <c r="FKC28" s="488" t="s">
        <v>1360</v>
      </c>
      <c r="FKK28" s="488" t="s">
        <v>1360</v>
      </c>
      <c r="FKS28" s="488" t="s">
        <v>1360</v>
      </c>
      <c r="FLA28" s="488" t="s">
        <v>1360</v>
      </c>
      <c r="FLI28" s="488" t="s">
        <v>1360</v>
      </c>
      <c r="FLQ28" s="488" t="s">
        <v>1360</v>
      </c>
      <c r="FLY28" s="488" t="s">
        <v>1360</v>
      </c>
      <c r="FMG28" s="488" t="s">
        <v>1360</v>
      </c>
      <c r="FMO28" s="488" t="s">
        <v>1360</v>
      </c>
      <c r="FMW28" s="488" t="s">
        <v>1360</v>
      </c>
      <c r="FNE28" s="488" t="s">
        <v>1360</v>
      </c>
      <c r="FNM28" s="488" t="s">
        <v>1360</v>
      </c>
      <c r="FNU28" s="488" t="s">
        <v>1360</v>
      </c>
      <c r="FOC28" s="488" t="s">
        <v>1360</v>
      </c>
      <c r="FOK28" s="488" t="s">
        <v>1360</v>
      </c>
      <c r="FOS28" s="488" t="s">
        <v>1360</v>
      </c>
      <c r="FPA28" s="488" t="s">
        <v>1360</v>
      </c>
      <c r="FPI28" s="488" t="s">
        <v>1360</v>
      </c>
      <c r="FPQ28" s="488" t="s">
        <v>1360</v>
      </c>
      <c r="FPY28" s="488" t="s">
        <v>1360</v>
      </c>
      <c r="FQG28" s="488" t="s">
        <v>1360</v>
      </c>
      <c r="FQO28" s="488" t="s">
        <v>1360</v>
      </c>
      <c r="FQW28" s="488" t="s">
        <v>1360</v>
      </c>
      <c r="FRE28" s="488" t="s">
        <v>1360</v>
      </c>
      <c r="FRM28" s="488" t="s">
        <v>1360</v>
      </c>
      <c r="FRU28" s="488" t="s">
        <v>1360</v>
      </c>
      <c r="FSC28" s="488" t="s">
        <v>1360</v>
      </c>
      <c r="FSK28" s="488" t="s">
        <v>1360</v>
      </c>
      <c r="FSS28" s="488" t="s">
        <v>1360</v>
      </c>
      <c r="FTA28" s="488" t="s">
        <v>1360</v>
      </c>
      <c r="FTI28" s="488" t="s">
        <v>1360</v>
      </c>
      <c r="FTQ28" s="488" t="s">
        <v>1360</v>
      </c>
      <c r="FTY28" s="488" t="s">
        <v>1360</v>
      </c>
      <c r="FUG28" s="488" t="s">
        <v>1360</v>
      </c>
      <c r="FUO28" s="488" t="s">
        <v>1360</v>
      </c>
      <c r="FUW28" s="488" t="s">
        <v>1360</v>
      </c>
      <c r="FVE28" s="488" t="s">
        <v>1360</v>
      </c>
      <c r="FVM28" s="488" t="s">
        <v>1360</v>
      </c>
      <c r="FVU28" s="488" t="s">
        <v>1360</v>
      </c>
      <c r="FWC28" s="488" t="s">
        <v>1360</v>
      </c>
      <c r="FWK28" s="488" t="s">
        <v>1360</v>
      </c>
      <c r="FWS28" s="488" t="s">
        <v>1360</v>
      </c>
      <c r="FXA28" s="488" t="s">
        <v>1360</v>
      </c>
      <c r="FXI28" s="488" t="s">
        <v>1360</v>
      </c>
      <c r="FXQ28" s="488" t="s">
        <v>1360</v>
      </c>
      <c r="FXY28" s="488" t="s">
        <v>1360</v>
      </c>
      <c r="FYG28" s="488" t="s">
        <v>1360</v>
      </c>
      <c r="FYO28" s="488" t="s">
        <v>1360</v>
      </c>
      <c r="FYW28" s="488" t="s">
        <v>1360</v>
      </c>
      <c r="FZE28" s="488" t="s">
        <v>1360</v>
      </c>
      <c r="FZM28" s="488" t="s">
        <v>1360</v>
      </c>
      <c r="FZU28" s="488" t="s">
        <v>1360</v>
      </c>
      <c r="GAC28" s="488" t="s">
        <v>1360</v>
      </c>
      <c r="GAK28" s="488" t="s">
        <v>1360</v>
      </c>
      <c r="GAS28" s="488" t="s">
        <v>1360</v>
      </c>
      <c r="GBA28" s="488" t="s">
        <v>1360</v>
      </c>
      <c r="GBI28" s="488" t="s">
        <v>1360</v>
      </c>
      <c r="GBQ28" s="488" t="s">
        <v>1360</v>
      </c>
      <c r="GBY28" s="488" t="s">
        <v>1360</v>
      </c>
      <c r="GCG28" s="488" t="s">
        <v>1360</v>
      </c>
      <c r="GCO28" s="488" t="s">
        <v>1360</v>
      </c>
      <c r="GCW28" s="488" t="s">
        <v>1360</v>
      </c>
      <c r="GDE28" s="488" t="s">
        <v>1360</v>
      </c>
      <c r="GDM28" s="488" t="s">
        <v>1360</v>
      </c>
      <c r="GDU28" s="488" t="s">
        <v>1360</v>
      </c>
      <c r="GEC28" s="488" t="s">
        <v>1360</v>
      </c>
      <c r="GEK28" s="488" t="s">
        <v>1360</v>
      </c>
      <c r="GES28" s="488" t="s">
        <v>1360</v>
      </c>
      <c r="GFA28" s="488" t="s">
        <v>1360</v>
      </c>
      <c r="GFI28" s="488" t="s">
        <v>1360</v>
      </c>
      <c r="GFQ28" s="488" t="s">
        <v>1360</v>
      </c>
      <c r="GFY28" s="488" t="s">
        <v>1360</v>
      </c>
      <c r="GGG28" s="488" t="s">
        <v>1360</v>
      </c>
      <c r="GGO28" s="488" t="s">
        <v>1360</v>
      </c>
      <c r="GGW28" s="488" t="s">
        <v>1360</v>
      </c>
      <c r="GHE28" s="488" t="s">
        <v>1360</v>
      </c>
      <c r="GHM28" s="488" t="s">
        <v>1360</v>
      </c>
      <c r="GHU28" s="488" t="s">
        <v>1360</v>
      </c>
      <c r="GIC28" s="488" t="s">
        <v>1360</v>
      </c>
      <c r="GIK28" s="488" t="s">
        <v>1360</v>
      </c>
      <c r="GIS28" s="488" t="s">
        <v>1360</v>
      </c>
      <c r="GJA28" s="488" t="s">
        <v>1360</v>
      </c>
      <c r="GJI28" s="488" t="s">
        <v>1360</v>
      </c>
      <c r="GJQ28" s="488" t="s">
        <v>1360</v>
      </c>
      <c r="GJY28" s="488" t="s">
        <v>1360</v>
      </c>
      <c r="GKG28" s="488" t="s">
        <v>1360</v>
      </c>
      <c r="GKO28" s="488" t="s">
        <v>1360</v>
      </c>
      <c r="GKW28" s="488" t="s">
        <v>1360</v>
      </c>
      <c r="GLE28" s="488" t="s">
        <v>1360</v>
      </c>
      <c r="GLM28" s="488" t="s">
        <v>1360</v>
      </c>
      <c r="GLU28" s="488" t="s">
        <v>1360</v>
      </c>
      <c r="GMC28" s="488" t="s">
        <v>1360</v>
      </c>
      <c r="GMK28" s="488" t="s">
        <v>1360</v>
      </c>
      <c r="GMS28" s="488" t="s">
        <v>1360</v>
      </c>
      <c r="GNA28" s="488" t="s">
        <v>1360</v>
      </c>
      <c r="GNI28" s="488" t="s">
        <v>1360</v>
      </c>
      <c r="GNQ28" s="488" t="s">
        <v>1360</v>
      </c>
      <c r="GNY28" s="488" t="s">
        <v>1360</v>
      </c>
      <c r="GOG28" s="488" t="s">
        <v>1360</v>
      </c>
      <c r="GOO28" s="488" t="s">
        <v>1360</v>
      </c>
      <c r="GOW28" s="488" t="s">
        <v>1360</v>
      </c>
      <c r="GPE28" s="488" t="s">
        <v>1360</v>
      </c>
      <c r="GPM28" s="488" t="s">
        <v>1360</v>
      </c>
      <c r="GPU28" s="488" t="s">
        <v>1360</v>
      </c>
      <c r="GQC28" s="488" t="s">
        <v>1360</v>
      </c>
      <c r="GQK28" s="488" t="s">
        <v>1360</v>
      </c>
      <c r="GQS28" s="488" t="s">
        <v>1360</v>
      </c>
      <c r="GRA28" s="488" t="s">
        <v>1360</v>
      </c>
      <c r="GRI28" s="488" t="s">
        <v>1360</v>
      </c>
      <c r="GRQ28" s="488" t="s">
        <v>1360</v>
      </c>
      <c r="GRY28" s="488" t="s">
        <v>1360</v>
      </c>
      <c r="GSG28" s="488" t="s">
        <v>1360</v>
      </c>
      <c r="GSO28" s="488" t="s">
        <v>1360</v>
      </c>
      <c r="GSW28" s="488" t="s">
        <v>1360</v>
      </c>
      <c r="GTE28" s="488" t="s">
        <v>1360</v>
      </c>
      <c r="GTM28" s="488" t="s">
        <v>1360</v>
      </c>
      <c r="GTU28" s="488" t="s">
        <v>1360</v>
      </c>
      <c r="GUC28" s="488" t="s">
        <v>1360</v>
      </c>
      <c r="GUK28" s="488" t="s">
        <v>1360</v>
      </c>
      <c r="GUS28" s="488" t="s">
        <v>1360</v>
      </c>
      <c r="GVA28" s="488" t="s">
        <v>1360</v>
      </c>
      <c r="GVI28" s="488" t="s">
        <v>1360</v>
      </c>
      <c r="GVQ28" s="488" t="s">
        <v>1360</v>
      </c>
      <c r="GVY28" s="488" t="s">
        <v>1360</v>
      </c>
      <c r="GWG28" s="488" t="s">
        <v>1360</v>
      </c>
      <c r="GWO28" s="488" t="s">
        <v>1360</v>
      </c>
      <c r="GWW28" s="488" t="s">
        <v>1360</v>
      </c>
      <c r="GXE28" s="488" t="s">
        <v>1360</v>
      </c>
      <c r="GXM28" s="488" t="s">
        <v>1360</v>
      </c>
      <c r="GXU28" s="488" t="s">
        <v>1360</v>
      </c>
      <c r="GYC28" s="488" t="s">
        <v>1360</v>
      </c>
      <c r="GYK28" s="488" t="s">
        <v>1360</v>
      </c>
      <c r="GYS28" s="488" t="s">
        <v>1360</v>
      </c>
      <c r="GZA28" s="488" t="s">
        <v>1360</v>
      </c>
      <c r="GZI28" s="488" t="s">
        <v>1360</v>
      </c>
      <c r="GZQ28" s="488" t="s">
        <v>1360</v>
      </c>
      <c r="GZY28" s="488" t="s">
        <v>1360</v>
      </c>
      <c r="HAG28" s="488" t="s">
        <v>1360</v>
      </c>
      <c r="HAO28" s="488" t="s">
        <v>1360</v>
      </c>
      <c r="HAW28" s="488" t="s">
        <v>1360</v>
      </c>
      <c r="HBE28" s="488" t="s">
        <v>1360</v>
      </c>
      <c r="HBM28" s="488" t="s">
        <v>1360</v>
      </c>
      <c r="HBU28" s="488" t="s">
        <v>1360</v>
      </c>
      <c r="HCC28" s="488" t="s">
        <v>1360</v>
      </c>
      <c r="HCK28" s="488" t="s">
        <v>1360</v>
      </c>
      <c r="HCS28" s="488" t="s">
        <v>1360</v>
      </c>
      <c r="HDA28" s="488" t="s">
        <v>1360</v>
      </c>
      <c r="HDI28" s="488" t="s">
        <v>1360</v>
      </c>
      <c r="HDQ28" s="488" t="s">
        <v>1360</v>
      </c>
      <c r="HDY28" s="488" t="s">
        <v>1360</v>
      </c>
      <c r="HEG28" s="488" t="s">
        <v>1360</v>
      </c>
      <c r="HEO28" s="488" t="s">
        <v>1360</v>
      </c>
      <c r="HEW28" s="488" t="s">
        <v>1360</v>
      </c>
      <c r="HFE28" s="488" t="s">
        <v>1360</v>
      </c>
      <c r="HFM28" s="488" t="s">
        <v>1360</v>
      </c>
      <c r="HFU28" s="488" t="s">
        <v>1360</v>
      </c>
      <c r="HGC28" s="488" t="s">
        <v>1360</v>
      </c>
      <c r="HGK28" s="488" t="s">
        <v>1360</v>
      </c>
      <c r="HGS28" s="488" t="s">
        <v>1360</v>
      </c>
      <c r="HHA28" s="488" t="s">
        <v>1360</v>
      </c>
      <c r="HHI28" s="488" t="s">
        <v>1360</v>
      </c>
      <c r="HHQ28" s="488" t="s">
        <v>1360</v>
      </c>
      <c r="HHY28" s="488" t="s">
        <v>1360</v>
      </c>
      <c r="HIG28" s="488" t="s">
        <v>1360</v>
      </c>
      <c r="HIO28" s="488" t="s">
        <v>1360</v>
      </c>
      <c r="HIW28" s="488" t="s">
        <v>1360</v>
      </c>
      <c r="HJE28" s="488" t="s">
        <v>1360</v>
      </c>
      <c r="HJM28" s="488" t="s">
        <v>1360</v>
      </c>
      <c r="HJU28" s="488" t="s">
        <v>1360</v>
      </c>
      <c r="HKC28" s="488" t="s">
        <v>1360</v>
      </c>
      <c r="HKK28" s="488" t="s">
        <v>1360</v>
      </c>
      <c r="HKS28" s="488" t="s">
        <v>1360</v>
      </c>
      <c r="HLA28" s="488" t="s">
        <v>1360</v>
      </c>
      <c r="HLI28" s="488" t="s">
        <v>1360</v>
      </c>
      <c r="HLQ28" s="488" t="s">
        <v>1360</v>
      </c>
      <c r="HLY28" s="488" t="s">
        <v>1360</v>
      </c>
      <c r="HMG28" s="488" t="s">
        <v>1360</v>
      </c>
      <c r="HMO28" s="488" t="s">
        <v>1360</v>
      </c>
      <c r="HMW28" s="488" t="s">
        <v>1360</v>
      </c>
      <c r="HNE28" s="488" t="s">
        <v>1360</v>
      </c>
      <c r="HNM28" s="488" t="s">
        <v>1360</v>
      </c>
      <c r="HNU28" s="488" t="s">
        <v>1360</v>
      </c>
      <c r="HOC28" s="488" t="s">
        <v>1360</v>
      </c>
      <c r="HOK28" s="488" t="s">
        <v>1360</v>
      </c>
      <c r="HOS28" s="488" t="s">
        <v>1360</v>
      </c>
      <c r="HPA28" s="488" t="s">
        <v>1360</v>
      </c>
      <c r="HPI28" s="488" t="s">
        <v>1360</v>
      </c>
      <c r="HPQ28" s="488" t="s">
        <v>1360</v>
      </c>
      <c r="HPY28" s="488" t="s">
        <v>1360</v>
      </c>
      <c r="HQG28" s="488" t="s">
        <v>1360</v>
      </c>
      <c r="HQO28" s="488" t="s">
        <v>1360</v>
      </c>
      <c r="HQW28" s="488" t="s">
        <v>1360</v>
      </c>
      <c r="HRE28" s="488" t="s">
        <v>1360</v>
      </c>
      <c r="HRM28" s="488" t="s">
        <v>1360</v>
      </c>
      <c r="HRU28" s="488" t="s">
        <v>1360</v>
      </c>
      <c r="HSC28" s="488" t="s">
        <v>1360</v>
      </c>
      <c r="HSK28" s="488" t="s">
        <v>1360</v>
      </c>
      <c r="HSS28" s="488" t="s">
        <v>1360</v>
      </c>
      <c r="HTA28" s="488" t="s">
        <v>1360</v>
      </c>
      <c r="HTI28" s="488" t="s">
        <v>1360</v>
      </c>
      <c r="HTQ28" s="488" t="s">
        <v>1360</v>
      </c>
      <c r="HTY28" s="488" t="s">
        <v>1360</v>
      </c>
      <c r="HUG28" s="488" t="s">
        <v>1360</v>
      </c>
      <c r="HUO28" s="488" t="s">
        <v>1360</v>
      </c>
      <c r="HUW28" s="488" t="s">
        <v>1360</v>
      </c>
      <c r="HVE28" s="488" t="s">
        <v>1360</v>
      </c>
      <c r="HVM28" s="488" t="s">
        <v>1360</v>
      </c>
      <c r="HVU28" s="488" t="s">
        <v>1360</v>
      </c>
      <c r="HWC28" s="488" t="s">
        <v>1360</v>
      </c>
      <c r="HWK28" s="488" t="s">
        <v>1360</v>
      </c>
      <c r="HWS28" s="488" t="s">
        <v>1360</v>
      </c>
      <c r="HXA28" s="488" t="s">
        <v>1360</v>
      </c>
      <c r="HXI28" s="488" t="s">
        <v>1360</v>
      </c>
      <c r="HXQ28" s="488" t="s">
        <v>1360</v>
      </c>
      <c r="HXY28" s="488" t="s">
        <v>1360</v>
      </c>
      <c r="HYG28" s="488" t="s">
        <v>1360</v>
      </c>
      <c r="HYO28" s="488" t="s">
        <v>1360</v>
      </c>
      <c r="HYW28" s="488" t="s">
        <v>1360</v>
      </c>
      <c r="HZE28" s="488" t="s">
        <v>1360</v>
      </c>
      <c r="HZM28" s="488" t="s">
        <v>1360</v>
      </c>
      <c r="HZU28" s="488" t="s">
        <v>1360</v>
      </c>
      <c r="IAC28" s="488" t="s">
        <v>1360</v>
      </c>
      <c r="IAK28" s="488" t="s">
        <v>1360</v>
      </c>
      <c r="IAS28" s="488" t="s">
        <v>1360</v>
      </c>
      <c r="IBA28" s="488" t="s">
        <v>1360</v>
      </c>
      <c r="IBI28" s="488" t="s">
        <v>1360</v>
      </c>
      <c r="IBQ28" s="488" t="s">
        <v>1360</v>
      </c>
      <c r="IBY28" s="488" t="s">
        <v>1360</v>
      </c>
      <c r="ICG28" s="488" t="s">
        <v>1360</v>
      </c>
      <c r="ICO28" s="488" t="s">
        <v>1360</v>
      </c>
      <c r="ICW28" s="488" t="s">
        <v>1360</v>
      </c>
      <c r="IDE28" s="488" t="s">
        <v>1360</v>
      </c>
      <c r="IDM28" s="488" t="s">
        <v>1360</v>
      </c>
      <c r="IDU28" s="488" t="s">
        <v>1360</v>
      </c>
      <c r="IEC28" s="488" t="s">
        <v>1360</v>
      </c>
      <c r="IEK28" s="488" t="s">
        <v>1360</v>
      </c>
      <c r="IES28" s="488" t="s">
        <v>1360</v>
      </c>
      <c r="IFA28" s="488" t="s">
        <v>1360</v>
      </c>
      <c r="IFI28" s="488" t="s">
        <v>1360</v>
      </c>
      <c r="IFQ28" s="488" t="s">
        <v>1360</v>
      </c>
      <c r="IFY28" s="488" t="s">
        <v>1360</v>
      </c>
      <c r="IGG28" s="488" t="s">
        <v>1360</v>
      </c>
      <c r="IGO28" s="488" t="s">
        <v>1360</v>
      </c>
      <c r="IGW28" s="488" t="s">
        <v>1360</v>
      </c>
      <c r="IHE28" s="488" t="s">
        <v>1360</v>
      </c>
      <c r="IHM28" s="488" t="s">
        <v>1360</v>
      </c>
      <c r="IHU28" s="488" t="s">
        <v>1360</v>
      </c>
      <c r="IIC28" s="488" t="s">
        <v>1360</v>
      </c>
      <c r="IIK28" s="488" t="s">
        <v>1360</v>
      </c>
      <c r="IIS28" s="488" t="s">
        <v>1360</v>
      </c>
      <c r="IJA28" s="488" t="s">
        <v>1360</v>
      </c>
      <c r="IJI28" s="488" t="s">
        <v>1360</v>
      </c>
      <c r="IJQ28" s="488" t="s">
        <v>1360</v>
      </c>
      <c r="IJY28" s="488" t="s">
        <v>1360</v>
      </c>
      <c r="IKG28" s="488" t="s">
        <v>1360</v>
      </c>
      <c r="IKO28" s="488" t="s">
        <v>1360</v>
      </c>
      <c r="IKW28" s="488" t="s">
        <v>1360</v>
      </c>
      <c r="ILE28" s="488" t="s">
        <v>1360</v>
      </c>
      <c r="ILM28" s="488" t="s">
        <v>1360</v>
      </c>
      <c r="ILU28" s="488" t="s">
        <v>1360</v>
      </c>
      <c r="IMC28" s="488" t="s">
        <v>1360</v>
      </c>
      <c r="IMK28" s="488" t="s">
        <v>1360</v>
      </c>
      <c r="IMS28" s="488" t="s">
        <v>1360</v>
      </c>
      <c r="INA28" s="488" t="s">
        <v>1360</v>
      </c>
      <c r="INI28" s="488" t="s">
        <v>1360</v>
      </c>
      <c r="INQ28" s="488" t="s">
        <v>1360</v>
      </c>
      <c r="INY28" s="488" t="s">
        <v>1360</v>
      </c>
      <c r="IOG28" s="488" t="s">
        <v>1360</v>
      </c>
      <c r="IOO28" s="488" t="s">
        <v>1360</v>
      </c>
      <c r="IOW28" s="488" t="s">
        <v>1360</v>
      </c>
      <c r="IPE28" s="488" t="s">
        <v>1360</v>
      </c>
      <c r="IPM28" s="488" t="s">
        <v>1360</v>
      </c>
      <c r="IPU28" s="488" t="s">
        <v>1360</v>
      </c>
      <c r="IQC28" s="488" t="s">
        <v>1360</v>
      </c>
      <c r="IQK28" s="488" t="s">
        <v>1360</v>
      </c>
      <c r="IQS28" s="488" t="s">
        <v>1360</v>
      </c>
      <c r="IRA28" s="488" t="s">
        <v>1360</v>
      </c>
      <c r="IRI28" s="488" t="s">
        <v>1360</v>
      </c>
      <c r="IRQ28" s="488" t="s">
        <v>1360</v>
      </c>
      <c r="IRY28" s="488" t="s">
        <v>1360</v>
      </c>
      <c r="ISG28" s="488" t="s">
        <v>1360</v>
      </c>
      <c r="ISO28" s="488" t="s">
        <v>1360</v>
      </c>
      <c r="ISW28" s="488" t="s">
        <v>1360</v>
      </c>
      <c r="ITE28" s="488" t="s">
        <v>1360</v>
      </c>
      <c r="ITM28" s="488" t="s">
        <v>1360</v>
      </c>
      <c r="ITU28" s="488" t="s">
        <v>1360</v>
      </c>
      <c r="IUC28" s="488" t="s">
        <v>1360</v>
      </c>
      <c r="IUK28" s="488" t="s">
        <v>1360</v>
      </c>
      <c r="IUS28" s="488" t="s">
        <v>1360</v>
      </c>
      <c r="IVA28" s="488" t="s">
        <v>1360</v>
      </c>
      <c r="IVI28" s="488" t="s">
        <v>1360</v>
      </c>
      <c r="IVQ28" s="488" t="s">
        <v>1360</v>
      </c>
      <c r="IVY28" s="488" t="s">
        <v>1360</v>
      </c>
      <c r="IWG28" s="488" t="s">
        <v>1360</v>
      </c>
      <c r="IWO28" s="488" t="s">
        <v>1360</v>
      </c>
      <c r="IWW28" s="488" t="s">
        <v>1360</v>
      </c>
      <c r="IXE28" s="488" t="s">
        <v>1360</v>
      </c>
      <c r="IXM28" s="488" t="s">
        <v>1360</v>
      </c>
      <c r="IXU28" s="488" t="s">
        <v>1360</v>
      </c>
      <c r="IYC28" s="488" t="s">
        <v>1360</v>
      </c>
      <c r="IYK28" s="488" t="s">
        <v>1360</v>
      </c>
      <c r="IYS28" s="488" t="s">
        <v>1360</v>
      </c>
      <c r="IZA28" s="488" t="s">
        <v>1360</v>
      </c>
      <c r="IZI28" s="488" t="s">
        <v>1360</v>
      </c>
      <c r="IZQ28" s="488" t="s">
        <v>1360</v>
      </c>
      <c r="IZY28" s="488" t="s">
        <v>1360</v>
      </c>
      <c r="JAG28" s="488" t="s">
        <v>1360</v>
      </c>
      <c r="JAO28" s="488" t="s">
        <v>1360</v>
      </c>
      <c r="JAW28" s="488" t="s">
        <v>1360</v>
      </c>
      <c r="JBE28" s="488" t="s">
        <v>1360</v>
      </c>
      <c r="JBM28" s="488" t="s">
        <v>1360</v>
      </c>
      <c r="JBU28" s="488" t="s">
        <v>1360</v>
      </c>
      <c r="JCC28" s="488" t="s">
        <v>1360</v>
      </c>
      <c r="JCK28" s="488" t="s">
        <v>1360</v>
      </c>
      <c r="JCS28" s="488" t="s">
        <v>1360</v>
      </c>
      <c r="JDA28" s="488" t="s">
        <v>1360</v>
      </c>
      <c r="JDI28" s="488" t="s">
        <v>1360</v>
      </c>
      <c r="JDQ28" s="488" t="s">
        <v>1360</v>
      </c>
      <c r="JDY28" s="488" t="s">
        <v>1360</v>
      </c>
      <c r="JEG28" s="488" t="s">
        <v>1360</v>
      </c>
      <c r="JEO28" s="488" t="s">
        <v>1360</v>
      </c>
      <c r="JEW28" s="488" t="s">
        <v>1360</v>
      </c>
      <c r="JFE28" s="488" t="s">
        <v>1360</v>
      </c>
      <c r="JFM28" s="488" t="s">
        <v>1360</v>
      </c>
      <c r="JFU28" s="488" t="s">
        <v>1360</v>
      </c>
      <c r="JGC28" s="488" t="s">
        <v>1360</v>
      </c>
      <c r="JGK28" s="488" t="s">
        <v>1360</v>
      </c>
      <c r="JGS28" s="488" t="s">
        <v>1360</v>
      </c>
      <c r="JHA28" s="488" t="s">
        <v>1360</v>
      </c>
      <c r="JHI28" s="488" t="s">
        <v>1360</v>
      </c>
      <c r="JHQ28" s="488" t="s">
        <v>1360</v>
      </c>
      <c r="JHY28" s="488" t="s">
        <v>1360</v>
      </c>
      <c r="JIG28" s="488" t="s">
        <v>1360</v>
      </c>
      <c r="JIO28" s="488" t="s">
        <v>1360</v>
      </c>
      <c r="JIW28" s="488" t="s">
        <v>1360</v>
      </c>
      <c r="JJE28" s="488" t="s">
        <v>1360</v>
      </c>
      <c r="JJM28" s="488" t="s">
        <v>1360</v>
      </c>
      <c r="JJU28" s="488" t="s">
        <v>1360</v>
      </c>
      <c r="JKC28" s="488" t="s">
        <v>1360</v>
      </c>
      <c r="JKK28" s="488" t="s">
        <v>1360</v>
      </c>
      <c r="JKS28" s="488" t="s">
        <v>1360</v>
      </c>
      <c r="JLA28" s="488" t="s">
        <v>1360</v>
      </c>
      <c r="JLI28" s="488" t="s">
        <v>1360</v>
      </c>
      <c r="JLQ28" s="488" t="s">
        <v>1360</v>
      </c>
      <c r="JLY28" s="488" t="s">
        <v>1360</v>
      </c>
      <c r="JMG28" s="488" t="s">
        <v>1360</v>
      </c>
      <c r="JMO28" s="488" t="s">
        <v>1360</v>
      </c>
      <c r="JMW28" s="488" t="s">
        <v>1360</v>
      </c>
      <c r="JNE28" s="488" t="s">
        <v>1360</v>
      </c>
      <c r="JNM28" s="488" t="s">
        <v>1360</v>
      </c>
      <c r="JNU28" s="488" t="s">
        <v>1360</v>
      </c>
      <c r="JOC28" s="488" t="s">
        <v>1360</v>
      </c>
      <c r="JOK28" s="488" t="s">
        <v>1360</v>
      </c>
      <c r="JOS28" s="488" t="s">
        <v>1360</v>
      </c>
      <c r="JPA28" s="488" t="s">
        <v>1360</v>
      </c>
      <c r="JPI28" s="488" t="s">
        <v>1360</v>
      </c>
      <c r="JPQ28" s="488" t="s">
        <v>1360</v>
      </c>
      <c r="JPY28" s="488" t="s">
        <v>1360</v>
      </c>
      <c r="JQG28" s="488" t="s">
        <v>1360</v>
      </c>
      <c r="JQO28" s="488" t="s">
        <v>1360</v>
      </c>
      <c r="JQW28" s="488" t="s">
        <v>1360</v>
      </c>
      <c r="JRE28" s="488" t="s">
        <v>1360</v>
      </c>
      <c r="JRM28" s="488" t="s">
        <v>1360</v>
      </c>
      <c r="JRU28" s="488" t="s">
        <v>1360</v>
      </c>
      <c r="JSC28" s="488" t="s">
        <v>1360</v>
      </c>
      <c r="JSK28" s="488" t="s">
        <v>1360</v>
      </c>
      <c r="JSS28" s="488" t="s">
        <v>1360</v>
      </c>
      <c r="JTA28" s="488" t="s">
        <v>1360</v>
      </c>
      <c r="JTI28" s="488" t="s">
        <v>1360</v>
      </c>
      <c r="JTQ28" s="488" t="s">
        <v>1360</v>
      </c>
      <c r="JTY28" s="488" t="s">
        <v>1360</v>
      </c>
      <c r="JUG28" s="488" t="s">
        <v>1360</v>
      </c>
      <c r="JUO28" s="488" t="s">
        <v>1360</v>
      </c>
      <c r="JUW28" s="488" t="s">
        <v>1360</v>
      </c>
      <c r="JVE28" s="488" t="s">
        <v>1360</v>
      </c>
      <c r="JVM28" s="488" t="s">
        <v>1360</v>
      </c>
      <c r="JVU28" s="488" t="s">
        <v>1360</v>
      </c>
      <c r="JWC28" s="488" t="s">
        <v>1360</v>
      </c>
      <c r="JWK28" s="488" t="s">
        <v>1360</v>
      </c>
      <c r="JWS28" s="488" t="s">
        <v>1360</v>
      </c>
      <c r="JXA28" s="488" t="s">
        <v>1360</v>
      </c>
      <c r="JXI28" s="488" t="s">
        <v>1360</v>
      </c>
      <c r="JXQ28" s="488" t="s">
        <v>1360</v>
      </c>
      <c r="JXY28" s="488" t="s">
        <v>1360</v>
      </c>
      <c r="JYG28" s="488" t="s">
        <v>1360</v>
      </c>
      <c r="JYO28" s="488" t="s">
        <v>1360</v>
      </c>
      <c r="JYW28" s="488" t="s">
        <v>1360</v>
      </c>
      <c r="JZE28" s="488" t="s">
        <v>1360</v>
      </c>
      <c r="JZM28" s="488" t="s">
        <v>1360</v>
      </c>
      <c r="JZU28" s="488" t="s">
        <v>1360</v>
      </c>
      <c r="KAC28" s="488" t="s">
        <v>1360</v>
      </c>
      <c r="KAK28" s="488" t="s">
        <v>1360</v>
      </c>
      <c r="KAS28" s="488" t="s">
        <v>1360</v>
      </c>
      <c r="KBA28" s="488" t="s">
        <v>1360</v>
      </c>
      <c r="KBI28" s="488" t="s">
        <v>1360</v>
      </c>
      <c r="KBQ28" s="488" t="s">
        <v>1360</v>
      </c>
      <c r="KBY28" s="488" t="s">
        <v>1360</v>
      </c>
      <c r="KCG28" s="488" t="s">
        <v>1360</v>
      </c>
      <c r="KCO28" s="488" t="s">
        <v>1360</v>
      </c>
      <c r="KCW28" s="488" t="s">
        <v>1360</v>
      </c>
      <c r="KDE28" s="488" t="s">
        <v>1360</v>
      </c>
      <c r="KDM28" s="488" t="s">
        <v>1360</v>
      </c>
      <c r="KDU28" s="488" t="s">
        <v>1360</v>
      </c>
      <c r="KEC28" s="488" t="s">
        <v>1360</v>
      </c>
      <c r="KEK28" s="488" t="s">
        <v>1360</v>
      </c>
      <c r="KES28" s="488" t="s">
        <v>1360</v>
      </c>
      <c r="KFA28" s="488" t="s">
        <v>1360</v>
      </c>
      <c r="KFI28" s="488" t="s">
        <v>1360</v>
      </c>
      <c r="KFQ28" s="488" t="s">
        <v>1360</v>
      </c>
      <c r="KFY28" s="488" t="s">
        <v>1360</v>
      </c>
      <c r="KGG28" s="488" t="s">
        <v>1360</v>
      </c>
      <c r="KGO28" s="488" t="s">
        <v>1360</v>
      </c>
      <c r="KGW28" s="488" t="s">
        <v>1360</v>
      </c>
      <c r="KHE28" s="488" t="s">
        <v>1360</v>
      </c>
      <c r="KHM28" s="488" t="s">
        <v>1360</v>
      </c>
      <c r="KHU28" s="488" t="s">
        <v>1360</v>
      </c>
      <c r="KIC28" s="488" t="s">
        <v>1360</v>
      </c>
      <c r="KIK28" s="488" t="s">
        <v>1360</v>
      </c>
      <c r="KIS28" s="488" t="s">
        <v>1360</v>
      </c>
      <c r="KJA28" s="488" t="s">
        <v>1360</v>
      </c>
      <c r="KJI28" s="488" t="s">
        <v>1360</v>
      </c>
      <c r="KJQ28" s="488" t="s">
        <v>1360</v>
      </c>
      <c r="KJY28" s="488" t="s">
        <v>1360</v>
      </c>
      <c r="KKG28" s="488" t="s">
        <v>1360</v>
      </c>
      <c r="KKO28" s="488" t="s">
        <v>1360</v>
      </c>
      <c r="KKW28" s="488" t="s">
        <v>1360</v>
      </c>
      <c r="KLE28" s="488" t="s">
        <v>1360</v>
      </c>
      <c r="KLM28" s="488" t="s">
        <v>1360</v>
      </c>
      <c r="KLU28" s="488" t="s">
        <v>1360</v>
      </c>
      <c r="KMC28" s="488" t="s">
        <v>1360</v>
      </c>
      <c r="KMK28" s="488" t="s">
        <v>1360</v>
      </c>
      <c r="KMS28" s="488" t="s">
        <v>1360</v>
      </c>
      <c r="KNA28" s="488" t="s">
        <v>1360</v>
      </c>
      <c r="KNI28" s="488" t="s">
        <v>1360</v>
      </c>
      <c r="KNQ28" s="488" t="s">
        <v>1360</v>
      </c>
      <c r="KNY28" s="488" t="s">
        <v>1360</v>
      </c>
      <c r="KOG28" s="488" t="s">
        <v>1360</v>
      </c>
      <c r="KOO28" s="488" t="s">
        <v>1360</v>
      </c>
      <c r="KOW28" s="488" t="s">
        <v>1360</v>
      </c>
      <c r="KPE28" s="488" t="s">
        <v>1360</v>
      </c>
      <c r="KPM28" s="488" t="s">
        <v>1360</v>
      </c>
      <c r="KPU28" s="488" t="s">
        <v>1360</v>
      </c>
      <c r="KQC28" s="488" t="s">
        <v>1360</v>
      </c>
      <c r="KQK28" s="488" t="s">
        <v>1360</v>
      </c>
      <c r="KQS28" s="488" t="s">
        <v>1360</v>
      </c>
      <c r="KRA28" s="488" t="s">
        <v>1360</v>
      </c>
      <c r="KRI28" s="488" t="s">
        <v>1360</v>
      </c>
      <c r="KRQ28" s="488" t="s">
        <v>1360</v>
      </c>
      <c r="KRY28" s="488" t="s">
        <v>1360</v>
      </c>
      <c r="KSG28" s="488" t="s">
        <v>1360</v>
      </c>
      <c r="KSO28" s="488" t="s">
        <v>1360</v>
      </c>
      <c r="KSW28" s="488" t="s">
        <v>1360</v>
      </c>
      <c r="KTE28" s="488" t="s">
        <v>1360</v>
      </c>
      <c r="KTM28" s="488" t="s">
        <v>1360</v>
      </c>
      <c r="KTU28" s="488" t="s">
        <v>1360</v>
      </c>
      <c r="KUC28" s="488" t="s">
        <v>1360</v>
      </c>
      <c r="KUK28" s="488" t="s">
        <v>1360</v>
      </c>
      <c r="KUS28" s="488" t="s">
        <v>1360</v>
      </c>
      <c r="KVA28" s="488" t="s">
        <v>1360</v>
      </c>
      <c r="KVI28" s="488" t="s">
        <v>1360</v>
      </c>
      <c r="KVQ28" s="488" t="s">
        <v>1360</v>
      </c>
      <c r="KVY28" s="488" t="s">
        <v>1360</v>
      </c>
      <c r="KWG28" s="488" t="s">
        <v>1360</v>
      </c>
      <c r="KWO28" s="488" t="s">
        <v>1360</v>
      </c>
      <c r="KWW28" s="488" t="s">
        <v>1360</v>
      </c>
      <c r="KXE28" s="488" t="s">
        <v>1360</v>
      </c>
      <c r="KXM28" s="488" t="s">
        <v>1360</v>
      </c>
      <c r="KXU28" s="488" t="s">
        <v>1360</v>
      </c>
      <c r="KYC28" s="488" t="s">
        <v>1360</v>
      </c>
      <c r="KYK28" s="488" t="s">
        <v>1360</v>
      </c>
      <c r="KYS28" s="488" t="s">
        <v>1360</v>
      </c>
      <c r="KZA28" s="488" t="s">
        <v>1360</v>
      </c>
      <c r="KZI28" s="488" t="s">
        <v>1360</v>
      </c>
      <c r="KZQ28" s="488" t="s">
        <v>1360</v>
      </c>
      <c r="KZY28" s="488" t="s">
        <v>1360</v>
      </c>
      <c r="LAG28" s="488" t="s">
        <v>1360</v>
      </c>
      <c r="LAO28" s="488" t="s">
        <v>1360</v>
      </c>
      <c r="LAW28" s="488" t="s">
        <v>1360</v>
      </c>
      <c r="LBE28" s="488" t="s">
        <v>1360</v>
      </c>
      <c r="LBM28" s="488" t="s">
        <v>1360</v>
      </c>
      <c r="LBU28" s="488" t="s">
        <v>1360</v>
      </c>
      <c r="LCC28" s="488" t="s">
        <v>1360</v>
      </c>
      <c r="LCK28" s="488" t="s">
        <v>1360</v>
      </c>
      <c r="LCS28" s="488" t="s">
        <v>1360</v>
      </c>
      <c r="LDA28" s="488" t="s">
        <v>1360</v>
      </c>
      <c r="LDI28" s="488" t="s">
        <v>1360</v>
      </c>
      <c r="LDQ28" s="488" t="s">
        <v>1360</v>
      </c>
      <c r="LDY28" s="488" t="s">
        <v>1360</v>
      </c>
      <c r="LEG28" s="488" t="s">
        <v>1360</v>
      </c>
      <c r="LEO28" s="488" t="s">
        <v>1360</v>
      </c>
      <c r="LEW28" s="488" t="s">
        <v>1360</v>
      </c>
      <c r="LFE28" s="488" t="s">
        <v>1360</v>
      </c>
      <c r="LFM28" s="488" t="s">
        <v>1360</v>
      </c>
      <c r="LFU28" s="488" t="s">
        <v>1360</v>
      </c>
      <c r="LGC28" s="488" t="s">
        <v>1360</v>
      </c>
      <c r="LGK28" s="488" t="s">
        <v>1360</v>
      </c>
      <c r="LGS28" s="488" t="s">
        <v>1360</v>
      </c>
      <c r="LHA28" s="488" t="s">
        <v>1360</v>
      </c>
      <c r="LHI28" s="488" t="s">
        <v>1360</v>
      </c>
      <c r="LHQ28" s="488" t="s">
        <v>1360</v>
      </c>
      <c r="LHY28" s="488" t="s">
        <v>1360</v>
      </c>
      <c r="LIG28" s="488" t="s">
        <v>1360</v>
      </c>
      <c r="LIO28" s="488" t="s">
        <v>1360</v>
      </c>
      <c r="LIW28" s="488" t="s">
        <v>1360</v>
      </c>
      <c r="LJE28" s="488" t="s">
        <v>1360</v>
      </c>
      <c r="LJM28" s="488" t="s">
        <v>1360</v>
      </c>
      <c r="LJU28" s="488" t="s">
        <v>1360</v>
      </c>
      <c r="LKC28" s="488" t="s">
        <v>1360</v>
      </c>
      <c r="LKK28" s="488" t="s">
        <v>1360</v>
      </c>
      <c r="LKS28" s="488" t="s">
        <v>1360</v>
      </c>
      <c r="LLA28" s="488" t="s">
        <v>1360</v>
      </c>
      <c r="LLI28" s="488" t="s">
        <v>1360</v>
      </c>
      <c r="LLQ28" s="488" t="s">
        <v>1360</v>
      </c>
      <c r="LLY28" s="488" t="s">
        <v>1360</v>
      </c>
      <c r="LMG28" s="488" t="s">
        <v>1360</v>
      </c>
      <c r="LMO28" s="488" t="s">
        <v>1360</v>
      </c>
      <c r="LMW28" s="488" t="s">
        <v>1360</v>
      </c>
      <c r="LNE28" s="488" t="s">
        <v>1360</v>
      </c>
      <c r="LNM28" s="488" t="s">
        <v>1360</v>
      </c>
      <c r="LNU28" s="488" t="s">
        <v>1360</v>
      </c>
      <c r="LOC28" s="488" t="s">
        <v>1360</v>
      </c>
      <c r="LOK28" s="488" t="s">
        <v>1360</v>
      </c>
      <c r="LOS28" s="488" t="s">
        <v>1360</v>
      </c>
      <c r="LPA28" s="488" t="s">
        <v>1360</v>
      </c>
      <c r="LPI28" s="488" t="s">
        <v>1360</v>
      </c>
      <c r="LPQ28" s="488" t="s">
        <v>1360</v>
      </c>
      <c r="LPY28" s="488" t="s">
        <v>1360</v>
      </c>
      <c r="LQG28" s="488" t="s">
        <v>1360</v>
      </c>
      <c r="LQO28" s="488" t="s">
        <v>1360</v>
      </c>
      <c r="LQW28" s="488" t="s">
        <v>1360</v>
      </c>
      <c r="LRE28" s="488" t="s">
        <v>1360</v>
      </c>
      <c r="LRM28" s="488" t="s">
        <v>1360</v>
      </c>
      <c r="LRU28" s="488" t="s">
        <v>1360</v>
      </c>
      <c r="LSC28" s="488" t="s">
        <v>1360</v>
      </c>
      <c r="LSK28" s="488" t="s">
        <v>1360</v>
      </c>
      <c r="LSS28" s="488" t="s">
        <v>1360</v>
      </c>
      <c r="LTA28" s="488" t="s">
        <v>1360</v>
      </c>
      <c r="LTI28" s="488" t="s">
        <v>1360</v>
      </c>
      <c r="LTQ28" s="488" t="s">
        <v>1360</v>
      </c>
      <c r="LTY28" s="488" t="s">
        <v>1360</v>
      </c>
      <c r="LUG28" s="488" t="s">
        <v>1360</v>
      </c>
      <c r="LUO28" s="488" t="s">
        <v>1360</v>
      </c>
      <c r="LUW28" s="488" t="s">
        <v>1360</v>
      </c>
      <c r="LVE28" s="488" t="s">
        <v>1360</v>
      </c>
      <c r="LVM28" s="488" t="s">
        <v>1360</v>
      </c>
      <c r="LVU28" s="488" t="s">
        <v>1360</v>
      </c>
      <c r="LWC28" s="488" t="s">
        <v>1360</v>
      </c>
      <c r="LWK28" s="488" t="s">
        <v>1360</v>
      </c>
      <c r="LWS28" s="488" t="s">
        <v>1360</v>
      </c>
      <c r="LXA28" s="488" t="s">
        <v>1360</v>
      </c>
      <c r="LXI28" s="488" t="s">
        <v>1360</v>
      </c>
      <c r="LXQ28" s="488" t="s">
        <v>1360</v>
      </c>
      <c r="LXY28" s="488" t="s">
        <v>1360</v>
      </c>
      <c r="LYG28" s="488" t="s">
        <v>1360</v>
      </c>
      <c r="LYO28" s="488" t="s">
        <v>1360</v>
      </c>
      <c r="LYW28" s="488" t="s">
        <v>1360</v>
      </c>
      <c r="LZE28" s="488" t="s">
        <v>1360</v>
      </c>
      <c r="LZM28" s="488" t="s">
        <v>1360</v>
      </c>
      <c r="LZU28" s="488" t="s">
        <v>1360</v>
      </c>
      <c r="MAC28" s="488" t="s">
        <v>1360</v>
      </c>
      <c r="MAK28" s="488" t="s">
        <v>1360</v>
      </c>
      <c r="MAS28" s="488" t="s">
        <v>1360</v>
      </c>
      <c r="MBA28" s="488" t="s">
        <v>1360</v>
      </c>
      <c r="MBI28" s="488" t="s">
        <v>1360</v>
      </c>
      <c r="MBQ28" s="488" t="s">
        <v>1360</v>
      </c>
      <c r="MBY28" s="488" t="s">
        <v>1360</v>
      </c>
      <c r="MCG28" s="488" t="s">
        <v>1360</v>
      </c>
      <c r="MCO28" s="488" t="s">
        <v>1360</v>
      </c>
      <c r="MCW28" s="488" t="s">
        <v>1360</v>
      </c>
      <c r="MDE28" s="488" t="s">
        <v>1360</v>
      </c>
      <c r="MDM28" s="488" t="s">
        <v>1360</v>
      </c>
      <c r="MDU28" s="488" t="s">
        <v>1360</v>
      </c>
      <c r="MEC28" s="488" t="s">
        <v>1360</v>
      </c>
      <c r="MEK28" s="488" t="s">
        <v>1360</v>
      </c>
      <c r="MES28" s="488" t="s">
        <v>1360</v>
      </c>
      <c r="MFA28" s="488" t="s">
        <v>1360</v>
      </c>
      <c r="MFI28" s="488" t="s">
        <v>1360</v>
      </c>
      <c r="MFQ28" s="488" t="s">
        <v>1360</v>
      </c>
      <c r="MFY28" s="488" t="s">
        <v>1360</v>
      </c>
      <c r="MGG28" s="488" t="s">
        <v>1360</v>
      </c>
      <c r="MGO28" s="488" t="s">
        <v>1360</v>
      </c>
      <c r="MGW28" s="488" t="s">
        <v>1360</v>
      </c>
      <c r="MHE28" s="488" t="s">
        <v>1360</v>
      </c>
      <c r="MHM28" s="488" t="s">
        <v>1360</v>
      </c>
      <c r="MHU28" s="488" t="s">
        <v>1360</v>
      </c>
      <c r="MIC28" s="488" t="s">
        <v>1360</v>
      </c>
      <c r="MIK28" s="488" t="s">
        <v>1360</v>
      </c>
      <c r="MIS28" s="488" t="s">
        <v>1360</v>
      </c>
      <c r="MJA28" s="488" t="s">
        <v>1360</v>
      </c>
      <c r="MJI28" s="488" t="s">
        <v>1360</v>
      </c>
      <c r="MJQ28" s="488" t="s">
        <v>1360</v>
      </c>
      <c r="MJY28" s="488" t="s">
        <v>1360</v>
      </c>
      <c r="MKG28" s="488" t="s">
        <v>1360</v>
      </c>
      <c r="MKO28" s="488" t="s">
        <v>1360</v>
      </c>
      <c r="MKW28" s="488" t="s">
        <v>1360</v>
      </c>
      <c r="MLE28" s="488" t="s">
        <v>1360</v>
      </c>
      <c r="MLM28" s="488" t="s">
        <v>1360</v>
      </c>
      <c r="MLU28" s="488" t="s">
        <v>1360</v>
      </c>
      <c r="MMC28" s="488" t="s">
        <v>1360</v>
      </c>
      <c r="MMK28" s="488" t="s">
        <v>1360</v>
      </c>
      <c r="MMS28" s="488" t="s">
        <v>1360</v>
      </c>
      <c r="MNA28" s="488" t="s">
        <v>1360</v>
      </c>
      <c r="MNI28" s="488" t="s">
        <v>1360</v>
      </c>
      <c r="MNQ28" s="488" t="s">
        <v>1360</v>
      </c>
      <c r="MNY28" s="488" t="s">
        <v>1360</v>
      </c>
      <c r="MOG28" s="488" t="s">
        <v>1360</v>
      </c>
      <c r="MOO28" s="488" t="s">
        <v>1360</v>
      </c>
      <c r="MOW28" s="488" t="s">
        <v>1360</v>
      </c>
      <c r="MPE28" s="488" t="s">
        <v>1360</v>
      </c>
      <c r="MPM28" s="488" t="s">
        <v>1360</v>
      </c>
      <c r="MPU28" s="488" t="s">
        <v>1360</v>
      </c>
      <c r="MQC28" s="488" t="s">
        <v>1360</v>
      </c>
      <c r="MQK28" s="488" t="s">
        <v>1360</v>
      </c>
      <c r="MQS28" s="488" t="s">
        <v>1360</v>
      </c>
      <c r="MRA28" s="488" t="s">
        <v>1360</v>
      </c>
      <c r="MRI28" s="488" t="s">
        <v>1360</v>
      </c>
      <c r="MRQ28" s="488" t="s">
        <v>1360</v>
      </c>
      <c r="MRY28" s="488" t="s">
        <v>1360</v>
      </c>
      <c r="MSG28" s="488" t="s">
        <v>1360</v>
      </c>
      <c r="MSO28" s="488" t="s">
        <v>1360</v>
      </c>
      <c r="MSW28" s="488" t="s">
        <v>1360</v>
      </c>
      <c r="MTE28" s="488" t="s">
        <v>1360</v>
      </c>
      <c r="MTM28" s="488" t="s">
        <v>1360</v>
      </c>
      <c r="MTU28" s="488" t="s">
        <v>1360</v>
      </c>
      <c r="MUC28" s="488" t="s">
        <v>1360</v>
      </c>
      <c r="MUK28" s="488" t="s">
        <v>1360</v>
      </c>
      <c r="MUS28" s="488" t="s">
        <v>1360</v>
      </c>
      <c r="MVA28" s="488" t="s">
        <v>1360</v>
      </c>
      <c r="MVI28" s="488" t="s">
        <v>1360</v>
      </c>
      <c r="MVQ28" s="488" t="s">
        <v>1360</v>
      </c>
      <c r="MVY28" s="488" t="s">
        <v>1360</v>
      </c>
      <c r="MWG28" s="488" t="s">
        <v>1360</v>
      </c>
      <c r="MWO28" s="488" t="s">
        <v>1360</v>
      </c>
      <c r="MWW28" s="488" t="s">
        <v>1360</v>
      </c>
      <c r="MXE28" s="488" t="s">
        <v>1360</v>
      </c>
      <c r="MXM28" s="488" t="s">
        <v>1360</v>
      </c>
      <c r="MXU28" s="488" t="s">
        <v>1360</v>
      </c>
      <c r="MYC28" s="488" t="s">
        <v>1360</v>
      </c>
      <c r="MYK28" s="488" t="s">
        <v>1360</v>
      </c>
      <c r="MYS28" s="488" t="s">
        <v>1360</v>
      </c>
      <c r="MZA28" s="488" t="s">
        <v>1360</v>
      </c>
      <c r="MZI28" s="488" t="s">
        <v>1360</v>
      </c>
      <c r="MZQ28" s="488" t="s">
        <v>1360</v>
      </c>
      <c r="MZY28" s="488" t="s">
        <v>1360</v>
      </c>
      <c r="NAG28" s="488" t="s">
        <v>1360</v>
      </c>
      <c r="NAO28" s="488" t="s">
        <v>1360</v>
      </c>
      <c r="NAW28" s="488" t="s">
        <v>1360</v>
      </c>
      <c r="NBE28" s="488" t="s">
        <v>1360</v>
      </c>
      <c r="NBM28" s="488" t="s">
        <v>1360</v>
      </c>
      <c r="NBU28" s="488" t="s">
        <v>1360</v>
      </c>
      <c r="NCC28" s="488" t="s">
        <v>1360</v>
      </c>
      <c r="NCK28" s="488" t="s">
        <v>1360</v>
      </c>
      <c r="NCS28" s="488" t="s">
        <v>1360</v>
      </c>
      <c r="NDA28" s="488" t="s">
        <v>1360</v>
      </c>
      <c r="NDI28" s="488" t="s">
        <v>1360</v>
      </c>
      <c r="NDQ28" s="488" t="s">
        <v>1360</v>
      </c>
      <c r="NDY28" s="488" t="s">
        <v>1360</v>
      </c>
      <c r="NEG28" s="488" t="s">
        <v>1360</v>
      </c>
      <c r="NEO28" s="488" t="s">
        <v>1360</v>
      </c>
      <c r="NEW28" s="488" t="s">
        <v>1360</v>
      </c>
      <c r="NFE28" s="488" t="s">
        <v>1360</v>
      </c>
      <c r="NFM28" s="488" t="s">
        <v>1360</v>
      </c>
      <c r="NFU28" s="488" t="s">
        <v>1360</v>
      </c>
      <c r="NGC28" s="488" t="s">
        <v>1360</v>
      </c>
      <c r="NGK28" s="488" t="s">
        <v>1360</v>
      </c>
      <c r="NGS28" s="488" t="s">
        <v>1360</v>
      </c>
      <c r="NHA28" s="488" t="s">
        <v>1360</v>
      </c>
      <c r="NHI28" s="488" t="s">
        <v>1360</v>
      </c>
      <c r="NHQ28" s="488" t="s">
        <v>1360</v>
      </c>
      <c r="NHY28" s="488" t="s">
        <v>1360</v>
      </c>
      <c r="NIG28" s="488" t="s">
        <v>1360</v>
      </c>
      <c r="NIO28" s="488" t="s">
        <v>1360</v>
      </c>
      <c r="NIW28" s="488" t="s">
        <v>1360</v>
      </c>
      <c r="NJE28" s="488" t="s">
        <v>1360</v>
      </c>
      <c r="NJM28" s="488" t="s">
        <v>1360</v>
      </c>
      <c r="NJU28" s="488" t="s">
        <v>1360</v>
      </c>
      <c r="NKC28" s="488" t="s">
        <v>1360</v>
      </c>
      <c r="NKK28" s="488" t="s">
        <v>1360</v>
      </c>
      <c r="NKS28" s="488" t="s">
        <v>1360</v>
      </c>
      <c r="NLA28" s="488" t="s">
        <v>1360</v>
      </c>
      <c r="NLI28" s="488" t="s">
        <v>1360</v>
      </c>
      <c r="NLQ28" s="488" t="s">
        <v>1360</v>
      </c>
      <c r="NLY28" s="488" t="s">
        <v>1360</v>
      </c>
      <c r="NMG28" s="488" t="s">
        <v>1360</v>
      </c>
      <c r="NMO28" s="488" t="s">
        <v>1360</v>
      </c>
      <c r="NMW28" s="488" t="s">
        <v>1360</v>
      </c>
      <c r="NNE28" s="488" t="s">
        <v>1360</v>
      </c>
      <c r="NNM28" s="488" t="s">
        <v>1360</v>
      </c>
      <c r="NNU28" s="488" t="s">
        <v>1360</v>
      </c>
      <c r="NOC28" s="488" t="s">
        <v>1360</v>
      </c>
      <c r="NOK28" s="488" t="s">
        <v>1360</v>
      </c>
      <c r="NOS28" s="488" t="s">
        <v>1360</v>
      </c>
      <c r="NPA28" s="488" t="s">
        <v>1360</v>
      </c>
      <c r="NPI28" s="488" t="s">
        <v>1360</v>
      </c>
      <c r="NPQ28" s="488" t="s">
        <v>1360</v>
      </c>
      <c r="NPY28" s="488" t="s">
        <v>1360</v>
      </c>
      <c r="NQG28" s="488" t="s">
        <v>1360</v>
      </c>
      <c r="NQO28" s="488" t="s">
        <v>1360</v>
      </c>
      <c r="NQW28" s="488" t="s">
        <v>1360</v>
      </c>
      <c r="NRE28" s="488" t="s">
        <v>1360</v>
      </c>
      <c r="NRM28" s="488" t="s">
        <v>1360</v>
      </c>
      <c r="NRU28" s="488" t="s">
        <v>1360</v>
      </c>
      <c r="NSC28" s="488" t="s">
        <v>1360</v>
      </c>
      <c r="NSK28" s="488" t="s">
        <v>1360</v>
      </c>
      <c r="NSS28" s="488" t="s">
        <v>1360</v>
      </c>
      <c r="NTA28" s="488" t="s">
        <v>1360</v>
      </c>
      <c r="NTI28" s="488" t="s">
        <v>1360</v>
      </c>
      <c r="NTQ28" s="488" t="s">
        <v>1360</v>
      </c>
      <c r="NTY28" s="488" t="s">
        <v>1360</v>
      </c>
      <c r="NUG28" s="488" t="s">
        <v>1360</v>
      </c>
      <c r="NUO28" s="488" t="s">
        <v>1360</v>
      </c>
      <c r="NUW28" s="488" t="s">
        <v>1360</v>
      </c>
      <c r="NVE28" s="488" t="s">
        <v>1360</v>
      </c>
      <c r="NVM28" s="488" t="s">
        <v>1360</v>
      </c>
      <c r="NVU28" s="488" t="s">
        <v>1360</v>
      </c>
      <c r="NWC28" s="488" t="s">
        <v>1360</v>
      </c>
      <c r="NWK28" s="488" t="s">
        <v>1360</v>
      </c>
      <c r="NWS28" s="488" t="s">
        <v>1360</v>
      </c>
      <c r="NXA28" s="488" t="s">
        <v>1360</v>
      </c>
      <c r="NXI28" s="488" t="s">
        <v>1360</v>
      </c>
      <c r="NXQ28" s="488" t="s">
        <v>1360</v>
      </c>
      <c r="NXY28" s="488" t="s">
        <v>1360</v>
      </c>
      <c r="NYG28" s="488" t="s">
        <v>1360</v>
      </c>
      <c r="NYO28" s="488" t="s">
        <v>1360</v>
      </c>
      <c r="NYW28" s="488" t="s">
        <v>1360</v>
      </c>
      <c r="NZE28" s="488" t="s">
        <v>1360</v>
      </c>
      <c r="NZM28" s="488" t="s">
        <v>1360</v>
      </c>
      <c r="NZU28" s="488" t="s">
        <v>1360</v>
      </c>
      <c r="OAC28" s="488" t="s">
        <v>1360</v>
      </c>
      <c r="OAK28" s="488" t="s">
        <v>1360</v>
      </c>
      <c r="OAS28" s="488" t="s">
        <v>1360</v>
      </c>
      <c r="OBA28" s="488" t="s">
        <v>1360</v>
      </c>
      <c r="OBI28" s="488" t="s">
        <v>1360</v>
      </c>
      <c r="OBQ28" s="488" t="s">
        <v>1360</v>
      </c>
      <c r="OBY28" s="488" t="s">
        <v>1360</v>
      </c>
      <c r="OCG28" s="488" t="s">
        <v>1360</v>
      </c>
      <c r="OCO28" s="488" t="s">
        <v>1360</v>
      </c>
      <c r="OCW28" s="488" t="s">
        <v>1360</v>
      </c>
      <c r="ODE28" s="488" t="s">
        <v>1360</v>
      </c>
      <c r="ODM28" s="488" t="s">
        <v>1360</v>
      </c>
      <c r="ODU28" s="488" t="s">
        <v>1360</v>
      </c>
      <c r="OEC28" s="488" t="s">
        <v>1360</v>
      </c>
      <c r="OEK28" s="488" t="s">
        <v>1360</v>
      </c>
      <c r="OES28" s="488" t="s">
        <v>1360</v>
      </c>
      <c r="OFA28" s="488" t="s">
        <v>1360</v>
      </c>
      <c r="OFI28" s="488" t="s">
        <v>1360</v>
      </c>
      <c r="OFQ28" s="488" t="s">
        <v>1360</v>
      </c>
      <c r="OFY28" s="488" t="s">
        <v>1360</v>
      </c>
      <c r="OGG28" s="488" t="s">
        <v>1360</v>
      </c>
      <c r="OGO28" s="488" t="s">
        <v>1360</v>
      </c>
      <c r="OGW28" s="488" t="s">
        <v>1360</v>
      </c>
      <c r="OHE28" s="488" t="s">
        <v>1360</v>
      </c>
      <c r="OHM28" s="488" t="s">
        <v>1360</v>
      </c>
      <c r="OHU28" s="488" t="s">
        <v>1360</v>
      </c>
      <c r="OIC28" s="488" t="s">
        <v>1360</v>
      </c>
      <c r="OIK28" s="488" t="s">
        <v>1360</v>
      </c>
      <c r="OIS28" s="488" t="s">
        <v>1360</v>
      </c>
      <c r="OJA28" s="488" t="s">
        <v>1360</v>
      </c>
      <c r="OJI28" s="488" t="s">
        <v>1360</v>
      </c>
      <c r="OJQ28" s="488" t="s">
        <v>1360</v>
      </c>
      <c r="OJY28" s="488" t="s">
        <v>1360</v>
      </c>
      <c r="OKG28" s="488" t="s">
        <v>1360</v>
      </c>
      <c r="OKO28" s="488" t="s">
        <v>1360</v>
      </c>
      <c r="OKW28" s="488" t="s">
        <v>1360</v>
      </c>
      <c r="OLE28" s="488" t="s">
        <v>1360</v>
      </c>
      <c r="OLM28" s="488" t="s">
        <v>1360</v>
      </c>
      <c r="OLU28" s="488" t="s">
        <v>1360</v>
      </c>
      <c r="OMC28" s="488" t="s">
        <v>1360</v>
      </c>
      <c r="OMK28" s="488" t="s">
        <v>1360</v>
      </c>
      <c r="OMS28" s="488" t="s">
        <v>1360</v>
      </c>
      <c r="ONA28" s="488" t="s">
        <v>1360</v>
      </c>
      <c r="ONI28" s="488" t="s">
        <v>1360</v>
      </c>
      <c r="ONQ28" s="488" t="s">
        <v>1360</v>
      </c>
      <c r="ONY28" s="488" t="s">
        <v>1360</v>
      </c>
      <c r="OOG28" s="488" t="s">
        <v>1360</v>
      </c>
      <c r="OOO28" s="488" t="s">
        <v>1360</v>
      </c>
      <c r="OOW28" s="488" t="s">
        <v>1360</v>
      </c>
      <c r="OPE28" s="488" t="s">
        <v>1360</v>
      </c>
      <c r="OPM28" s="488" t="s">
        <v>1360</v>
      </c>
      <c r="OPU28" s="488" t="s">
        <v>1360</v>
      </c>
      <c r="OQC28" s="488" t="s">
        <v>1360</v>
      </c>
      <c r="OQK28" s="488" t="s">
        <v>1360</v>
      </c>
      <c r="OQS28" s="488" t="s">
        <v>1360</v>
      </c>
      <c r="ORA28" s="488" t="s">
        <v>1360</v>
      </c>
      <c r="ORI28" s="488" t="s">
        <v>1360</v>
      </c>
      <c r="ORQ28" s="488" t="s">
        <v>1360</v>
      </c>
      <c r="ORY28" s="488" t="s">
        <v>1360</v>
      </c>
      <c r="OSG28" s="488" t="s">
        <v>1360</v>
      </c>
      <c r="OSO28" s="488" t="s">
        <v>1360</v>
      </c>
      <c r="OSW28" s="488" t="s">
        <v>1360</v>
      </c>
      <c r="OTE28" s="488" t="s">
        <v>1360</v>
      </c>
      <c r="OTM28" s="488" t="s">
        <v>1360</v>
      </c>
      <c r="OTU28" s="488" t="s">
        <v>1360</v>
      </c>
      <c r="OUC28" s="488" t="s">
        <v>1360</v>
      </c>
      <c r="OUK28" s="488" t="s">
        <v>1360</v>
      </c>
      <c r="OUS28" s="488" t="s">
        <v>1360</v>
      </c>
      <c r="OVA28" s="488" t="s">
        <v>1360</v>
      </c>
      <c r="OVI28" s="488" t="s">
        <v>1360</v>
      </c>
      <c r="OVQ28" s="488" t="s">
        <v>1360</v>
      </c>
      <c r="OVY28" s="488" t="s">
        <v>1360</v>
      </c>
      <c r="OWG28" s="488" t="s">
        <v>1360</v>
      </c>
      <c r="OWO28" s="488" t="s">
        <v>1360</v>
      </c>
      <c r="OWW28" s="488" t="s">
        <v>1360</v>
      </c>
      <c r="OXE28" s="488" t="s">
        <v>1360</v>
      </c>
      <c r="OXM28" s="488" t="s">
        <v>1360</v>
      </c>
      <c r="OXU28" s="488" t="s">
        <v>1360</v>
      </c>
      <c r="OYC28" s="488" t="s">
        <v>1360</v>
      </c>
      <c r="OYK28" s="488" t="s">
        <v>1360</v>
      </c>
      <c r="OYS28" s="488" t="s">
        <v>1360</v>
      </c>
      <c r="OZA28" s="488" t="s">
        <v>1360</v>
      </c>
      <c r="OZI28" s="488" t="s">
        <v>1360</v>
      </c>
      <c r="OZQ28" s="488" t="s">
        <v>1360</v>
      </c>
      <c r="OZY28" s="488" t="s">
        <v>1360</v>
      </c>
      <c r="PAG28" s="488" t="s">
        <v>1360</v>
      </c>
      <c r="PAO28" s="488" t="s">
        <v>1360</v>
      </c>
      <c r="PAW28" s="488" t="s">
        <v>1360</v>
      </c>
      <c r="PBE28" s="488" t="s">
        <v>1360</v>
      </c>
      <c r="PBM28" s="488" t="s">
        <v>1360</v>
      </c>
      <c r="PBU28" s="488" t="s">
        <v>1360</v>
      </c>
      <c r="PCC28" s="488" t="s">
        <v>1360</v>
      </c>
      <c r="PCK28" s="488" t="s">
        <v>1360</v>
      </c>
      <c r="PCS28" s="488" t="s">
        <v>1360</v>
      </c>
      <c r="PDA28" s="488" t="s">
        <v>1360</v>
      </c>
      <c r="PDI28" s="488" t="s">
        <v>1360</v>
      </c>
      <c r="PDQ28" s="488" t="s">
        <v>1360</v>
      </c>
      <c r="PDY28" s="488" t="s">
        <v>1360</v>
      </c>
      <c r="PEG28" s="488" t="s">
        <v>1360</v>
      </c>
      <c r="PEO28" s="488" t="s">
        <v>1360</v>
      </c>
      <c r="PEW28" s="488" t="s">
        <v>1360</v>
      </c>
      <c r="PFE28" s="488" t="s">
        <v>1360</v>
      </c>
      <c r="PFM28" s="488" t="s">
        <v>1360</v>
      </c>
      <c r="PFU28" s="488" t="s">
        <v>1360</v>
      </c>
      <c r="PGC28" s="488" t="s">
        <v>1360</v>
      </c>
      <c r="PGK28" s="488" t="s">
        <v>1360</v>
      </c>
      <c r="PGS28" s="488" t="s">
        <v>1360</v>
      </c>
      <c r="PHA28" s="488" t="s">
        <v>1360</v>
      </c>
      <c r="PHI28" s="488" t="s">
        <v>1360</v>
      </c>
      <c r="PHQ28" s="488" t="s">
        <v>1360</v>
      </c>
      <c r="PHY28" s="488" t="s">
        <v>1360</v>
      </c>
      <c r="PIG28" s="488" t="s">
        <v>1360</v>
      </c>
      <c r="PIO28" s="488" t="s">
        <v>1360</v>
      </c>
      <c r="PIW28" s="488" t="s">
        <v>1360</v>
      </c>
      <c r="PJE28" s="488" t="s">
        <v>1360</v>
      </c>
      <c r="PJM28" s="488" t="s">
        <v>1360</v>
      </c>
      <c r="PJU28" s="488" t="s">
        <v>1360</v>
      </c>
      <c r="PKC28" s="488" t="s">
        <v>1360</v>
      </c>
      <c r="PKK28" s="488" t="s">
        <v>1360</v>
      </c>
      <c r="PKS28" s="488" t="s">
        <v>1360</v>
      </c>
      <c r="PLA28" s="488" t="s">
        <v>1360</v>
      </c>
      <c r="PLI28" s="488" t="s">
        <v>1360</v>
      </c>
      <c r="PLQ28" s="488" t="s">
        <v>1360</v>
      </c>
      <c r="PLY28" s="488" t="s">
        <v>1360</v>
      </c>
      <c r="PMG28" s="488" t="s">
        <v>1360</v>
      </c>
      <c r="PMO28" s="488" t="s">
        <v>1360</v>
      </c>
      <c r="PMW28" s="488" t="s">
        <v>1360</v>
      </c>
      <c r="PNE28" s="488" t="s">
        <v>1360</v>
      </c>
      <c r="PNM28" s="488" t="s">
        <v>1360</v>
      </c>
      <c r="PNU28" s="488" t="s">
        <v>1360</v>
      </c>
      <c r="POC28" s="488" t="s">
        <v>1360</v>
      </c>
      <c r="POK28" s="488" t="s">
        <v>1360</v>
      </c>
      <c r="POS28" s="488" t="s">
        <v>1360</v>
      </c>
      <c r="PPA28" s="488" t="s">
        <v>1360</v>
      </c>
      <c r="PPI28" s="488" t="s">
        <v>1360</v>
      </c>
      <c r="PPQ28" s="488" t="s">
        <v>1360</v>
      </c>
      <c r="PPY28" s="488" t="s">
        <v>1360</v>
      </c>
      <c r="PQG28" s="488" t="s">
        <v>1360</v>
      </c>
      <c r="PQO28" s="488" t="s">
        <v>1360</v>
      </c>
      <c r="PQW28" s="488" t="s">
        <v>1360</v>
      </c>
      <c r="PRE28" s="488" t="s">
        <v>1360</v>
      </c>
      <c r="PRM28" s="488" t="s">
        <v>1360</v>
      </c>
      <c r="PRU28" s="488" t="s">
        <v>1360</v>
      </c>
      <c r="PSC28" s="488" t="s">
        <v>1360</v>
      </c>
      <c r="PSK28" s="488" t="s">
        <v>1360</v>
      </c>
      <c r="PSS28" s="488" t="s">
        <v>1360</v>
      </c>
      <c r="PTA28" s="488" t="s">
        <v>1360</v>
      </c>
      <c r="PTI28" s="488" t="s">
        <v>1360</v>
      </c>
      <c r="PTQ28" s="488" t="s">
        <v>1360</v>
      </c>
      <c r="PTY28" s="488" t="s">
        <v>1360</v>
      </c>
      <c r="PUG28" s="488" t="s">
        <v>1360</v>
      </c>
      <c r="PUO28" s="488" t="s">
        <v>1360</v>
      </c>
      <c r="PUW28" s="488" t="s">
        <v>1360</v>
      </c>
      <c r="PVE28" s="488" t="s">
        <v>1360</v>
      </c>
      <c r="PVM28" s="488" t="s">
        <v>1360</v>
      </c>
      <c r="PVU28" s="488" t="s">
        <v>1360</v>
      </c>
      <c r="PWC28" s="488" t="s">
        <v>1360</v>
      </c>
      <c r="PWK28" s="488" t="s">
        <v>1360</v>
      </c>
      <c r="PWS28" s="488" t="s">
        <v>1360</v>
      </c>
      <c r="PXA28" s="488" t="s">
        <v>1360</v>
      </c>
      <c r="PXI28" s="488" t="s">
        <v>1360</v>
      </c>
      <c r="PXQ28" s="488" t="s">
        <v>1360</v>
      </c>
      <c r="PXY28" s="488" t="s">
        <v>1360</v>
      </c>
      <c r="PYG28" s="488" t="s">
        <v>1360</v>
      </c>
      <c r="PYO28" s="488" t="s">
        <v>1360</v>
      </c>
      <c r="PYW28" s="488" t="s">
        <v>1360</v>
      </c>
      <c r="PZE28" s="488" t="s">
        <v>1360</v>
      </c>
      <c r="PZM28" s="488" t="s">
        <v>1360</v>
      </c>
      <c r="PZU28" s="488" t="s">
        <v>1360</v>
      </c>
      <c r="QAC28" s="488" t="s">
        <v>1360</v>
      </c>
      <c r="QAK28" s="488" t="s">
        <v>1360</v>
      </c>
      <c r="QAS28" s="488" t="s">
        <v>1360</v>
      </c>
      <c r="QBA28" s="488" t="s">
        <v>1360</v>
      </c>
      <c r="QBI28" s="488" t="s">
        <v>1360</v>
      </c>
      <c r="QBQ28" s="488" t="s">
        <v>1360</v>
      </c>
      <c r="QBY28" s="488" t="s">
        <v>1360</v>
      </c>
      <c r="QCG28" s="488" t="s">
        <v>1360</v>
      </c>
      <c r="QCO28" s="488" t="s">
        <v>1360</v>
      </c>
      <c r="QCW28" s="488" t="s">
        <v>1360</v>
      </c>
      <c r="QDE28" s="488" t="s">
        <v>1360</v>
      </c>
      <c r="QDM28" s="488" t="s">
        <v>1360</v>
      </c>
      <c r="QDU28" s="488" t="s">
        <v>1360</v>
      </c>
      <c r="QEC28" s="488" t="s">
        <v>1360</v>
      </c>
      <c r="QEK28" s="488" t="s">
        <v>1360</v>
      </c>
      <c r="QES28" s="488" t="s">
        <v>1360</v>
      </c>
      <c r="QFA28" s="488" t="s">
        <v>1360</v>
      </c>
      <c r="QFI28" s="488" t="s">
        <v>1360</v>
      </c>
      <c r="QFQ28" s="488" t="s">
        <v>1360</v>
      </c>
      <c r="QFY28" s="488" t="s">
        <v>1360</v>
      </c>
      <c r="QGG28" s="488" t="s">
        <v>1360</v>
      </c>
      <c r="QGO28" s="488" t="s">
        <v>1360</v>
      </c>
      <c r="QGW28" s="488" t="s">
        <v>1360</v>
      </c>
      <c r="QHE28" s="488" t="s">
        <v>1360</v>
      </c>
      <c r="QHM28" s="488" t="s">
        <v>1360</v>
      </c>
      <c r="QHU28" s="488" t="s">
        <v>1360</v>
      </c>
      <c r="QIC28" s="488" t="s">
        <v>1360</v>
      </c>
      <c r="QIK28" s="488" t="s">
        <v>1360</v>
      </c>
      <c r="QIS28" s="488" t="s">
        <v>1360</v>
      </c>
      <c r="QJA28" s="488" t="s">
        <v>1360</v>
      </c>
      <c r="QJI28" s="488" t="s">
        <v>1360</v>
      </c>
      <c r="QJQ28" s="488" t="s">
        <v>1360</v>
      </c>
      <c r="QJY28" s="488" t="s">
        <v>1360</v>
      </c>
      <c r="QKG28" s="488" t="s">
        <v>1360</v>
      </c>
      <c r="QKO28" s="488" t="s">
        <v>1360</v>
      </c>
      <c r="QKW28" s="488" t="s">
        <v>1360</v>
      </c>
      <c r="QLE28" s="488" t="s">
        <v>1360</v>
      </c>
      <c r="QLM28" s="488" t="s">
        <v>1360</v>
      </c>
      <c r="QLU28" s="488" t="s">
        <v>1360</v>
      </c>
      <c r="QMC28" s="488" t="s">
        <v>1360</v>
      </c>
      <c r="QMK28" s="488" t="s">
        <v>1360</v>
      </c>
      <c r="QMS28" s="488" t="s">
        <v>1360</v>
      </c>
      <c r="QNA28" s="488" t="s">
        <v>1360</v>
      </c>
      <c r="QNI28" s="488" t="s">
        <v>1360</v>
      </c>
      <c r="QNQ28" s="488" t="s">
        <v>1360</v>
      </c>
      <c r="QNY28" s="488" t="s">
        <v>1360</v>
      </c>
      <c r="QOG28" s="488" t="s">
        <v>1360</v>
      </c>
      <c r="QOO28" s="488" t="s">
        <v>1360</v>
      </c>
      <c r="QOW28" s="488" t="s">
        <v>1360</v>
      </c>
      <c r="QPE28" s="488" t="s">
        <v>1360</v>
      </c>
      <c r="QPM28" s="488" t="s">
        <v>1360</v>
      </c>
      <c r="QPU28" s="488" t="s">
        <v>1360</v>
      </c>
      <c r="QQC28" s="488" t="s">
        <v>1360</v>
      </c>
      <c r="QQK28" s="488" t="s">
        <v>1360</v>
      </c>
      <c r="QQS28" s="488" t="s">
        <v>1360</v>
      </c>
      <c r="QRA28" s="488" t="s">
        <v>1360</v>
      </c>
      <c r="QRI28" s="488" t="s">
        <v>1360</v>
      </c>
      <c r="QRQ28" s="488" t="s">
        <v>1360</v>
      </c>
      <c r="QRY28" s="488" t="s">
        <v>1360</v>
      </c>
      <c r="QSG28" s="488" t="s">
        <v>1360</v>
      </c>
      <c r="QSO28" s="488" t="s">
        <v>1360</v>
      </c>
      <c r="QSW28" s="488" t="s">
        <v>1360</v>
      </c>
      <c r="QTE28" s="488" t="s">
        <v>1360</v>
      </c>
      <c r="QTM28" s="488" t="s">
        <v>1360</v>
      </c>
      <c r="QTU28" s="488" t="s">
        <v>1360</v>
      </c>
      <c r="QUC28" s="488" t="s">
        <v>1360</v>
      </c>
      <c r="QUK28" s="488" t="s">
        <v>1360</v>
      </c>
      <c r="QUS28" s="488" t="s">
        <v>1360</v>
      </c>
      <c r="QVA28" s="488" t="s">
        <v>1360</v>
      </c>
      <c r="QVI28" s="488" t="s">
        <v>1360</v>
      </c>
      <c r="QVQ28" s="488" t="s">
        <v>1360</v>
      </c>
      <c r="QVY28" s="488" t="s">
        <v>1360</v>
      </c>
      <c r="QWG28" s="488" t="s">
        <v>1360</v>
      </c>
      <c r="QWO28" s="488" t="s">
        <v>1360</v>
      </c>
      <c r="QWW28" s="488" t="s">
        <v>1360</v>
      </c>
      <c r="QXE28" s="488" t="s">
        <v>1360</v>
      </c>
      <c r="QXM28" s="488" t="s">
        <v>1360</v>
      </c>
      <c r="QXU28" s="488" t="s">
        <v>1360</v>
      </c>
      <c r="QYC28" s="488" t="s">
        <v>1360</v>
      </c>
      <c r="QYK28" s="488" t="s">
        <v>1360</v>
      </c>
      <c r="QYS28" s="488" t="s">
        <v>1360</v>
      </c>
      <c r="QZA28" s="488" t="s">
        <v>1360</v>
      </c>
      <c r="QZI28" s="488" t="s">
        <v>1360</v>
      </c>
      <c r="QZQ28" s="488" t="s">
        <v>1360</v>
      </c>
      <c r="QZY28" s="488" t="s">
        <v>1360</v>
      </c>
      <c r="RAG28" s="488" t="s">
        <v>1360</v>
      </c>
      <c r="RAO28" s="488" t="s">
        <v>1360</v>
      </c>
      <c r="RAW28" s="488" t="s">
        <v>1360</v>
      </c>
      <c r="RBE28" s="488" t="s">
        <v>1360</v>
      </c>
      <c r="RBM28" s="488" t="s">
        <v>1360</v>
      </c>
      <c r="RBU28" s="488" t="s">
        <v>1360</v>
      </c>
      <c r="RCC28" s="488" t="s">
        <v>1360</v>
      </c>
      <c r="RCK28" s="488" t="s">
        <v>1360</v>
      </c>
      <c r="RCS28" s="488" t="s">
        <v>1360</v>
      </c>
      <c r="RDA28" s="488" t="s">
        <v>1360</v>
      </c>
      <c r="RDI28" s="488" t="s">
        <v>1360</v>
      </c>
      <c r="RDQ28" s="488" t="s">
        <v>1360</v>
      </c>
      <c r="RDY28" s="488" t="s">
        <v>1360</v>
      </c>
      <c r="REG28" s="488" t="s">
        <v>1360</v>
      </c>
      <c r="REO28" s="488" t="s">
        <v>1360</v>
      </c>
      <c r="REW28" s="488" t="s">
        <v>1360</v>
      </c>
      <c r="RFE28" s="488" t="s">
        <v>1360</v>
      </c>
      <c r="RFM28" s="488" t="s">
        <v>1360</v>
      </c>
      <c r="RFU28" s="488" t="s">
        <v>1360</v>
      </c>
      <c r="RGC28" s="488" t="s">
        <v>1360</v>
      </c>
      <c r="RGK28" s="488" t="s">
        <v>1360</v>
      </c>
      <c r="RGS28" s="488" t="s">
        <v>1360</v>
      </c>
      <c r="RHA28" s="488" t="s">
        <v>1360</v>
      </c>
      <c r="RHI28" s="488" t="s">
        <v>1360</v>
      </c>
      <c r="RHQ28" s="488" t="s">
        <v>1360</v>
      </c>
      <c r="RHY28" s="488" t="s">
        <v>1360</v>
      </c>
      <c r="RIG28" s="488" t="s">
        <v>1360</v>
      </c>
      <c r="RIO28" s="488" t="s">
        <v>1360</v>
      </c>
      <c r="RIW28" s="488" t="s">
        <v>1360</v>
      </c>
      <c r="RJE28" s="488" t="s">
        <v>1360</v>
      </c>
      <c r="RJM28" s="488" t="s">
        <v>1360</v>
      </c>
      <c r="RJU28" s="488" t="s">
        <v>1360</v>
      </c>
      <c r="RKC28" s="488" t="s">
        <v>1360</v>
      </c>
      <c r="RKK28" s="488" t="s">
        <v>1360</v>
      </c>
      <c r="RKS28" s="488" t="s">
        <v>1360</v>
      </c>
      <c r="RLA28" s="488" t="s">
        <v>1360</v>
      </c>
      <c r="RLI28" s="488" t="s">
        <v>1360</v>
      </c>
      <c r="RLQ28" s="488" t="s">
        <v>1360</v>
      </c>
      <c r="RLY28" s="488" t="s">
        <v>1360</v>
      </c>
      <c r="RMG28" s="488" t="s">
        <v>1360</v>
      </c>
      <c r="RMO28" s="488" t="s">
        <v>1360</v>
      </c>
      <c r="RMW28" s="488" t="s">
        <v>1360</v>
      </c>
      <c r="RNE28" s="488" t="s">
        <v>1360</v>
      </c>
      <c r="RNM28" s="488" t="s">
        <v>1360</v>
      </c>
      <c r="RNU28" s="488" t="s">
        <v>1360</v>
      </c>
      <c r="ROC28" s="488" t="s">
        <v>1360</v>
      </c>
      <c r="ROK28" s="488" t="s">
        <v>1360</v>
      </c>
      <c r="ROS28" s="488" t="s">
        <v>1360</v>
      </c>
      <c r="RPA28" s="488" t="s">
        <v>1360</v>
      </c>
      <c r="RPI28" s="488" t="s">
        <v>1360</v>
      </c>
      <c r="RPQ28" s="488" t="s">
        <v>1360</v>
      </c>
      <c r="RPY28" s="488" t="s">
        <v>1360</v>
      </c>
      <c r="RQG28" s="488" t="s">
        <v>1360</v>
      </c>
      <c r="RQO28" s="488" t="s">
        <v>1360</v>
      </c>
      <c r="RQW28" s="488" t="s">
        <v>1360</v>
      </c>
      <c r="RRE28" s="488" t="s">
        <v>1360</v>
      </c>
      <c r="RRM28" s="488" t="s">
        <v>1360</v>
      </c>
      <c r="RRU28" s="488" t="s">
        <v>1360</v>
      </c>
      <c r="RSC28" s="488" t="s">
        <v>1360</v>
      </c>
      <c r="RSK28" s="488" t="s">
        <v>1360</v>
      </c>
      <c r="RSS28" s="488" t="s">
        <v>1360</v>
      </c>
      <c r="RTA28" s="488" t="s">
        <v>1360</v>
      </c>
      <c r="RTI28" s="488" t="s">
        <v>1360</v>
      </c>
      <c r="RTQ28" s="488" t="s">
        <v>1360</v>
      </c>
      <c r="RTY28" s="488" t="s">
        <v>1360</v>
      </c>
      <c r="RUG28" s="488" t="s">
        <v>1360</v>
      </c>
      <c r="RUO28" s="488" t="s">
        <v>1360</v>
      </c>
      <c r="RUW28" s="488" t="s">
        <v>1360</v>
      </c>
      <c r="RVE28" s="488" t="s">
        <v>1360</v>
      </c>
      <c r="RVM28" s="488" t="s">
        <v>1360</v>
      </c>
      <c r="RVU28" s="488" t="s">
        <v>1360</v>
      </c>
      <c r="RWC28" s="488" t="s">
        <v>1360</v>
      </c>
      <c r="RWK28" s="488" t="s">
        <v>1360</v>
      </c>
      <c r="RWS28" s="488" t="s">
        <v>1360</v>
      </c>
      <c r="RXA28" s="488" t="s">
        <v>1360</v>
      </c>
      <c r="RXI28" s="488" t="s">
        <v>1360</v>
      </c>
      <c r="RXQ28" s="488" t="s">
        <v>1360</v>
      </c>
      <c r="RXY28" s="488" t="s">
        <v>1360</v>
      </c>
      <c r="RYG28" s="488" t="s">
        <v>1360</v>
      </c>
      <c r="RYO28" s="488" t="s">
        <v>1360</v>
      </c>
      <c r="RYW28" s="488" t="s">
        <v>1360</v>
      </c>
      <c r="RZE28" s="488" t="s">
        <v>1360</v>
      </c>
      <c r="RZM28" s="488" t="s">
        <v>1360</v>
      </c>
      <c r="RZU28" s="488" t="s">
        <v>1360</v>
      </c>
      <c r="SAC28" s="488" t="s">
        <v>1360</v>
      </c>
      <c r="SAK28" s="488" t="s">
        <v>1360</v>
      </c>
      <c r="SAS28" s="488" t="s">
        <v>1360</v>
      </c>
      <c r="SBA28" s="488" t="s">
        <v>1360</v>
      </c>
      <c r="SBI28" s="488" t="s">
        <v>1360</v>
      </c>
      <c r="SBQ28" s="488" t="s">
        <v>1360</v>
      </c>
      <c r="SBY28" s="488" t="s">
        <v>1360</v>
      </c>
      <c r="SCG28" s="488" t="s">
        <v>1360</v>
      </c>
      <c r="SCO28" s="488" t="s">
        <v>1360</v>
      </c>
      <c r="SCW28" s="488" t="s">
        <v>1360</v>
      </c>
      <c r="SDE28" s="488" t="s">
        <v>1360</v>
      </c>
      <c r="SDM28" s="488" t="s">
        <v>1360</v>
      </c>
      <c r="SDU28" s="488" t="s">
        <v>1360</v>
      </c>
      <c r="SEC28" s="488" t="s">
        <v>1360</v>
      </c>
      <c r="SEK28" s="488" t="s">
        <v>1360</v>
      </c>
      <c r="SES28" s="488" t="s">
        <v>1360</v>
      </c>
      <c r="SFA28" s="488" t="s">
        <v>1360</v>
      </c>
      <c r="SFI28" s="488" t="s">
        <v>1360</v>
      </c>
      <c r="SFQ28" s="488" t="s">
        <v>1360</v>
      </c>
      <c r="SFY28" s="488" t="s">
        <v>1360</v>
      </c>
      <c r="SGG28" s="488" t="s">
        <v>1360</v>
      </c>
      <c r="SGO28" s="488" t="s">
        <v>1360</v>
      </c>
      <c r="SGW28" s="488" t="s">
        <v>1360</v>
      </c>
      <c r="SHE28" s="488" t="s">
        <v>1360</v>
      </c>
      <c r="SHM28" s="488" t="s">
        <v>1360</v>
      </c>
      <c r="SHU28" s="488" t="s">
        <v>1360</v>
      </c>
      <c r="SIC28" s="488" t="s">
        <v>1360</v>
      </c>
      <c r="SIK28" s="488" t="s">
        <v>1360</v>
      </c>
      <c r="SIS28" s="488" t="s">
        <v>1360</v>
      </c>
      <c r="SJA28" s="488" t="s">
        <v>1360</v>
      </c>
      <c r="SJI28" s="488" t="s">
        <v>1360</v>
      </c>
      <c r="SJQ28" s="488" t="s">
        <v>1360</v>
      </c>
      <c r="SJY28" s="488" t="s">
        <v>1360</v>
      </c>
      <c r="SKG28" s="488" t="s">
        <v>1360</v>
      </c>
      <c r="SKO28" s="488" t="s">
        <v>1360</v>
      </c>
      <c r="SKW28" s="488" t="s">
        <v>1360</v>
      </c>
      <c r="SLE28" s="488" t="s">
        <v>1360</v>
      </c>
      <c r="SLM28" s="488" t="s">
        <v>1360</v>
      </c>
      <c r="SLU28" s="488" t="s">
        <v>1360</v>
      </c>
      <c r="SMC28" s="488" t="s">
        <v>1360</v>
      </c>
      <c r="SMK28" s="488" t="s">
        <v>1360</v>
      </c>
      <c r="SMS28" s="488" t="s">
        <v>1360</v>
      </c>
      <c r="SNA28" s="488" t="s">
        <v>1360</v>
      </c>
      <c r="SNI28" s="488" t="s">
        <v>1360</v>
      </c>
      <c r="SNQ28" s="488" t="s">
        <v>1360</v>
      </c>
      <c r="SNY28" s="488" t="s">
        <v>1360</v>
      </c>
      <c r="SOG28" s="488" t="s">
        <v>1360</v>
      </c>
      <c r="SOO28" s="488" t="s">
        <v>1360</v>
      </c>
      <c r="SOW28" s="488" t="s">
        <v>1360</v>
      </c>
      <c r="SPE28" s="488" t="s">
        <v>1360</v>
      </c>
      <c r="SPM28" s="488" t="s">
        <v>1360</v>
      </c>
      <c r="SPU28" s="488" t="s">
        <v>1360</v>
      </c>
      <c r="SQC28" s="488" t="s">
        <v>1360</v>
      </c>
      <c r="SQK28" s="488" t="s">
        <v>1360</v>
      </c>
      <c r="SQS28" s="488" t="s">
        <v>1360</v>
      </c>
      <c r="SRA28" s="488" t="s">
        <v>1360</v>
      </c>
      <c r="SRI28" s="488" t="s">
        <v>1360</v>
      </c>
      <c r="SRQ28" s="488" t="s">
        <v>1360</v>
      </c>
      <c r="SRY28" s="488" t="s">
        <v>1360</v>
      </c>
      <c r="SSG28" s="488" t="s">
        <v>1360</v>
      </c>
      <c r="SSO28" s="488" t="s">
        <v>1360</v>
      </c>
      <c r="SSW28" s="488" t="s">
        <v>1360</v>
      </c>
      <c r="STE28" s="488" t="s">
        <v>1360</v>
      </c>
      <c r="STM28" s="488" t="s">
        <v>1360</v>
      </c>
      <c r="STU28" s="488" t="s">
        <v>1360</v>
      </c>
      <c r="SUC28" s="488" t="s">
        <v>1360</v>
      </c>
      <c r="SUK28" s="488" t="s">
        <v>1360</v>
      </c>
      <c r="SUS28" s="488" t="s">
        <v>1360</v>
      </c>
      <c r="SVA28" s="488" t="s">
        <v>1360</v>
      </c>
      <c r="SVI28" s="488" t="s">
        <v>1360</v>
      </c>
      <c r="SVQ28" s="488" t="s">
        <v>1360</v>
      </c>
      <c r="SVY28" s="488" t="s">
        <v>1360</v>
      </c>
      <c r="SWG28" s="488" t="s">
        <v>1360</v>
      </c>
      <c r="SWO28" s="488" t="s">
        <v>1360</v>
      </c>
      <c r="SWW28" s="488" t="s">
        <v>1360</v>
      </c>
      <c r="SXE28" s="488" t="s">
        <v>1360</v>
      </c>
      <c r="SXM28" s="488" t="s">
        <v>1360</v>
      </c>
      <c r="SXU28" s="488" t="s">
        <v>1360</v>
      </c>
      <c r="SYC28" s="488" t="s">
        <v>1360</v>
      </c>
      <c r="SYK28" s="488" t="s">
        <v>1360</v>
      </c>
      <c r="SYS28" s="488" t="s">
        <v>1360</v>
      </c>
      <c r="SZA28" s="488" t="s">
        <v>1360</v>
      </c>
      <c r="SZI28" s="488" t="s">
        <v>1360</v>
      </c>
      <c r="SZQ28" s="488" t="s">
        <v>1360</v>
      </c>
      <c r="SZY28" s="488" t="s">
        <v>1360</v>
      </c>
      <c r="TAG28" s="488" t="s">
        <v>1360</v>
      </c>
      <c r="TAO28" s="488" t="s">
        <v>1360</v>
      </c>
      <c r="TAW28" s="488" t="s">
        <v>1360</v>
      </c>
      <c r="TBE28" s="488" t="s">
        <v>1360</v>
      </c>
      <c r="TBM28" s="488" t="s">
        <v>1360</v>
      </c>
      <c r="TBU28" s="488" t="s">
        <v>1360</v>
      </c>
      <c r="TCC28" s="488" t="s">
        <v>1360</v>
      </c>
      <c r="TCK28" s="488" t="s">
        <v>1360</v>
      </c>
      <c r="TCS28" s="488" t="s">
        <v>1360</v>
      </c>
      <c r="TDA28" s="488" t="s">
        <v>1360</v>
      </c>
      <c r="TDI28" s="488" t="s">
        <v>1360</v>
      </c>
      <c r="TDQ28" s="488" t="s">
        <v>1360</v>
      </c>
      <c r="TDY28" s="488" t="s">
        <v>1360</v>
      </c>
      <c r="TEG28" s="488" t="s">
        <v>1360</v>
      </c>
      <c r="TEO28" s="488" t="s">
        <v>1360</v>
      </c>
      <c r="TEW28" s="488" t="s">
        <v>1360</v>
      </c>
      <c r="TFE28" s="488" t="s">
        <v>1360</v>
      </c>
      <c r="TFM28" s="488" t="s">
        <v>1360</v>
      </c>
      <c r="TFU28" s="488" t="s">
        <v>1360</v>
      </c>
      <c r="TGC28" s="488" t="s">
        <v>1360</v>
      </c>
      <c r="TGK28" s="488" t="s">
        <v>1360</v>
      </c>
      <c r="TGS28" s="488" t="s">
        <v>1360</v>
      </c>
      <c r="THA28" s="488" t="s">
        <v>1360</v>
      </c>
      <c r="THI28" s="488" t="s">
        <v>1360</v>
      </c>
      <c r="THQ28" s="488" t="s">
        <v>1360</v>
      </c>
      <c r="THY28" s="488" t="s">
        <v>1360</v>
      </c>
      <c r="TIG28" s="488" t="s">
        <v>1360</v>
      </c>
      <c r="TIO28" s="488" t="s">
        <v>1360</v>
      </c>
      <c r="TIW28" s="488" t="s">
        <v>1360</v>
      </c>
      <c r="TJE28" s="488" t="s">
        <v>1360</v>
      </c>
      <c r="TJM28" s="488" t="s">
        <v>1360</v>
      </c>
      <c r="TJU28" s="488" t="s">
        <v>1360</v>
      </c>
      <c r="TKC28" s="488" t="s">
        <v>1360</v>
      </c>
      <c r="TKK28" s="488" t="s">
        <v>1360</v>
      </c>
      <c r="TKS28" s="488" t="s">
        <v>1360</v>
      </c>
      <c r="TLA28" s="488" t="s">
        <v>1360</v>
      </c>
      <c r="TLI28" s="488" t="s">
        <v>1360</v>
      </c>
      <c r="TLQ28" s="488" t="s">
        <v>1360</v>
      </c>
      <c r="TLY28" s="488" t="s">
        <v>1360</v>
      </c>
      <c r="TMG28" s="488" t="s">
        <v>1360</v>
      </c>
      <c r="TMO28" s="488" t="s">
        <v>1360</v>
      </c>
      <c r="TMW28" s="488" t="s">
        <v>1360</v>
      </c>
      <c r="TNE28" s="488" t="s">
        <v>1360</v>
      </c>
      <c r="TNM28" s="488" t="s">
        <v>1360</v>
      </c>
      <c r="TNU28" s="488" t="s">
        <v>1360</v>
      </c>
      <c r="TOC28" s="488" t="s">
        <v>1360</v>
      </c>
      <c r="TOK28" s="488" t="s">
        <v>1360</v>
      </c>
      <c r="TOS28" s="488" t="s">
        <v>1360</v>
      </c>
      <c r="TPA28" s="488" t="s">
        <v>1360</v>
      </c>
      <c r="TPI28" s="488" t="s">
        <v>1360</v>
      </c>
      <c r="TPQ28" s="488" t="s">
        <v>1360</v>
      </c>
      <c r="TPY28" s="488" t="s">
        <v>1360</v>
      </c>
      <c r="TQG28" s="488" t="s">
        <v>1360</v>
      </c>
      <c r="TQO28" s="488" t="s">
        <v>1360</v>
      </c>
      <c r="TQW28" s="488" t="s">
        <v>1360</v>
      </c>
      <c r="TRE28" s="488" t="s">
        <v>1360</v>
      </c>
      <c r="TRM28" s="488" t="s">
        <v>1360</v>
      </c>
      <c r="TRU28" s="488" t="s">
        <v>1360</v>
      </c>
      <c r="TSC28" s="488" t="s">
        <v>1360</v>
      </c>
      <c r="TSK28" s="488" t="s">
        <v>1360</v>
      </c>
      <c r="TSS28" s="488" t="s">
        <v>1360</v>
      </c>
      <c r="TTA28" s="488" t="s">
        <v>1360</v>
      </c>
      <c r="TTI28" s="488" t="s">
        <v>1360</v>
      </c>
      <c r="TTQ28" s="488" t="s">
        <v>1360</v>
      </c>
      <c r="TTY28" s="488" t="s">
        <v>1360</v>
      </c>
      <c r="TUG28" s="488" t="s">
        <v>1360</v>
      </c>
      <c r="TUO28" s="488" t="s">
        <v>1360</v>
      </c>
      <c r="TUW28" s="488" t="s">
        <v>1360</v>
      </c>
      <c r="TVE28" s="488" t="s">
        <v>1360</v>
      </c>
      <c r="TVM28" s="488" t="s">
        <v>1360</v>
      </c>
      <c r="TVU28" s="488" t="s">
        <v>1360</v>
      </c>
      <c r="TWC28" s="488" t="s">
        <v>1360</v>
      </c>
      <c r="TWK28" s="488" t="s">
        <v>1360</v>
      </c>
      <c r="TWS28" s="488" t="s">
        <v>1360</v>
      </c>
      <c r="TXA28" s="488" t="s">
        <v>1360</v>
      </c>
      <c r="TXI28" s="488" t="s">
        <v>1360</v>
      </c>
      <c r="TXQ28" s="488" t="s">
        <v>1360</v>
      </c>
      <c r="TXY28" s="488" t="s">
        <v>1360</v>
      </c>
      <c r="TYG28" s="488" t="s">
        <v>1360</v>
      </c>
      <c r="TYO28" s="488" t="s">
        <v>1360</v>
      </c>
      <c r="TYW28" s="488" t="s">
        <v>1360</v>
      </c>
      <c r="TZE28" s="488" t="s">
        <v>1360</v>
      </c>
      <c r="TZM28" s="488" t="s">
        <v>1360</v>
      </c>
      <c r="TZU28" s="488" t="s">
        <v>1360</v>
      </c>
      <c r="UAC28" s="488" t="s">
        <v>1360</v>
      </c>
      <c r="UAK28" s="488" t="s">
        <v>1360</v>
      </c>
      <c r="UAS28" s="488" t="s">
        <v>1360</v>
      </c>
      <c r="UBA28" s="488" t="s">
        <v>1360</v>
      </c>
      <c r="UBI28" s="488" t="s">
        <v>1360</v>
      </c>
      <c r="UBQ28" s="488" t="s">
        <v>1360</v>
      </c>
      <c r="UBY28" s="488" t="s">
        <v>1360</v>
      </c>
      <c r="UCG28" s="488" t="s">
        <v>1360</v>
      </c>
      <c r="UCO28" s="488" t="s">
        <v>1360</v>
      </c>
      <c r="UCW28" s="488" t="s">
        <v>1360</v>
      </c>
      <c r="UDE28" s="488" t="s">
        <v>1360</v>
      </c>
      <c r="UDM28" s="488" t="s">
        <v>1360</v>
      </c>
      <c r="UDU28" s="488" t="s">
        <v>1360</v>
      </c>
      <c r="UEC28" s="488" t="s">
        <v>1360</v>
      </c>
      <c r="UEK28" s="488" t="s">
        <v>1360</v>
      </c>
      <c r="UES28" s="488" t="s">
        <v>1360</v>
      </c>
      <c r="UFA28" s="488" t="s">
        <v>1360</v>
      </c>
      <c r="UFI28" s="488" t="s">
        <v>1360</v>
      </c>
      <c r="UFQ28" s="488" t="s">
        <v>1360</v>
      </c>
      <c r="UFY28" s="488" t="s">
        <v>1360</v>
      </c>
      <c r="UGG28" s="488" t="s">
        <v>1360</v>
      </c>
      <c r="UGO28" s="488" t="s">
        <v>1360</v>
      </c>
      <c r="UGW28" s="488" t="s">
        <v>1360</v>
      </c>
      <c r="UHE28" s="488" t="s">
        <v>1360</v>
      </c>
      <c r="UHM28" s="488" t="s">
        <v>1360</v>
      </c>
      <c r="UHU28" s="488" t="s">
        <v>1360</v>
      </c>
      <c r="UIC28" s="488" t="s">
        <v>1360</v>
      </c>
      <c r="UIK28" s="488" t="s">
        <v>1360</v>
      </c>
      <c r="UIS28" s="488" t="s">
        <v>1360</v>
      </c>
      <c r="UJA28" s="488" t="s">
        <v>1360</v>
      </c>
      <c r="UJI28" s="488" t="s">
        <v>1360</v>
      </c>
      <c r="UJQ28" s="488" t="s">
        <v>1360</v>
      </c>
      <c r="UJY28" s="488" t="s">
        <v>1360</v>
      </c>
      <c r="UKG28" s="488" t="s">
        <v>1360</v>
      </c>
      <c r="UKO28" s="488" t="s">
        <v>1360</v>
      </c>
      <c r="UKW28" s="488" t="s">
        <v>1360</v>
      </c>
      <c r="ULE28" s="488" t="s">
        <v>1360</v>
      </c>
      <c r="ULM28" s="488" t="s">
        <v>1360</v>
      </c>
      <c r="ULU28" s="488" t="s">
        <v>1360</v>
      </c>
      <c r="UMC28" s="488" t="s">
        <v>1360</v>
      </c>
      <c r="UMK28" s="488" t="s">
        <v>1360</v>
      </c>
      <c r="UMS28" s="488" t="s">
        <v>1360</v>
      </c>
      <c r="UNA28" s="488" t="s">
        <v>1360</v>
      </c>
      <c r="UNI28" s="488" t="s">
        <v>1360</v>
      </c>
      <c r="UNQ28" s="488" t="s">
        <v>1360</v>
      </c>
      <c r="UNY28" s="488" t="s">
        <v>1360</v>
      </c>
      <c r="UOG28" s="488" t="s">
        <v>1360</v>
      </c>
      <c r="UOO28" s="488" t="s">
        <v>1360</v>
      </c>
      <c r="UOW28" s="488" t="s">
        <v>1360</v>
      </c>
      <c r="UPE28" s="488" t="s">
        <v>1360</v>
      </c>
      <c r="UPM28" s="488" t="s">
        <v>1360</v>
      </c>
      <c r="UPU28" s="488" t="s">
        <v>1360</v>
      </c>
      <c r="UQC28" s="488" t="s">
        <v>1360</v>
      </c>
      <c r="UQK28" s="488" t="s">
        <v>1360</v>
      </c>
      <c r="UQS28" s="488" t="s">
        <v>1360</v>
      </c>
      <c r="URA28" s="488" t="s">
        <v>1360</v>
      </c>
      <c r="URI28" s="488" t="s">
        <v>1360</v>
      </c>
      <c r="URQ28" s="488" t="s">
        <v>1360</v>
      </c>
      <c r="URY28" s="488" t="s">
        <v>1360</v>
      </c>
      <c r="USG28" s="488" t="s">
        <v>1360</v>
      </c>
      <c r="USO28" s="488" t="s">
        <v>1360</v>
      </c>
      <c r="USW28" s="488" t="s">
        <v>1360</v>
      </c>
      <c r="UTE28" s="488" t="s">
        <v>1360</v>
      </c>
      <c r="UTM28" s="488" t="s">
        <v>1360</v>
      </c>
      <c r="UTU28" s="488" t="s">
        <v>1360</v>
      </c>
      <c r="UUC28" s="488" t="s">
        <v>1360</v>
      </c>
      <c r="UUK28" s="488" t="s">
        <v>1360</v>
      </c>
      <c r="UUS28" s="488" t="s">
        <v>1360</v>
      </c>
      <c r="UVA28" s="488" t="s">
        <v>1360</v>
      </c>
      <c r="UVI28" s="488" t="s">
        <v>1360</v>
      </c>
      <c r="UVQ28" s="488" t="s">
        <v>1360</v>
      </c>
      <c r="UVY28" s="488" t="s">
        <v>1360</v>
      </c>
      <c r="UWG28" s="488" t="s">
        <v>1360</v>
      </c>
      <c r="UWO28" s="488" t="s">
        <v>1360</v>
      </c>
      <c r="UWW28" s="488" t="s">
        <v>1360</v>
      </c>
      <c r="UXE28" s="488" t="s">
        <v>1360</v>
      </c>
      <c r="UXM28" s="488" t="s">
        <v>1360</v>
      </c>
      <c r="UXU28" s="488" t="s">
        <v>1360</v>
      </c>
      <c r="UYC28" s="488" t="s">
        <v>1360</v>
      </c>
      <c r="UYK28" s="488" t="s">
        <v>1360</v>
      </c>
      <c r="UYS28" s="488" t="s">
        <v>1360</v>
      </c>
      <c r="UZA28" s="488" t="s">
        <v>1360</v>
      </c>
      <c r="UZI28" s="488" t="s">
        <v>1360</v>
      </c>
      <c r="UZQ28" s="488" t="s">
        <v>1360</v>
      </c>
      <c r="UZY28" s="488" t="s">
        <v>1360</v>
      </c>
      <c r="VAG28" s="488" t="s">
        <v>1360</v>
      </c>
      <c r="VAO28" s="488" t="s">
        <v>1360</v>
      </c>
      <c r="VAW28" s="488" t="s">
        <v>1360</v>
      </c>
      <c r="VBE28" s="488" t="s">
        <v>1360</v>
      </c>
      <c r="VBM28" s="488" t="s">
        <v>1360</v>
      </c>
      <c r="VBU28" s="488" t="s">
        <v>1360</v>
      </c>
      <c r="VCC28" s="488" t="s">
        <v>1360</v>
      </c>
      <c r="VCK28" s="488" t="s">
        <v>1360</v>
      </c>
      <c r="VCS28" s="488" t="s">
        <v>1360</v>
      </c>
      <c r="VDA28" s="488" t="s">
        <v>1360</v>
      </c>
      <c r="VDI28" s="488" t="s">
        <v>1360</v>
      </c>
      <c r="VDQ28" s="488" t="s">
        <v>1360</v>
      </c>
      <c r="VDY28" s="488" t="s">
        <v>1360</v>
      </c>
      <c r="VEG28" s="488" t="s">
        <v>1360</v>
      </c>
      <c r="VEO28" s="488" t="s">
        <v>1360</v>
      </c>
      <c r="VEW28" s="488" t="s">
        <v>1360</v>
      </c>
      <c r="VFE28" s="488" t="s">
        <v>1360</v>
      </c>
      <c r="VFM28" s="488" t="s">
        <v>1360</v>
      </c>
      <c r="VFU28" s="488" t="s">
        <v>1360</v>
      </c>
      <c r="VGC28" s="488" t="s">
        <v>1360</v>
      </c>
      <c r="VGK28" s="488" t="s">
        <v>1360</v>
      </c>
      <c r="VGS28" s="488" t="s">
        <v>1360</v>
      </c>
      <c r="VHA28" s="488" t="s">
        <v>1360</v>
      </c>
      <c r="VHI28" s="488" t="s">
        <v>1360</v>
      </c>
      <c r="VHQ28" s="488" t="s">
        <v>1360</v>
      </c>
      <c r="VHY28" s="488" t="s">
        <v>1360</v>
      </c>
      <c r="VIG28" s="488" t="s">
        <v>1360</v>
      </c>
      <c r="VIO28" s="488" t="s">
        <v>1360</v>
      </c>
      <c r="VIW28" s="488" t="s">
        <v>1360</v>
      </c>
      <c r="VJE28" s="488" t="s">
        <v>1360</v>
      </c>
      <c r="VJM28" s="488" t="s">
        <v>1360</v>
      </c>
      <c r="VJU28" s="488" t="s">
        <v>1360</v>
      </c>
      <c r="VKC28" s="488" t="s">
        <v>1360</v>
      </c>
      <c r="VKK28" s="488" t="s">
        <v>1360</v>
      </c>
      <c r="VKS28" s="488" t="s">
        <v>1360</v>
      </c>
      <c r="VLA28" s="488" t="s">
        <v>1360</v>
      </c>
      <c r="VLI28" s="488" t="s">
        <v>1360</v>
      </c>
      <c r="VLQ28" s="488" t="s">
        <v>1360</v>
      </c>
      <c r="VLY28" s="488" t="s">
        <v>1360</v>
      </c>
      <c r="VMG28" s="488" t="s">
        <v>1360</v>
      </c>
      <c r="VMO28" s="488" t="s">
        <v>1360</v>
      </c>
      <c r="VMW28" s="488" t="s">
        <v>1360</v>
      </c>
      <c r="VNE28" s="488" t="s">
        <v>1360</v>
      </c>
      <c r="VNM28" s="488" t="s">
        <v>1360</v>
      </c>
      <c r="VNU28" s="488" t="s">
        <v>1360</v>
      </c>
      <c r="VOC28" s="488" t="s">
        <v>1360</v>
      </c>
      <c r="VOK28" s="488" t="s">
        <v>1360</v>
      </c>
      <c r="VOS28" s="488" t="s">
        <v>1360</v>
      </c>
      <c r="VPA28" s="488" t="s">
        <v>1360</v>
      </c>
      <c r="VPI28" s="488" t="s">
        <v>1360</v>
      </c>
      <c r="VPQ28" s="488" t="s">
        <v>1360</v>
      </c>
      <c r="VPY28" s="488" t="s">
        <v>1360</v>
      </c>
      <c r="VQG28" s="488" t="s">
        <v>1360</v>
      </c>
      <c r="VQO28" s="488" t="s">
        <v>1360</v>
      </c>
      <c r="VQW28" s="488" t="s">
        <v>1360</v>
      </c>
      <c r="VRE28" s="488" t="s">
        <v>1360</v>
      </c>
      <c r="VRM28" s="488" t="s">
        <v>1360</v>
      </c>
      <c r="VRU28" s="488" t="s">
        <v>1360</v>
      </c>
      <c r="VSC28" s="488" t="s">
        <v>1360</v>
      </c>
      <c r="VSK28" s="488" t="s">
        <v>1360</v>
      </c>
      <c r="VSS28" s="488" t="s">
        <v>1360</v>
      </c>
      <c r="VTA28" s="488" t="s">
        <v>1360</v>
      </c>
      <c r="VTI28" s="488" t="s">
        <v>1360</v>
      </c>
      <c r="VTQ28" s="488" t="s">
        <v>1360</v>
      </c>
      <c r="VTY28" s="488" t="s">
        <v>1360</v>
      </c>
      <c r="VUG28" s="488" t="s">
        <v>1360</v>
      </c>
      <c r="VUO28" s="488" t="s">
        <v>1360</v>
      </c>
      <c r="VUW28" s="488" t="s">
        <v>1360</v>
      </c>
      <c r="VVE28" s="488" t="s">
        <v>1360</v>
      </c>
      <c r="VVM28" s="488" t="s">
        <v>1360</v>
      </c>
      <c r="VVU28" s="488" t="s">
        <v>1360</v>
      </c>
      <c r="VWC28" s="488" t="s">
        <v>1360</v>
      </c>
      <c r="VWK28" s="488" t="s">
        <v>1360</v>
      </c>
      <c r="VWS28" s="488" t="s">
        <v>1360</v>
      </c>
      <c r="VXA28" s="488" t="s">
        <v>1360</v>
      </c>
      <c r="VXI28" s="488" t="s">
        <v>1360</v>
      </c>
      <c r="VXQ28" s="488" t="s">
        <v>1360</v>
      </c>
      <c r="VXY28" s="488" t="s">
        <v>1360</v>
      </c>
      <c r="VYG28" s="488" t="s">
        <v>1360</v>
      </c>
      <c r="VYO28" s="488" t="s">
        <v>1360</v>
      </c>
      <c r="VYW28" s="488" t="s">
        <v>1360</v>
      </c>
      <c r="VZE28" s="488" t="s">
        <v>1360</v>
      </c>
      <c r="VZM28" s="488" t="s">
        <v>1360</v>
      </c>
      <c r="VZU28" s="488" t="s">
        <v>1360</v>
      </c>
      <c r="WAC28" s="488" t="s">
        <v>1360</v>
      </c>
      <c r="WAK28" s="488" t="s">
        <v>1360</v>
      </c>
      <c r="WAS28" s="488" t="s">
        <v>1360</v>
      </c>
      <c r="WBA28" s="488" t="s">
        <v>1360</v>
      </c>
      <c r="WBI28" s="488" t="s">
        <v>1360</v>
      </c>
      <c r="WBQ28" s="488" t="s">
        <v>1360</v>
      </c>
      <c r="WBY28" s="488" t="s">
        <v>1360</v>
      </c>
      <c r="WCG28" s="488" t="s">
        <v>1360</v>
      </c>
      <c r="WCO28" s="488" t="s">
        <v>1360</v>
      </c>
      <c r="WCW28" s="488" t="s">
        <v>1360</v>
      </c>
      <c r="WDE28" s="488" t="s">
        <v>1360</v>
      </c>
      <c r="WDM28" s="488" t="s">
        <v>1360</v>
      </c>
      <c r="WDU28" s="488" t="s">
        <v>1360</v>
      </c>
      <c r="WEC28" s="488" t="s">
        <v>1360</v>
      </c>
      <c r="WEK28" s="488" t="s">
        <v>1360</v>
      </c>
      <c r="WES28" s="488" t="s">
        <v>1360</v>
      </c>
      <c r="WFA28" s="488" t="s">
        <v>1360</v>
      </c>
      <c r="WFI28" s="488" t="s">
        <v>1360</v>
      </c>
      <c r="WFQ28" s="488" t="s">
        <v>1360</v>
      </c>
      <c r="WFY28" s="488" t="s">
        <v>1360</v>
      </c>
      <c r="WGG28" s="488" t="s">
        <v>1360</v>
      </c>
      <c r="WGO28" s="488" t="s">
        <v>1360</v>
      </c>
      <c r="WGW28" s="488" t="s">
        <v>1360</v>
      </c>
      <c r="WHE28" s="488" t="s">
        <v>1360</v>
      </c>
      <c r="WHM28" s="488" t="s">
        <v>1360</v>
      </c>
      <c r="WHU28" s="488" t="s">
        <v>1360</v>
      </c>
      <c r="WIC28" s="488" t="s">
        <v>1360</v>
      </c>
      <c r="WIK28" s="488" t="s">
        <v>1360</v>
      </c>
      <c r="WIS28" s="488" t="s">
        <v>1360</v>
      </c>
      <c r="WJA28" s="488" t="s">
        <v>1360</v>
      </c>
      <c r="WJI28" s="488" t="s">
        <v>1360</v>
      </c>
      <c r="WJQ28" s="488" t="s">
        <v>1360</v>
      </c>
      <c r="WJY28" s="488" t="s">
        <v>1360</v>
      </c>
      <c r="WKG28" s="488" t="s">
        <v>1360</v>
      </c>
      <c r="WKO28" s="488" t="s">
        <v>1360</v>
      </c>
      <c r="WKW28" s="488" t="s">
        <v>1360</v>
      </c>
      <c r="WLE28" s="488" t="s">
        <v>1360</v>
      </c>
      <c r="WLM28" s="488" t="s">
        <v>1360</v>
      </c>
      <c r="WLU28" s="488" t="s">
        <v>1360</v>
      </c>
      <c r="WMC28" s="488" t="s">
        <v>1360</v>
      </c>
      <c r="WMK28" s="488" t="s">
        <v>1360</v>
      </c>
      <c r="WMS28" s="488" t="s">
        <v>1360</v>
      </c>
      <c r="WNA28" s="488" t="s">
        <v>1360</v>
      </c>
      <c r="WNI28" s="488" t="s">
        <v>1360</v>
      </c>
      <c r="WNQ28" s="488" t="s">
        <v>1360</v>
      </c>
      <c r="WNY28" s="488" t="s">
        <v>1360</v>
      </c>
      <c r="WOG28" s="488" t="s">
        <v>1360</v>
      </c>
      <c r="WOO28" s="488" t="s">
        <v>1360</v>
      </c>
      <c r="WOW28" s="488" t="s">
        <v>1360</v>
      </c>
      <c r="WPE28" s="488" t="s">
        <v>1360</v>
      </c>
      <c r="WPM28" s="488" t="s">
        <v>1360</v>
      </c>
      <c r="WPU28" s="488" t="s">
        <v>1360</v>
      </c>
      <c r="WQC28" s="488" t="s">
        <v>1360</v>
      </c>
      <c r="WQK28" s="488" t="s">
        <v>1360</v>
      </c>
      <c r="WQS28" s="488" t="s">
        <v>1360</v>
      </c>
      <c r="WRA28" s="488" t="s">
        <v>1360</v>
      </c>
      <c r="WRI28" s="488" t="s">
        <v>1360</v>
      </c>
      <c r="WRQ28" s="488" t="s">
        <v>1360</v>
      </c>
      <c r="WRY28" s="488" t="s">
        <v>1360</v>
      </c>
      <c r="WSG28" s="488" t="s">
        <v>1360</v>
      </c>
      <c r="WSO28" s="488" t="s">
        <v>1360</v>
      </c>
      <c r="WSW28" s="488" t="s">
        <v>1360</v>
      </c>
      <c r="WTE28" s="488" t="s">
        <v>1360</v>
      </c>
      <c r="WTM28" s="488" t="s">
        <v>1360</v>
      </c>
      <c r="WTU28" s="488" t="s">
        <v>1360</v>
      </c>
      <c r="WUC28" s="488" t="s">
        <v>1360</v>
      </c>
      <c r="WUK28" s="488" t="s">
        <v>1360</v>
      </c>
      <c r="WUS28" s="488" t="s">
        <v>1360</v>
      </c>
      <c r="WVA28" s="488" t="s">
        <v>1360</v>
      </c>
      <c r="WVI28" s="488" t="s">
        <v>1360</v>
      </c>
      <c r="WVQ28" s="488" t="s">
        <v>1360</v>
      </c>
      <c r="WVY28" s="488" t="s">
        <v>1360</v>
      </c>
      <c r="WWG28" s="488" t="s">
        <v>1360</v>
      </c>
      <c r="WWO28" s="488" t="s">
        <v>1360</v>
      </c>
      <c r="WWW28" s="488" t="s">
        <v>1360</v>
      </c>
      <c r="WXE28" s="488" t="s">
        <v>1360</v>
      </c>
      <c r="WXM28" s="488" t="s">
        <v>1360</v>
      </c>
      <c r="WXU28" s="488" t="s">
        <v>1360</v>
      </c>
      <c r="WYC28" s="488" t="s">
        <v>1360</v>
      </c>
      <c r="WYK28" s="488" t="s">
        <v>1360</v>
      </c>
      <c r="WYS28" s="488" t="s">
        <v>1360</v>
      </c>
      <c r="WZA28" s="488" t="s">
        <v>1360</v>
      </c>
      <c r="WZI28" s="488" t="s">
        <v>1360</v>
      </c>
      <c r="WZQ28" s="488" t="s">
        <v>1360</v>
      </c>
      <c r="WZY28" s="488" t="s">
        <v>1360</v>
      </c>
      <c r="XAG28" s="488" t="s">
        <v>1360</v>
      </c>
      <c r="XAO28" s="488" t="s">
        <v>1360</v>
      </c>
      <c r="XAW28" s="488" t="s">
        <v>1360</v>
      </c>
      <c r="XBE28" s="488" t="s">
        <v>1360</v>
      </c>
      <c r="XBM28" s="488" t="s">
        <v>1360</v>
      </c>
      <c r="XBU28" s="488" t="s">
        <v>1360</v>
      </c>
      <c r="XCC28" s="488" t="s">
        <v>1360</v>
      </c>
      <c r="XCK28" s="488" t="s">
        <v>1360</v>
      </c>
      <c r="XCS28" s="488" t="s">
        <v>1360</v>
      </c>
      <c r="XDA28" s="488" t="s">
        <v>1360</v>
      </c>
      <c r="XDI28" s="488" t="s">
        <v>1360</v>
      </c>
      <c r="XDQ28" s="488" t="s">
        <v>1360</v>
      </c>
      <c r="XDY28" s="488" t="s">
        <v>1360</v>
      </c>
      <c r="XEG28" s="488" t="s">
        <v>1360</v>
      </c>
      <c r="XEO28" s="488" t="s">
        <v>1360</v>
      </c>
      <c r="XEW28" s="488" t="s">
        <v>1360</v>
      </c>
    </row>
    <row r="29" spans="1:16384" ht="1.5" customHeight="1" x14ac:dyDescent="0.3">
      <c r="A29" s="740"/>
      <c r="B29" s="740"/>
      <c r="C29" s="741"/>
      <c r="D29" s="741"/>
      <c r="E29" s="741"/>
      <c r="F29" s="741"/>
      <c r="G29" s="741"/>
      <c r="H29" s="488"/>
      <c r="I29" s="709"/>
      <c r="J29" s="709"/>
      <c r="K29" s="709"/>
      <c r="L29" s="709"/>
      <c r="M29" s="709"/>
      <c r="N29" s="709"/>
      <c r="O29" s="709"/>
      <c r="P29" s="709"/>
      <c r="Q29" s="709"/>
    </row>
    <row r="30" spans="1:16384" ht="5.25" customHeight="1" x14ac:dyDescent="0.3">
      <c r="A30" s="740"/>
      <c r="B30" s="740"/>
      <c r="C30" s="741"/>
      <c r="D30" s="741"/>
      <c r="E30" s="741"/>
      <c r="F30" s="741"/>
      <c r="G30" s="741"/>
      <c r="H30" s="488"/>
      <c r="I30" s="709"/>
      <c r="J30" s="709"/>
      <c r="K30" s="709"/>
      <c r="L30" s="709"/>
      <c r="M30" s="709"/>
      <c r="N30" s="709"/>
      <c r="O30" s="709"/>
      <c r="P30" s="709"/>
      <c r="Q30" s="709"/>
    </row>
    <row r="31" spans="1:16384" ht="3.75" customHeight="1" x14ac:dyDescent="0.3">
      <c r="A31" s="740"/>
      <c r="B31" s="740"/>
      <c r="C31" s="741"/>
      <c r="D31" s="741"/>
      <c r="E31" s="741"/>
      <c r="F31" s="741"/>
      <c r="G31" s="741"/>
      <c r="H31" s="488"/>
      <c r="I31" s="709"/>
      <c r="J31" s="709"/>
      <c r="K31" s="709"/>
      <c r="L31" s="709"/>
      <c r="M31" s="709"/>
      <c r="N31" s="709"/>
      <c r="O31" s="709"/>
      <c r="P31" s="709"/>
      <c r="Q31" s="709"/>
    </row>
    <row r="32" spans="1:16384" ht="8.25" customHeight="1" x14ac:dyDescent="0.3">
      <c r="A32" s="742"/>
      <c r="B32" s="742"/>
      <c r="C32" s="742"/>
      <c r="D32" s="742"/>
      <c r="E32" s="742"/>
      <c r="F32" s="742"/>
      <c r="G32" s="742"/>
      <c r="H32" s="742"/>
      <c r="I32" s="709"/>
      <c r="J32" s="709"/>
      <c r="K32" s="709"/>
      <c r="L32" s="709"/>
      <c r="M32" s="709"/>
      <c r="N32" s="709"/>
      <c r="O32" s="709"/>
      <c r="P32" s="709"/>
      <c r="Q32" s="709"/>
    </row>
    <row r="33" spans="1:28" s="552" customFormat="1" ht="37.5" x14ac:dyDescent="0.3">
      <c r="A33" s="743" t="s">
        <v>1361</v>
      </c>
      <c r="B33" s="744" t="s">
        <v>1362</v>
      </c>
      <c r="C33" s="745" t="s">
        <v>1363</v>
      </c>
      <c r="D33" s="712" t="s">
        <v>1364</v>
      </c>
      <c r="E33" s="713" t="s">
        <v>1353</v>
      </c>
      <c r="F33" s="713" t="s">
        <v>1216</v>
      </c>
      <c r="G33" s="713" t="s">
        <v>1365</v>
      </c>
      <c r="H33" s="714" t="s">
        <v>1366</v>
      </c>
      <c r="I33" s="488"/>
      <c r="J33" s="488"/>
      <c r="K33" s="488"/>
      <c r="L33" s="488"/>
      <c r="M33" s="488"/>
      <c r="N33" s="488"/>
      <c r="O33" s="488"/>
      <c r="P33" s="488"/>
    </row>
    <row r="34" spans="1:28" s="552" customFormat="1" ht="15" x14ac:dyDescent="0.25">
      <c r="A34" s="746" t="s">
        <v>1063</v>
      </c>
      <c r="B34" s="747">
        <v>1100</v>
      </c>
      <c r="C34" s="748" t="s">
        <v>1068</v>
      </c>
      <c r="D34" s="749">
        <v>52387512.653530039</v>
      </c>
      <c r="E34" s="750">
        <v>285130.22999999992</v>
      </c>
      <c r="F34" s="750">
        <v>52672642.883530036</v>
      </c>
      <c r="G34" s="750">
        <v>12832856.920000006</v>
      </c>
      <c r="H34" s="751">
        <v>39839785.963530026</v>
      </c>
      <c r="I34" s="488"/>
      <c r="J34" s="488"/>
      <c r="K34" s="488"/>
      <c r="L34" s="488"/>
      <c r="M34" s="488"/>
      <c r="N34" s="488"/>
      <c r="O34" s="488"/>
      <c r="P34" s="488"/>
      <c r="Q34" s="488"/>
      <c r="R34" s="488"/>
      <c r="S34" s="488"/>
      <c r="T34" s="488"/>
      <c r="U34" s="488"/>
      <c r="V34" s="488"/>
      <c r="W34" s="488"/>
      <c r="X34" s="488"/>
      <c r="Y34" s="488"/>
      <c r="Z34" s="488"/>
      <c r="AA34" s="488"/>
      <c r="AB34" s="488"/>
    </row>
    <row r="35" spans="1:28" ht="15" x14ac:dyDescent="0.25">
      <c r="A35" s="746"/>
      <c r="B35" s="747">
        <v>1200</v>
      </c>
      <c r="C35" s="748" t="s">
        <v>1069</v>
      </c>
      <c r="D35" s="752">
        <v>0</v>
      </c>
      <c r="E35" s="753">
        <v>23979</v>
      </c>
      <c r="F35" s="753">
        <v>23979</v>
      </c>
      <c r="G35" s="753">
        <v>23979</v>
      </c>
      <c r="H35" s="754">
        <v>0</v>
      </c>
      <c r="I35" s="488"/>
      <c r="J35" s="488"/>
      <c r="K35" s="488"/>
      <c r="L35" s="488"/>
      <c r="M35" s="488"/>
      <c r="N35" s="488"/>
    </row>
    <row r="36" spans="1:28" ht="15" x14ac:dyDescent="0.25">
      <c r="A36" s="746"/>
      <c r="B36" s="747">
        <v>1300</v>
      </c>
      <c r="C36" s="748" t="s">
        <v>1067</v>
      </c>
      <c r="D36" s="752">
        <v>17932659.412005503</v>
      </c>
      <c r="E36" s="753">
        <v>-193337.15</v>
      </c>
      <c r="F36" s="753">
        <v>17739322.2620055</v>
      </c>
      <c r="G36" s="753">
        <v>660379.80999999994</v>
      </c>
      <c r="H36" s="754">
        <v>17078942.452005502</v>
      </c>
      <c r="I36" s="488"/>
      <c r="J36" s="488"/>
      <c r="K36" s="488"/>
      <c r="L36" s="488"/>
      <c r="M36" s="488"/>
      <c r="N36" s="488"/>
    </row>
    <row r="37" spans="1:28" ht="15" x14ac:dyDescent="0.25">
      <c r="A37" s="746"/>
      <c r="B37" s="747">
        <v>1400</v>
      </c>
      <c r="C37" s="748" t="s">
        <v>1070</v>
      </c>
      <c r="D37" s="752">
        <v>11287720.577187467</v>
      </c>
      <c r="E37" s="753">
        <v>-402734.43000000005</v>
      </c>
      <c r="F37" s="753">
        <v>10884986.147187468</v>
      </c>
      <c r="G37" s="753">
        <v>2406855.1199999987</v>
      </c>
      <c r="H37" s="754">
        <v>8478131.0271874685</v>
      </c>
      <c r="I37" s="488"/>
      <c r="J37" s="488"/>
      <c r="K37" s="488"/>
      <c r="L37" s="488"/>
      <c r="M37" s="488"/>
      <c r="N37" s="488"/>
    </row>
    <row r="38" spans="1:28" ht="15" x14ac:dyDescent="0.25">
      <c r="A38" s="746"/>
      <c r="B38" s="747">
        <v>1500</v>
      </c>
      <c r="C38" s="748" t="s">
        <v>1064</v>
      </c>
      <c r="D38" s="752">
        <v>11926896.313576976</v>
      </c>
      <c r="E38" s="753">
        <v>435500.7</v>
      </c>
      <c r="F38" s="753">
        <v>12362397.013576975</v>
      </c>
      <c r="G38" s="753">
        <v>2282604.1399999992</v>
      </c>
      <c r="H38" s="754">
        <v>10079792.873576976</v>
      </c>
      <c r="I38" s="488"/>
      <c r="J38" s="488"/>
      <c r="K38" s="488"/>
      <c r="L38" s="488"/>
      <c r="M38" s="488"/>
      <c r="N38" s="488"/>
    </row>
    <row r="39" spans="1:28" ht="15" x14ac:dyDescent="0.25">
      <c r="A39" s="746"/>
      <c r="B39" s="747">
        <v>1700</v>
      </c>
      <c r="C39" s="748" t="s">
        <v>1065</v>
      </c>
      <c r="D39" s="752">
        <v>2704779</v>
      </c>
      <c r="E39" s="753">
        <v>1523.74</v>
      </c>
      <c r="F39" s="753">
        <v>2706302.74</v>
      </c>
      <c r="G39" s="753">
        <v>383438.85000000009</v>
      </c>
      <c r="H39" s="754">
        <v>2322863.89</v>
      </c>
      <c r="I39" s="488"/>
      <c r="J39" s="488"/>
      <c r="K39" s="488"/>
      <c r="L39" s="488"/>
      <c r="M39" s="488"/>
      <c r="N39" s="488"/>
    </row>
    <row r="40" spans="1:28" ht="15" x14ac:dyDescent="0.25">
      <c r="A40" s="746"/>
      <c r="B40" s="717">
        <v>1600</v>
      </c>
      <c r="C40" s="717" t="s">
        <v>1066</v>
      </c>
      <c r="D40" s="755">
        <v>3135428.0966000115</v>
      </c>
      <c r="E40" s="756">
        <v>0</v>
      </c>
      <c r="F40" s="756">
        <v>3135428.0966000115</v>
      </c>
      <c r="G40" s="756">
        <v>0</v>
      </c>
      <c r="H40" s="757">
        <v>3135428.0966000115</v>
      </c>
      <c r="I40" s="488"/>
      <c r="J40" s="488"/>
      <c r="K40" s="488"/>
      <c r="L40" s="488"/>
      <c r="M40" s="488"/>
      <c r="N40" s="488"/>
    </row>
    <row r="41" spans="1:28" ht="30" x14ac:dyDescent="0.25">
      <c r="A41" s="746" t="s">
        <v>1072</v>
      </c>
      <c r="B41" s="747">
        <v>2100</v>
      </c>
      <c r="C41" s="717" t="s">
        <v>1073</v>
      </c>
      <c r="D41" s="755">
        <v>160037</v>
      </c>
      <c r="E41" s="756">
        <v>-4382.41</v>
      </c>
      <c r="F41" s="756">
        <v>155654.59</v>
      </c>
      <c r="G41" s="756">
        <v>0</v>
      </c>
      <c r="H41" s="757">
        <v>155654.59</v>
      </c>
      <c r="I41" s="488"/>
      <c r="J41" s="488"/>
      <c r="K41" s="488"/>
      <c r="L41" s="488"/>
      <c r="M41" s="488"/>
      <c r="N41" s="488"/>
    </row>
    <row r="42" spans="1:28" ht="15" x14ac:dyDescent="0.25">
      <c r="A42" s="746"/>
      <c r="B42" s="747"/>
      <c r="C42" s="748" t="s">
        <v>1076</v>
      </c>
      <c r="D42" s="752">
        <v>957841.14317408099</v>
      </c>
      <c r="E42" s="753">
        <v>257487.16</v>
      </c>
      <c r="F42" s="753">
        <v>1215328.3031740808</v>
      </c>
      <c r="G42" s="753">
        <v>418429.13999999978</v>
      </c>
      <c r="H42" s="754">
        <v>796899.16317408113</v>
      </c>
      <c r="I42" s="488"/>
      <c r="J42" s="488"/>
      <c r="K42" s="488"/>
      <c r="L42" s="488"/>
      <c r="M42" s="488"/>
      <c r="N42" s="488"/>
    </row>
    <row r="43" spans="1:28" ht="15" x14ac:dyDescent="0.25">
      <c r="A43" s="746"/>
      <c r="B43" s="747">
        <v>2200</v>
      </c>
      <c r="C43" s="748" t="s">
        <v>1073</v>
      </c>
      <c r="D43" s="752">
        <v>286893.66715031513</v>
      </c>
      <c r="E43" s="753">
        <v>0</v>
      </c>
      <c r="F43" s="753">
        <v>286893.66715031513</v>
      </c>
      <c r="G43" s="753">
        <v>56815.989999999969</v>
      </c>
      <c r="H43" s="754">
        <v>230077.67715031517</v>
      </c>
      <c r="I43" s="488"/>
      <c r="J43" s="488"/>
      <c r="K43" s="488"/>
      <c r="L43" s="488"/>
      <c r="M43" s="488"/>
      <c r="N43" s="488"/>
    </row>
    <row r="44" spans="1:28" ht="15" x14ac:dyDescent="0.25">
      <c r="A44" s="746"/>
      <c r="B44" s="747">
        <v>2400</v>
      </c>
      <c r="C44" s="748" t="s">
        <v>1077</v>
      </c>
      <c r="D44" s="752">
        <v>767450.94357547897</v>
      </c>
      <c r="E44" s="753">
        <v>1582.99</v>
      </c>
      <c r="F44" s="753">
        <v>769033.93357547896</v>
      </c>
      <c r="G44" s="753">
        <v>45139.11</v>
      </c>
      <c r="H44" s="754">
        <v>723894.82357547898</v>
      </c>
      <c r="I44" s="488"/>
      <c r="J44" s="488"/>
      <c r="K44" s="488"/>
      <c r="L44" s="488"/>
      <c r="M44" s="488"/>
      <c r="N44" s="488"/>
    </row>
    <row r="45" spans="1:28" ht="15" x14ac:dyDescent="0.25">
      <c r="A45" s="746"/>
      <c r="B45" s="747">
        <v>2500</v>
      </c>
      <c r="C45" s="748" t="s">
        <v>1078</v>
      </c>
      <c r="D45" s="752">
        <v>298576.82381517353</v>
      </c>
      <c r="E45" s="753">
        <v>0</v>
      </c>
      <c r="F45" s="753">
        <v>298576.82381517353</v>
      </c>
      <c r="G45" s="753">
        <v>24521.45</v>
      </c>
      <c r="H45" s="754">
        <v>274055.37381517352</v>
      </c>
      <c r="I45" s="488"/>
      <c r="J45" s="488"/>
      <c r="K45" s="488"/>
      <c r="L45" s="488"/>
      <c r="M45" s="488"/>
      <c r="N45" s="488"/>
    </row>
    <row r="46" spans="1:28" ht="15" x14ac:dyDescent="0.25">
      <c r="A46" s="746"/>
      <c r="B46" s="747">
        <v>2600</v>
      </c>
      <c r="C46" s="748" t="s">
        <v>1074</v>
      </c>
      <c r="D46" s="752">
        <v>1311802.6324649313</v>
      </c>
      <c r="E46" s="753">
        <v>0</v>
      </c>
      <c r="F46" s="753">
        <v>1311802.6324649313</v>
      </c>
      <c r="G46" s="753">
        <v>233769.74999999959</v>
      </c>
      <c r="H46" s="754">
        <v>1078032.8824649318</v>
      </c>
      <c r="I46" s="488"/>
      <c r="J46" s="488"/>
      <c r="K46" s="488"/>
      <c r="L46" s="488"/>
      <c r="M46" s="488"/>
      <c r="N46" s="488"/>
    </row>
    <row r="47" spans="1:28" ht="15" x14ac:dyDescent="0.25">
      <c r="A47" s="746"/>
      <c r="B47" s="747">
        <v>2700</v>
      </c>
      <c r="C47" s="717" t="s">
        <v>1078</v>
      </c>
      <c r="D47" s="755">
        <v>134646.32691535354</v>
      </c>
      <c r="E47" s="756">
        <v>0</v>
      </c>
      <c r="F47" s="756">
        <v>134646.32691535354</v>
      </c>
      <c r="G47" s="756">
        <v>598.00000000000364</v>
      </c>
      <c r="H47" s="757">
        <v>134048.32691535354</v>
      </c>
      <c r="I47" s="488"/>
      <c r="J47" s="488"/>
      <c r="K47" s="488"/>
      <c r="L47" s="488"/>
      <c r="M47" s="488"/>
      <c r="N47" s="488"/>
    </row>
    <row r="48" spans="1:28" ht="15" x14ac:dyDescent="0.25">
      <c r="A48" s="746"/>
      <c r="B48" s="747">
        <v>2900</v>
      </c>
      <c r="C48" s="748" t="s">
        <v>1075</v>
      </c>
      <c r="D48" s="752">
        <v>183183.64838748911</v>
      </c>
      <c r="E48" s="753">
        <v>179118.24</v>
      </c>
      <c r="F48" s="753">
        <v>362301.88838748913</v>
      </c>
      <c r="G48" s="753">
        <v>200662.63999999998</v>
      </c>
      <c r="H48" s="754">
        <v>161639.24838748909</v>
      </c>
      <c r="I48" s="488"/>
      <c r="J48" s="488"/>
      <c r="K48" s="488"/>
      <c r="L48" s="488"/>
      <c r="M48" s="488"/>
      <c r="N48" s="488"/>
    </row>
    <row r="49" spans="1:14" ht="15" x14ac:dyDescent="0.25">
      <c r="A49" s="746" t="s">
        <v>1080</v>
      </c>
      <c r="B49" s="747">
        <v>3100</v>
      </c>
      <c r="C49" s="748" t="s">
        <v>1083</v>
      </c>
      <c r="D49" s="752">
        <v>2496628.6677413261</v>
      </c>
      <c r="E49" s="753">
        <v>42624.34</v>
      </c>
      <c r="F49" s="753">
        <v>2539253.007741326</v>
      </c>
      <c r="G49" s="753">
        <v>646930.21000000008</v>
      </c>
      <c r="H49" s="754">
        <v>1892322.7977413263</v>
      </c>
      <c r="I49" s="488"/>
      <c r="J49" s="488"/>
      <c r="K49" s="488"/>
      <c r="L49" s="488"/>
      <c r="M49" s="488"/>
      <c r="N49" s="488"/>
    </row>
    <row r="50" spans="1:14" ht="15" x14ac:dyDescent="0.25">
      <c r="A50" s="746"/>
      <c r="B50" s="747">
        <v>3200</v>
      </c>
      <c r="C50" s="748" t="s">
        <v>1084</v>
      </c>
      <c r="D50" s="752">
        <v>843704.47281495063</v>
      </c>
      <c r="E50" s="753">
        <v>371500</v>
      </c>
      <c r="F50" s="753">
        <v>1215204.4728149506</v>
      </c>
      <c r="G50" s="753">
        <v>30746.48</v>
      </c>
      <c r="H50" s="754">
        <v>1184457.9928149506</v>
      </c>
      <c r="I50" s="488"/>
      <c r="J50" s="488"/>
      <c r="K50" s="488"/>
      <c r="L50" s="488"/>
      <c r="M50" s="488"/>
      <c r="N50" s="488"/>
    </row>
    <row r="51" spans="1:14" ht="15" x14ac:dyDescent="0.25">
      <c r="A51" s="746"/>
      <c r="B51" s="747">
        <v>3300</v>
      </c>
      <c r="C51" s="748" t="s">
        <v>1090</v>
      </c>
      <c r="D51" s="752">
        <v>10399653.877072006</v>
      </c>
      <c r="E51" s="753">
        <v>296593.39</v>
      </c>
      <c r="F51" s="753">
        <v>10696247.267072007</v>
      </c>
      <c r="G51" s="753">
        <v>2531160.5999999973</v>
      </c>
      <c r="H51" s="754">
        <v>8165086.6670720084</v>
      </c>
      <c r="I51" s="488"/>
      <c r="J51" s="488"/>
      <c r="K51" s="488"/>
      <c r="L51" s="488"/>
      <c r="M51" s="488"/>
      <c r="N51" s="488"/>
    </row>
    <row r="52" spans="1:14" ht="15" x14ac:dyDescent="0.25">
      <c r="A52" s="746"/>
      <c r="B52" s="747">
        <v>3400</v>
      </c>
      <c r="C52" s="748" t="s">
        <v>1088</v>
      </c>
      <c r="D52" s="752">
        <v>524288.57067792839</v>
      </c>
      <c r="E52" s="753">
        <v>42799.850000000006</v>
      </c>
      <c r="F52" s="753">
        <v>567088.42067792837</v>
      </c>
      <c r="G52" s="753">
        <v>77431.349999999991</v>
      </c>
      <c r="H52" s="754">
        <v>489657.07067792834</v>
      </c>
      <c r="I52" s="488"/>
      <c r="J52" s="488"/>
      <c r="K52" s="488"/>
      <c r="L52" s="488"/>
      <c r="M52" s="488"/>
      <c r="N52" s="488"/>
    </row>
    <row r="53" spans="1:14" ht="15" x14ac:dyDescent="0.25">
      <c r="A53" s="746"/>
      <c r="B53" s="747">
        <v>3500</v>
      </c>
      <c r="C53" s="748" t="s">
        <v>1086</v>
      </c>
      <c r="D53" s="752">
        <v>2786801.5231712135</v>
      </c>
      <c r="E53" s="753">
        <v>40136</v>
      </c>
      <c r="F53" s="753">
        <v>2826937.5231712135</v>
      </c>
      <c r="G53" s="753">
        <v>291508.29000000004</v>
      </c>
      <c r="H53" s="754">
        <v>2535429.2331712134</v>
      </c>
      <c r="I53" s="488"/>
      <c r="J53" s="488"/>
      <c r="K53" s="488"/>
      <c r="L53" s="488"/>
      <c r="M53" s="488"/>
      <c r="N53" s="488"/>
    </row>
    <row r="54" spans="1:14" ht="15" x14ac:dyDescent="0.25">
      <c r="A54" s="746"/>
      <c r="B54" s="747">
        <v>3600</v>
      </c>
      <c r="C54" s="748" t="s">
        <v>1085</v>
      </c>
      <c r="D54" s="752">
        <v>167464.99518948494</v>
      </c>
      <c r="E54" s="753">
        <v>0</v>
      </c>
      <c r="F54" s="753">
        <v>167464.99518948494</v>
      </c>
      <c r="G54" s="753">
        <v>0</v>
      </c>
      <c r="H54" s="754">
        <v>167464.99518948494</v>
      </c>
      <c r="I54" s="488"/>
      <c r="J54" s="488"/>
      <c r="K54" s="488"/>
      <c r="L54" s="488"/>
      <c r="M54" s="488"/>
      <c r="N54" s="488"/>
    </row>
    <row r="55" spans="1:14" ht="15" x14ac:dyDescent="0.25">
      <c r="A55" s="746"/>
      <c r="B55" s="747">
        <v>3700</v>
      </c>
      <c r="C55" s="748" t="s">
        <v>1087</v>
      </c>
      <c r="D55" s="752">
        <v>1077607.1941407875</v>
      </c>
      <c r="E55" s="753">
        <v>45416.08</v>
      </c>
      <c r="F55" s="753">
        <v>1123023.2741407873</v>
      </c>
      <c r="G55" s="753">
        <v>342194.66000000003</v>
      </c>
      <c r="H55" s="754">
        <v>780828.61414078739</v>
      </c>
      <c r="I55" s="488"/>
      <c r="J55" s="488"/>
      <c r="K55" s="488"/>
      <c r="L55" s="488"/>
      <c r="M55" s="488"/>
      <c r="N55" s="488"/>
    </row>
    <row r="56" spans="1:14" ht="15" x14ac:dyDescent="0.25">
      <c r="A56" s="746"/>
      <c r="B56" s="747">
        <v>3800</v>
      </c>
      <c r="C56" s="748" t="s">
        <v>1089</v>
      </c>
      <c r="D56" s="752">
        <v>1591852.5673663456</v>
      </c>
      <c r="E56" s="753">
        <v>25838.1</v>
      </c>
      <c r="F56" s="753">
        <v>1617690.6673663456</v>
      </c>
      <c r="G56" s="753">
        <v>53815.3</v>
      </c>
      <c r="H56" s="754">
        <v>1563875.3673663456</v>
      </c>
      <c r="I56" s="488"/>
      <c r="J56" s="488"/>
      <c r="K56" s="488"/>
      <c r="L56" s="488"/>
      <c r="M56" s="488"/>
      <c r="N56" s="488"/>
    </row>
    <row r="57" spans="1:14" ht="15" x14ac:dyDescent="0.25">
      <c r="A57" s="746"/>
      <c r="B57" s="747">
        <v>3900</v>
      </c>
      <c r="C57" s="748" t="s">
        <v>1082</v>
      </c>
      <c r="D57" s="752">
        <v>2599812.5313881803</v>
      </c>
      <c r="E57" s="753">
        <v>15953.689999999999</v>
      </c>
      <c r="F57" s="753">
        <v>2615766.2213881807</v>
      </c>
      <c r="G57" s="753">
        <v>556465.31000000006</v>
      </c>
      <c r="H57" s="754">
        <v>2059300.9113881802</v>
      </c>
      <c r="I57" s="488"/>
      <c r="J57" s="488"/>
      <c r="K57" s="488"/>
      <c r="L57" s="488"/>
      <c r="M57" s="488"/>
      <c r="N57" s="488"/>
    </row>
    <row r="58" spans="1:14" ht="15" x14ac:dyDescent="0.25">
      <c r="A58" s="746"/>
      <c r="B58" s="717">
        <v>5600</v>
      </c>
      <c r="C58" s="717" t="s">
        <v>1081</v>
      </c>
      <c r="D58" s="755">
        <v>572100.65</v>
      </c>
      <c r="E58" s="756">
        <v>0</v>
      </c>
      <c r="F58" s="756">
        <v>572100.65</v>
      </c>
      <c r="G58" s="756">
        <v>572100.65</v>
      </c>
      <c r="H58" s="757">
        <v>0</v>
      </c>
      <c r="I58" s="488"/>
      <c r="J58" s="488"/>
      <c r="K58" s="488"/>
      <c r="L58" s="488"/>
      <c r="M58" s="488"/>
      <c r="N58" s="488"/>
    </row>
    <row r="59" spans="1:14" ht="30" x14ac:dyDescent="0.25">
      <c r="A59" s="746" t="s">
        <v>1098</v>
      </c>
      <c r="B59" s="747">
        <v>5100</v>
      </c>
      <c r="C59" s="748" t="s">
        <v>1100</v>
      </c>
      <c r="D59" s="752">
        <v>0</v>
      </c>
      <c r="E59" s="753">
        <v>4179748.4399999995</v>
      </c>
      <c r="F59" s="753">
        <v>4179748.4399999995</v>
      </c>
      <c r="G59" s="753">
        <v>1408907.1199999999</v>
      </c>
      <c r="H59" s="754">
        <v>2770841.3200000003</v>
      </c>
      <c r="I59" s="488"/>
      <c r="J59" s="488"/>
      <c r="K59" s="488"/>
      <c r="L59" s="488"/>
      <c r="M59" s="488"/>
      <c r="N59" s="488"/>
    </row>
    <row r="60" spans="1:14" ht="15" x14ac:dyDescent="0.25">
      <c r="A60" s="746"/>
      <c r="B60" s="747">
        <v>5600</v>
      </c>
      <c r="C60" s="748" t="s">
        <v>1081</v>
      </c>
      <c r="D60" s="752">
        <v>0</v>
      </c>
      <c r="E60" s="753">
        <v>2506270</v>
      </c>
      <c r="F60" s="753">
        <v>2506270</v>
      </c>
      <c r="G60" s="753">
        <v>14500</v>
      </c>
      <c r="H60" s="754">
        <v>2491770</v>
      </c>
      <c r="I60" s="488"/>
      <c r="J60" s="488"/>
      <c r="K60" s="488"/>
      <c r="L60" s="488"/>
      <c r="M60" s="488"/>
      <c r="N60" s="488"/>
    </row>
    <row r="61" spans="1:14" ht="15" x14ac:dyDescent="0.25">
      <c r="A61" s="746"/>
      <c r="B61" s="747">
        <v>5800</v>
      </c>
      <c r="C61" s="748" t="s">
        <v>1099</v>
      </c>
      <c r="D61" s="752">
        <v>0</v>
      </c>
      <c r="E61" s="753">
        <v>51576.12</v>
      </c>
      <c r="F61" s="753">
        <v>51576.12</v>
      </c>
      <c r="G61" s="753">
        <v>0</v>
      </c>
      <c r="H61" s="754">
        <v>51576.12</v>
      </c>
      <c r="I61" s="488"/>
      <c r="J61" s="488"/>
      <c r="K61" s="488"/>
      <c r="L61" s="488"/>
      <c r="M61" s="488"/>
      <c r="N61" s="488"/>
    </row>
    <row r="62" spans="1:14" ht="15" x14ac:dyDescent="0.25">
      <c r="A62" s="758" t="s">
        <v>1092</v>
      </c>
      <c r="B62" s="717">
        <v>4400</v>
      </c>
      <c r="C62" s="717" t="s">
        <v>1093</v>
      </c>
      <c r="D62" s="755">
        <v>3022307</v>
      </c>
      <c r="E62" s="756">
        <v>587685.28999999992</v>
      </c>
      <c r="F62" s="756">
        <v>3609992.29</v>
      </c>
      <c r="G62" s="756">
        <v>288522</v>
      </c>
      <c r="H62" s="757">
        <v>3321470.29</v>
      </c>
      <c r="I62" s="488"/>
      <c r="J62" s="488"/>
      <c r="K62" s="488"/>
      <c r="L62" s="488"/>
      <c r="M62" s="488"/>
      <c r="N62" s="488"/>
    </row>
    <row r="63" spans="1:14" ht="15" x14ac:dyDescent="0.25">
      <c r="A63" s="758" t="s">
        <v>1095</v>
      </c>
      <c r="B63" s="717">
        <v>4500</v>
      </c>
      <c r="C63" s="717" t="s">
        <v>1096</v>
      </c>
      <c r="D63" s="755">
        <v>647298</v>
      </c>
      <c r="E63" s="756">
        <v>0</v>
      </c>
      <c r="F63" s="756">
        <v>647298</v>
      </c>
      <c r="G63" s="756">
        <v>87462</v>
      </c>
      <c r="H63" s="757">
        <v>559836</v>
      </c>
      <c r="I63" s="488"/>
      <c r="J63" s="488"/>
      <c r="K63" s="488"/>
      <c r="L63" s="488"/>
      <c r="M63" s="488"/>
      <c r="N63" s="488"/>
    </row>
    <row r="64" spans="1:14" ht="15" x14ac:dyDescent="0.25">
      <c r="A64" s="759" t="s">
        <v>1045</v>
      </c>
      <c r="B64" s="760"/>
      <c r="C64" s="760"/>
      <c r="D64" s="761">
        <v>130204948.28794505</v>
      </c>
      <c r="E64" s="762">
        <v>8790009.3699999992</v>
      </c>
      <c r="F64" s="762">
        <v>138994957.65794501</v>
      </c>
      <c r="G64" s="762">
        <v>26471793.890000004</v>
      </c>
      <c r="H64" s="763">
        <v>112523163.76794504</v>
      </c>
      <c r="I64" s="488"/>
      <c r="J64" s="488"/>
      <c r="K64" s="488"/>
      <c r="L64" s="488"/>
      <c r="M64" s="488"/>
      <c r="N64" s="488"/>
    </row>
    <row r="65" spans="1:14" ht="15" x14ac:dyDescent="0.25">
      <c r="A65"/>
      <c r="B65"/>
      <c r="C65"/>
      <c r="D65"/>
      <c r="E65"/>
      <c r="F65"/>
      <c r="G65"/>
      <c r="H65"/>
      <c r="I65" s="488"/>
      <c r="J65" s="488"/>
      <c r="K65" s="488"/>
      <c r="L65" s="488"/>
      <c r="M65" s="488"/>
      <c r="N65" s="488"/>
    </row>
    <row r="66" spans="1:14" ht="15" x14ac:dyDescent="0.25">
      <c r="A66"/>
      <c r="B66"/>
      <c r="C66"/>
      <c r="D66"/>
      <c r="E66"/>
      <c r="F66"/>
      <c r="G66"/>
      <c r="H66"/>
      <c r="I66" s="488"/>
      <c r="J66" s="488"/>
      <c r="K66" s="488"/>
      <c r="L66" s="488"/>
      <c r="M66" s="488"/>
      <c r="N66" s="488"/>
    </row>
    <row r="67" spans="1:14" ht="15" x14ac:dyDescent="0.25">
      <c r="A67"/>
      <c r="B67"/>
      <c r="C67"/>
      <c r="D67"/>
      <c r="E67"/>
      <c r="F67"/>
      <c r="G67"/>
      <c r="H67"/>
      <c r="I67" s="488"/>
      <c r="J67" s="488"/>
      <c r="K67" s="488"/>
      <c r="L67" s="488"/>
      <c r="M67" s="488"/>
      <c r="N67" s="488"/>
    </row>
    <row r="68" spans="1:14" ht="15" x14ac:dyDescent="0.25">
      <c r="A68"/>
      <c r="B68"/>
      <c r="C68"/>
      <c r="D68"/>
      <c r="E68"/>
      <c r="F68"/>
      <c r="G68"/>
      <c r="H68"/>
      <c r="I68" s="488"/>
      <c r="J68" s="488"/>
      <c r="K68" s="488"/>
      <c r="L68" s="488"/>
      <c r="M68" s="488"/>
      <c r="N68" s="488"/>
    </row>
    <row r="69" spans="1:14" ht="15" x14ac:dyDescent="0.25">
      <c r="A69"/>
      <c r="B69"/>
      <c r="C69"/>
      <c r="D69"/>
      <c r="E69"/>
      <c r="F69"/>
      <c r="G69"/>
      <c r="H69"/>
      <c r="I69" s="488"/>
      <c r="J69" s="488"/>
      <c r="K69" s="488"/>
      <c r="L69" s="488"/>
      <c r="M69" s="488"/>
      <c r="N69" s="488"/>
    </row>
    <row r="70" spans="1:14" ht="15" x14ac:dyDescent="0.25">
      <c r="A70"/>
      <c r="B70"/>
      <c r="C70"/>
      <c r="D70"/>
      <c r="E70"/>
      <c r="F70"/>
      <c r="G70"/>
      <c r="H70"/>
      <c r="I70" s="488"/>
      <c r="J70" s="488"/>
      <c r="K70" s="488"/>
      <c r="L70" s="488"/>
      <c r="M70" s="488"/>
      <c r="N70" s="488"/>
    </row>
    <row r="71" spans="1:14" x14ac:dyDescent="0.2">
      <c r="C71" s="488"/>
      <c r="D71" s="488"/>
      <c r="E71" s="488"/>
      <c r="F71" s="488"/>
      <c r="G71" s="488"/>
      <c r="H71" s="488"/>
      <c r="I71" s="488"/>
      <c r="J71" s="488"/>
      <c r="K71" s="488"/>
      <c r="L71" s="488"/>
      <c r="M71" s="488"/>
      <c r="N71" s="488"/>
    </row>
    <row r="72" spans="1:14" x14ac:dyDescent="0.2">
      <c r="C72" s="488"/>
      <c r="D72" s="488"/>
      <c r="E72" s="488"/>
      <c r="F72" s="488"/>
      <c r="G72" s="488"/>
      <c r="H72" s="488"/>
      <c r="I72" s="488"/>
      <c r="J72" s="488"/>
      <c r="K72" s="488"/>
      <c r="L72" s="488"/>
      <c r="M72" s="488"/>
      <c r="N72" s="488"/>
    </row>
    <row r="73" spans="1:14" x14ac:dyDescent="0.2">
      <c r="C73" s="488"/>
      <c r="D73" s="488"/>
      <c r="E73" s="488"/>
      <c r="F73" s="488"/>
      <c r="G73" s="488"/>
      <c r="H73" s="488"/>
      <c r="I73" s="488"/>
      <c r="J73" s="488"/>
      <c r="K73" s="488"/>
      <c r="L73" s="488"/>
      <c r="M73" s="488"/>
      <c r="N73" s="488"/>
    </row>
    <row r="74" spans="1:14" x14ac:dyDescent="0.2">
      <c r="C74" s="488"/>
      <c r="D74" s="488"/>
      <c r="E74" s="488"/>
      <c r="F74" s="488"/>
      <c r="G74" s="488"/>
      <c r="H74" s="488"/>
      <c r="I74" s="488"/>
      <c r="J74" s="488"/>
      <c r="K74" s="488"/>
      <c r="L74" s="488"/>
      <c r="M74" s="488"/>
      <c r="N74" s="488"/>
    </row>
    <row r="75" spans="1:14" x14ac:dyDescent="0.2">
      <c r="C75" s="488"/>
      <c r="D75" s="488"/>
      <c r="E75" s="488"/>
      <c r="F75" s="488"/>
      <c r="G75" s="488"/>
      <c r="H75" s="488"/>
      <c r="I75" s="488"/>
      <c r="J75" s="488"/>
      <c r="K75" s="488"/>
      <c r="L75" s="488"/>
      <c r="M75" s="488"/>
      <c r="N75" s="488"/>
    </row>
    <row r="76" spans="1:14" x14ac:dyDescent="0.2">
      <c r="C76" s="488"/>
      <c r="D76" s="488"/>
      <c r="E76" s="488"/>
      <c r="F76" s="488"/>
      <c r="G76" s="488"/>
      <c r="H76" s="488"/>
      <c r="I76" s="488"/>
      <c r="J76" s="488"/>
      <c r="K76" s="488"/>
      <c r="L76" s="488"/>
      <c r="M76" s="488"/>
      <c r="N76" s="488"/>
    </row>
    <row r="77" spans="1:14" x14ac:dyDescent="0.2">
      <c r="C77" s="488"/>
      <c r="D77" s="488"/>
      <c r="E77" s="488"/>
      <c r="F77" s="488"/>
      <c r="G77" s="488"/>
      <c r="H77" s="488"/>
      <c r="I77" s="488"/>
      <c r="J77" s="488"/>
      <c r="K77" s="488"/>
      <c r="L77" s="488"/>
      <c r="M77" s="488"/>
      <c r="N77" s="488"/>
    </row>
    <row r="78" spans="1:14" x14ac:dyDescent="0.2">
      <c r="C78" s="488"/>
      <c r="D78" s="488"/>
      <c r="E78" s="488"/>
      <c r="F78" s="488"/>
      <c r="G78" s="488"/>
      <c r="H78" s="488"/>
      <c r="I78" s="488"/>
      <c r="J78" s="488"/>
      <c r="K78" s="488"/>
      <c r="L78" s="488"/>
      <c r="M78" s="488"/>
      <c r="N78" s="488"/>
    </row>
    <row r="79" spans="1:14" x14ac:dyDescent="0.2">
      <c r="C79" s="488"/>
      <c r="D79" s="488"/>
      <c r="E79" s="488"/>
      <c r="F79" s="488"/>
      <c r="G79" s="488"/>
      <c r="H79" s="488"/>
      <c r="I79" s="488"/>
      <c r="J79" s="488"/>
      <c r="K79" s="488"/>
      <c r="L79" s="488"/>
      <c r="M79" s="488"/>
      <c r="N79" s="488"/>
    </row>
    <row r="80" spans="1:14" x14ac:dyDescent="0.2">
      <c r="C80" s="488"/>
      <c r="D80" s="488"/>
      <c r="E80" s="488"/>
      <c r="F80" s="488"/>
      <c r="G80" s="488"/>
      <c r="H80" s="488"/>
      <c r="I80" s="488"/>
      <c r="J80" s="488"/>
      <c r="K80" s="488"/>
      <c r="L80" s="488"/>
      <c r="M80" s="488"/>
      <c r="N80" s="488"/>
    </row>
    <row r="81" spans="3:14" x14ac:dyDescent="0.2">
      <c r="C81" s="488"/>
      <c r="D81" s="488"/>
      <c r="E81" s="488"/>
      <c r="F81" s="488"/>
      <c r="G81" s="488"/>
      <c r="H81" s="488"/>
      <c r="I81" s="488"/>
      <c r="J81" s="488"/>
      <c r="K81" s="488"/>
      <c r="L81" s="488"/>
      <c r="M81" s="488"/>
      <c r="N81" s="488"/>
    </row>
    <row r="82" spans="3:14" x14ac:dyDescent="0.2">
      <c r="C82" s="488"/>
      <c r="D82" s="488"/>
      <c r="E82" s="488"/>
      <c r="F82" s="488"/>
      <c r="G82" s="488"/>
      <c r="H82" s="488"/>
      <c r="I82" s="488"/>
      <c r="J82" s="488"/>
      <c r="K82" s="488"/>
      <c r="L82" s="488"/>
      <c r="M82" s="488"/>
      <c r="N82" s="488"/>
    </row>
    <row r="83" spans="3:14" x14ac:dyDescent="0.2">
      <c r="C83" s="488"/>
      <c r="D83" s="488"/>
      <c r="E83" s="488"/>
      <c r="F83" s="488"/>
      <c r="G83" s="488"/>
      <c r="H83" s="488"/>
      <c r="I83" s="488"/>
      <c r="J83" s="488"/>
      <c r="K83" s="488"/>
      <c r="L83" s="488"/>
      <c r="M83" s="488"/>
      <c r="N83" s="488"/>
    </row>
    <row r="84" spans="3:14" x14ac:dyDescent="0.2">
      <c r="C84" s="488"/>
      <c r="D84" s="488"/>
      <c r="E84" s="488"/>
      <c r="F84" s="488"/>
      <c r="G84" s="488"/>
      <c r="H84" s="488"/>
      <c r="I84" s="488"/>
      <c r="J84" s="488"/>
      <c r="K84" s="488"/>
      <c r="L84" s="488"/>
      <c r="M84" s="488"/>
      <c r="N84" s="488"/>
    </row>
    <row r="85" spans="3:14" x14ac:dyDescent="0.2">
      <c r="C85" s="488"/>
      <c r="D85" s="488"/>
      <c r="E85" s="488"/>
      <c r="F85" s="488"/>
      <c r="G85" s="488"/>
      <c r="H85" s="488"/>
      <c r="I85" s="488"/>
      <c r="J85" s="488"/>
      <c r="K85" s="488"/>
      <c r="L85" s="488"/>
      <c r="M85" s="488"/>
      <c r="N85" s="488"/>
    </row>
    <row r="86" spans="3:14" x14ac:dyDescent="0.2">
      <c r="C86" s="488"/>
      <c r="D86" s="488"/>
      <c r="E86" s="488"/>
      <c r="F86" s="488"/>
      <c r="G86" s="488"/>
      <c r="H86" s="488"/>
      <c r="I86" s="488"/>
      <c r="J86" s="488"/>
      <c r="K86" s="488"/>
      <c r="L86" s="488"/>
      <c r="M86" s="488"/>
      <c r="N86" s="488"/>
    </row>
    <row r="87" spans="3:14" x14ac:dyDescent="0.2">
      <c r="C87" s="488"/>
      <c r="D87" s="488"/>
      <c r="E87" s="488"/>
      <c r="F87" s="488"/>
      <c r="G87" s="488"/>
      <c r="H87" s="488"/>
      <c r="I87" s="488"/>
      <c r="J87" s="488"/>
      <c r="K87" s="488"/>
      <c r="L87" s="488"/>
      <c r="M87" s="488"/>
      <c r="N87" s="488"/>
    </row>
    <row r="88" spans="3:14" x14ac:dyDescent="0.2">
      <c r="C88" s="488"/>
      <c r="D88" s="488"/>
      <c r="E88" s="488"/>
      <c r="F88" s="488"/>
      <c r="G88" s="488"/>
      <c r="H88" s="488"/>
      <c r="I88" s="488"/>
      <c r="J88" s="488"/>
      <c r="K88" s="488"/>
      <c r="L88" s="488"/>
      <c r="M88" s="488"/>
      <c r="N88" s="488"/>
    </row>
    <row r="89" spans="3:14" x14ac:dyDescent="0.2">
      <c r="C89" s="488"/>
      <c r="D89" s="488"/>
      <c r="E89" s="488"/>
      <c r="F89" s="488"/>
      <c r="G89" s="488"/>
      <c r="H89" s="488"/>
      <c r="I89" s="488"/>
      <c r="J89" s="488"/>
      <c r="K89" s="488"/>
      <c r="L89" s="488"/>
      <c r="M89" s="488"/>
      <c r="N89" s="488"/>
    </row>
    <row r="90" spans="3:14" x14ac:dyDescent="0.2">
      <c r="C90" s="488"/>
      <c r="D90" s="488"/>
      <c r="E90" s="488"/>
      <c r="F90" s="488"/>
      <c r="G90" s="488"/>
      <c r="H90" s="488"/>
      <c r="I90" s="488"/>
      <c r="J90" s="488"/>
      <c r="K90" s="488"/>
      <c r="L90" s="488"/>
      <c r="M90" s="488"/>
      <c r="N90" s="488"/>
    </row>
    <row r="91" spans="3:14" x14ac:dyDescent="0.2">
      <c r="C91" s="488"/>
      <c r="D91" s="488"/>
      <c r="E91" s="488"/>
      <c r="F91" s="488"/>
      <c r="G91" s="488"/>
      <c r="H91" s="488"/>
      <c r="I91" s="488"/>
      <c r="J91" s="488"/>
      <c r="K91" s="488"/>
      <c r="L91" s="488"/>
      <c r="M91" s="488"/>
      <c r="N91" s="488"/>
    </row>
    <row r="92" spans="3:14" x14ac:dyDescent="0.2">
      <c r="C92" s="488"/>
      <c r="D92" s="488"/>
      <c r="E92" s="488"/>
      <c r="F92" s="488"/>
      <c r="G92" s="488"/>
      <c r="H92" s="488"/>
      <c r="I92" s="488"/>
      <c r="J92" s="488"/>
      <c r="K92" s="488"/>
      <c r="L92" s="488"/>
      <c r="M92" s="488"/>
      <c r="N92" s="488"/>
    </row>
    <row r="93" spans="3:14" x14ac:dyDescent="0.2">
      <c r="C93" s="488"/>
      <c r="D93" s="488"/>
      <c r="E93" s="488"/>
      <c r="F93" s="488"/>
      <c r="G93" s="488"/>
      <c r="H93" s="488"/>
      <c r="I93" s="488"/>
      <c r="J93" s="488"/>
      <c r="K93" s="488"/>
      <c r="L93" s="488"/>
      <c r="M93" s="488"/>
      <c r="N93" s="488"/>
    </row>
    <row r="94" spans="3:14" x14ac:dyDescent="0.2">
      <c r="C94" s="488"/>
      <c r="D94" s="488"/>
      <c r="E94" s="488"/>
      <c r="F94" s="488"/>
      <c r="G94" s="488"/>
      <c r="H94" s="488"/>
      <c r="I94" s="488"/>
      <c r="J94" s="488"/>
      <c r="K94" s="488"/>
      <c r="L94" s="488"/>
      <c r="M94" s="488"/>
      <c r="N94" s="488"/>
    </row>
    <row r="95" spans="3:14" hidden="1" x14ac:dyDescent="0.2">
      <c r="C95" s="488"/>
      <c r="D95" s="488"/>
      <c r="E95" s="488"/>
      <c r="F95" s="488"/>
      <c r="G95" s="488"/>
      <c r="H95" s="488"/>
      <c r="I95" s="488"/>
      <c r="J95" s="488"/>
      <c r="K95" s="488"/>
      <c r="L95" s="488"/>
      <c r="M95" s="488"/>
      <c r="N95" s="488"/>
    </row>
    <row r="96" spans="3:14" x14ac:dyDescent="0.2">
      <c r="C96" s="488"/>
      <c r="D96" s="488"/>
      <c r="E96" s="488"/>
      <c r="F96" s="488"/>
      <c r="G96" s="488"/>
      <c r="H96" s="488"/>
      <c r="I96" s="488"/>
      <c r="J96" s="488"/>
      <c r="K96" s="488"/>
      <c r="L96" s="488"/>
      <c r="M96" s="488"/>
      <c r="N96" s="488"/>
    </row>
    <row r="97" spans="3:14" x14ac:dyDescent="0.2">
      <c r="C97" s="488"/>
      <c r="D97" s="488"/>
      <c r="E97" s="488"/>
      <c r="F97" s="488"/>
      <c r="G97" s="488"/>
      <c r="H97" s="488"/>
      <c r="I97" s="488"/>
      <c r="J97" s="488"/>
      <c r="K97" s="488"/>
      <c r="L97" s="488"/>
      <c r="M97" s="488"/>
      <c r="N97" s="488"/>
    </row>
    <row r="98" spans="3:14" x14ac:dyDescent="0.2">
      <c r="C98" s="488"/>
      <c r="D98" s="488"/>
      <c r="E98" s="488"/>
      <c r="F98" s="488"/>
      <c r="G98" s="488"/>
      <c r="H98" s="488"/>
      <c r="I98" s="488"/>
      <c r="J98" s="488"/>
      <c r="K98" s="488"/>
      <c r="L98" s="488"/>
      <c r="M98" s="488"/>
      <c r="N98" s="488"/>
    </row>
    <row r="99" spans="3:14" x14ac:dyDescent="0.2">
      <c r="C99" s="488"/>
      <c r="D99" s="488"/>
      <c r="E99" s="488"/>
      <c r="F99" s="488"/>
      <c r="G99" s="488"/>
      <c r="H99" s="488"/>
      <c r="I99" s="488"/>
      <c r="J99" s="488"/>
      <c r="K99" s="488"/>
      <c r="L99" s="488"/>
      <c r="M99" s="488"/>
      <c r="N99" s="488"/>
    </row>
    <row r="100" spans="3:14" hidden="1" x14ac:dyDescent="0.2">
      <c r="C100" s="488"/>
      <c r="D100" s="488"/>
      <c r="E100" s="488"/>
      <c r="F100" s="488"/>
      <c r="G100" s="488"/>
      <c r="H100" s="488"/>
      <c r="I100" s="488"/>
      <c r="J100" s="488"/>
      <c r="K100" s="488"/>
      <c r="L100" s="488"/>
      <c r="M100" s="488"/>
      <c r="N100" s="488"/>
    </row>
    <row r="101" spans="3:14" hidden="1" x14ac:dyDescent="0.2">
      <c r="C101" s="488"/>
      <c r="D101" s="488"/>
      <c r="E101" s="488"/>
      <c r="F101" s="488"/>
      <c r="G101" s="488"/>
      <c r="H101" s="488"/>
      <c r="I101" s="488"/>
      <c r="J101" s="488"/>
      <c r="K101" s="488"/>
      <c r="L101" s="488"/>
      <c r="M101" s="488"/>
      <c r="N101" s="488"/>
    </row>
    <row r="102" spans="3:14" x14ac:dyDescent="0.2">
      <c r="C102" s="488"/>
      <c r="D102" s="488"/>
      <c r="E102" s="488"/>
      <c r="F102" s="488"/>
      <c r="G102" s="488"/>
      <c r="H102" s="488"/>
      <c r="I102" s="488"/>
      <c r="J102" s="488"/>
      <c r="K102" s="488"/>
      <c r="L102" s="488"/>
      <c r="M102" s="488"/>
      <c r="N102" s="488"/>
    </row>
    <row r="103" spans="3:14" x14ac:dyDescent="0.2">
      <c r="C103" s="488"/>
      <c r="D103" s="488"/>
      <c r="E103" s="488"/>
      <c r="F103" s="488"/>
      <c r="G103" s="488"/>
      <c r="H103" s="488"/>
      <c r="I103" s="488"/>
      <c r="J103" s="488"/>
      <c r="K103" s="488"/>
      <c r="L103" s="488"/>
      <c r="M103" s="488"/>
      <c r="N103" s="488"/>
    </row>
    <row r="104" spans="3:14" x14ac:dyDescent="0.2">
      <c r="C104" s="488"/>
      <c r="D104" s="488"/>
      <c r="E104" s="488"/>
      <c r="F104" s="488"/>
      <c r="G104" s="488"/>
      <c r="H104" s="488"/>
      <c r="I104" s="488"/>
      <c r="J104" s="488"/>
      <c r="K104" s="488"/>
      <c r="L104" s="488"/>
      <c r="M104" s="488"/>
      <c r="N104" s="488"/>
    </row>
    <row r="105" spans="3:14" hidden="1" x14ac:dyDescent="0.2">
      <c r="C105" s="488"/>
      <c r="D105" s="488"/>
      <c r="E105" s="488"/>
      <c r="F105" s="488"/>
      <c r="G105" s="488"/>
      <c r="H105" s="488"/>
      <c r="I105" s="488"/>
      <c r="J105" s="488"/>
      <c r="K105" s="488"/>
      <c r="L105" s="488"/>
      <c r="M105" s="488"/>
      <c r="N105" s="488"/>
    </row>
    <row r="106" spans="3:14" hidden="1" x14ac:dyDescent="0.2">
      <c r="C106" s="488"/>
      <c r="D106" s="488"/>
      <c r="E106" s="488"/>
      <c r="F106" s="488"/>
      <c r="G106" s="488"/>
      <c r="H106" s="488"/>
      <c r="I106" s="488"/>
      <c r="J106" s="488"/>
      <c r="K106" s="488"/>
      <c r="L106" s="488"/>
      <c r="M106" s="488"/>
      <c r="N106" s="488"/>
    </row>
    <row r="107" spans="3:14" hidden="1" x14ac:dyDescent="0.2">
      <c r="C107" s="488"/>
      <c r="D107" s="488"/>
      <c r="E107" s="488"/>
      <c r="F107" s="488"/>
      <c r="G107" s="488"/>
      <c r="H107" s="488"/>
      <c r="I107" s="488"/>
      <c r="J107" s="488"/>
      <c r="K107" s="488"/>
      <c r="L107" s="488"/>
      <c r="M107" s="488"/>
      <c r="N107" s="488"/>
    </row>
    <row r="108" spans="3:14" hidden="1" x14ac:dyDescent="0.2">
      <c r="C108" s="488"/>
      <c r="D108" s="488"/>
      <c r="E108" s="488"/>
      <c r="F108" s="488"/>
      <c r="G108" s="488"/>
      <c r="H108" s="488"/>
      <c r="I108" s="488"/>
      <c r="J108" s="488"/>
      <c r="K108" s="488"/>
      <c r="L108" s="488"/>
      <c r="M108" s="488"/>
      <c r="N108" s="488"/>
    </row>
    <row r="109" spans="3:14" hidden="1" x14ac:dyDescent="0.2">
      <c r="C109" s="488"/>
      <c r="D109" s="488"/>
      <c r="E109" s="488"/>
      <c r="F109" s="488"/>
      <c r="G109" s="488"/>
      <c r="H109" s="488"/>
      <c r="I109" s="488"/>
      <c r="J109" s="488"/>
      <c r="K109" s="488"/>
      <c r="L109" s="488"/>
      <c r="M109" s="488"/>
      <c r="N109" s="488"/>
    </row>
    <row r="110" spans="3:14" x14ac:dyDescent="0.2">
      <c r="C110" s="488"/>
      <c r="D110" s="488"/>
      <c r="E110" s="488"/>
      <c r="F110" s="488"/>
      <c r="G110" s="488"/>
      <c r="H110" s="488"/>
      <c r="I110" s="488"/>
      <c r="J110" s="488"/>
      <c r="K110" s="488"/>
      <c r="L110" s="488"/>
      <c r="M110" s="488"/>
      <c r="N110" s="488"/>
    </row>
    <row r="111" spans="3:14" x14ac:dyDescent="0.2">
      <c r="C111" s="488"/>
      <c r="E111" s="488"/>
      <c r="F111" s="488"/>
      <c r="G111" s="488"/>
      <c r="H111" s="488"/>
      <c r="I111" s="488"/>
      <c r="J111" s="488"/>
      <c r="K111" s="488"/>
      <c r="L111" s="488"/>
      <c r="M111" s="488"/>
      <c r="N111" s="488"/>
    </row>
    <row r="112" spans="3:14" x14ac:dyDescent="0.2">
      <c r="C112" s="488"/>
      <c r="E112" s="488"/>
      <c r="F112" s="488"/>
      <c r="G112" s="488"/>
      <c r="H112" s="488"/>
      <c r="I112" s="488"/>
      <c r="J112" s="488"/>
      <c r="K112" s="488"/>
      <c r="L112" s="488"/>
      <c r="M112" s="488"/>
      <c r="N112" s="488"/>
    </row>
    <row r="113" spans="2:18" x14ac:dyDescent="0.2">
      <c r="C113" s="488"/>
      <c r="E113" s="488"/>
      <c r="F113" s="488"/>
      <c r="G113" s="488"/>
      <c r="H113" s="488"/>
      <c r="I113" s="488"/>
      <c r="J113" s="488"/>
      <c r="K113" s="488"/>
      <c r="L113" s="488"/>
      <c r="M113" s="488"/>
      <c r="N113" s="488"/>
    </row>
    <row r="114" spans="2:18" x14ac:dyDescent="0.2">
      <c r="C114" s="488"/>
      <c r="E114" s="488"/>
      <c r="F114" s="488"/>
      <c r="G114" s="488"/>
      <c r="H114" s="488"/>
      <c r="I114" s="488"/>
      <c r="J114" s="488"/>
      <c r="K114" s="488"/>
      <c r="L114" s="488"/>
      <c r="M114" s="488"/>
      <c r="N114" s="488"/>
    </row>
    <row r="115" spans="2:18" x14ac:dyDescent="0.2">
      <c r="C115" s="488"/>
      <c r="E115" s="488"/>
      <c r="F115" s="488"/>
      <c r="G115" s="488"/>
      <c r="H115" s="488"/>
      <c r="I115" s="488"/>
      <c r="J115" s="488"/>
      <c r="K115" s="488"/>
      <c r="L115" s="488"/>
      <c r="M115" s="488"/>
      <c r="N115" s="488"/>
    </row>
    <row r="116" spans="2:18" x14ac:dyDescent="0.2">
      <c r="C116" s="488"/>
      <c r="E116" s="488"/>
      <c r="F116" s="488"/>
      <c r="G116" s="488"/>
      <c r="H116" s="488"/>
      <c r="I116" s="488"/>
      <c r="J116" s="488"/>
      <c r="K116" s="488"/>
      <c r="L116" s="488"/>
      <c r="M116" s="488"/>
      <c r="N116" s="488"/>
    </row>
    <row r="117" spans="2:18" x14ac:dyDescent="0.2">
      <c r="C117" s="488"/>
      <c r="E117" s="488"/>
      <c r="F117" s="488"/>
      <c r="G117" s="488"/>
      <c r="H117" s="488"/>
      <c r="I117" s="488"/>
      <c r="J117" s="488"/>
      <c r="K117" s="488"/>
      <c r="L117" s="488"/>
      <c r="M117" s="488"/>
      <c r="N117" s="488"/>
    </row>
    <row r="118" spans="2:18" x14ac:dyDescent="0.2">
      <c r="C118" s="488"/>
      <c r="E118" s="488"/>
      <c r="F118" s="488"/>
      <c r="G118" s="488"/>
      <c r="H118" s="488"/>
      <c r="I118" s="488"/>
      <c r="J118" s="488"/>
      <c r="K118" s="488"/>
      <c r="L118" s="488"/>
      <c r="M118" s="488"/>
      <c r="N118" s="488"/>
    </row>
    <row r="119" spans="2:18" ht="18.75" x14ac:dyDescent="0.3">
      <c r="C119" s="488"/>
      <c r="E119" s="488"/>
      <c r="F119" s="488"/>
      <c r="G119" s="488"/>
      <c r="H119" s="488"/>
      <c r="I119" s="488"/>
      <c r="J119" s="488"/>
      <c r="K119" s="709"/>
      <c r="L119" s="709"/>
      <c r="M119" s="709"/>
      <c r="N119" s="709"/>
      <c r="O119" s="709"/>
      <c r="P119" s="709"/>
      <c r="Q119" s="709"/>
      <c r="R119" s="709"/>
    </row>
    <row r="120" spans="2:18" x14ac:dyDescent="0.2">
      <c r="C120" s="488"/>
      <c r="E120" s="488"/>
      <c r="F120" s="488"/>
      <c r="G120" s="488"/>
      <c r="H120" s="488"/>
      <c r="I120" s="488"/>
      <c r="J120" s="488"/>
      <c r="K120" s="488"/>
      <c r="L120" s="488"/>
      <c r="M120" s="488"/>
      <c r="N120" s="488"/>
    </row>
    <row r="121" spans="2:18" x14ac:dyDescent="0.2">
      <c r="C121" s="488"/>
      <c r="E121" s="488"/>
      <c r="F121" s="488"/>
      <c r="G121" s="488"/>
      <c r="H121" s="488"/>
      <c r="I121" s="488"/>
      <c r="J121" s="488"/>
      <c r="K121" s="488"/>
      <c r="L121" s="488"/>
      <c r="M121" s="488"/>
      <c r="N121" s="488"/>
    </row>
    <row r="122" spans="2:18" s="552" customFormat="1" x14ac:dyDescent="0.2">
      <c r="B122" s="488"/>
      <c r="C122" s="488"/>
      <c r="E122" s="488"/>
      <c r="F122" s="488"/>
      <c r="G122" s="488"/>
      <c r="H122" s="488"/>
      <c r="I122" s="488"/>
      <c r="J122" s="488"/>
    </row>
    <row r="123" spans="2:18" x14ac:dyDescent="0.2">
      <c r="C123" s="488"/>
      <c r="E123" s="488"/>
      <c r="F123" s="488"/>
      <c r="G123" s="488"/>
      <c r="H123" s="488"/>
      <c r="I123" s="488"/>
      <c r="J123" s="488"/>
      <c r="K123" s="488"/>
      <c r="L123" s="488"/>
      <c r="M123" s="488"/>
      <c r="N123" s="488"/>
    </row>
    <row r="124" spans="2:18" x14ac:dyDescent="0.2">
      <c r="C124" s="488"/>
      <c r="E124" s="488"/>
      <c r="F124" s="488"/>
      <c r="G124" s="488"/>
      <c r="H124" s="488"/>
      <c r="I124" s="488"/>
      <c r="J124" s="488"/>
      <c r="K124" s="488"/>
      <c r="L124" s="488"/>
      <c r="M124" s="488"/>
      <c r="N124" s="488"/>
    </row>
    <row r="125" spans="2:18" x14ac:dyDescent="0.2">
      <c r="C125" s="488"/>
      <c r="E125" s="488"/>
      <c r="F125" s="488"/>
      <c r="G125" s="488"/>
      <c r="H125" s="488"/>
      <c r="I125" s="488"/>
      <c r="J125" s="488"/>
      <c r="K125" s="488"/>
      <c r="L125" s="488"/>
      <c r="M125" s="488"/>
      <c r="N125" s="488"/>
    </row>
    <row r="126" spans="2:18" x14ac:dyDescent="0.2">
      <c r="C126" s="488"/>
      <c r="E126" s="488"/>
      <c r="F126" s="488"/>
      <c r="G126" s="488"/>
      <c r="H126" s="488"/>
      <c r="I126" s="488"/>
      <c r="J126" s="488"/>
      <c r="K126" s="488"/>
      <c r="L126" s="488"/>
      <c r="M126" s="488"/>
      <c r="N126" s="488"/>
    </row>
    <row r="127" spans="2:18" x14ac:dyDescent="0.2">
      <c r="C127" s="488"/>
      <c r="E127" s="488"/>
      <c r="F127" s="488"/>
      <c r="G127" s="488"/>
      <c r="H127" s="488"/>
      <c r="I127" s="488"/>
      <c r="J127" s="488"/>
      <c r="K127" s="488"/>
      <c r="L127" s="488"/>
      <c r="M127" s="488"/>
      <c r="N127" s="488"/>
    </row>
    <row r="128" spans="2:18" x14ac:dyDescent="0.2">
      <c r="C128" s="488"/>
      <c r="E128" s="488"/>
      <c r="F128" s="488"/>
      <c r="G128" s="488"/>
      <c r="H128" s="488"/>
      <c r="I128" s="488"/>
      <c r="J128" s="488"/>
      <c r="K128" s="488"/>
      <c r="L128" s="488"/>
      <c r="M128" s="488"/>
      <c r="N128" s="488"/>
    </row>
    <row r="129" spans="3:14" x14ac:dyDescent="0.2">
      <c r="C129" s="488"/>
      <c r="E129" s="488"/>
      <c r="F129" s="488"/>
      <c r="G129" s="488"/>
      <c r="H129" s="488"/>
      <c r="I129" s="488"/>
      <c r="J129" s="488"/>
      <c r="K129" s="488"/>
      <c r="L129" s="488"/>
      <c r="M129" s="488"/>
      <c r="N129" s="488"/>
    </row>
    <row r="130" spans="3:14" x14ac:dyDescent="0.2">
      <c r="C130" s="488"/>
      <c r="E130" s="488"/>
      <c r="F130" s="488"/>
      <c r="G130" s="488"/>
      <c r="H130" s="488"/>
      <c r="I130" s="488"/>
      <c r="J130" s="488"/>
      <c r="K130" s="488"/>
      <c r="L130" s="488"/>
      <c r="M130" s="488"/>
      <c r="N130" s="488"/>
    </row>
    <row r="131" spans="3:14" x14ac:dyDescent="0.2">
      <c r="C131" s="488"/>
      <c r="E131" s="488"/>
      <c r="F131" s="488"/>
      <c r="G131" s="488"/>
      <c r="H131" s="488"/>
      <c r="I131" s="488"/>
      <c r="J131" s="488"/>
      <c r="K131" s="488"/>
      <c r="L131" s="488"/>
      <c r="M131" s="488"/>
      <c r="N131" s="488"/>
    </row>
    <row r="132" spans="3:14" x14ac:dyDescent="0.2">
      <c r="C132" s="488"/>
      <c r="E132" s="488"/>
      <c r="F132" s="488"/>
      <c r="G132" s="488"/>
      <c r="H132" s="488"/>
      <c r="I132" s="488"/>
      <c r="J132" s="488"/>
      <c r="K132" s="488"/>
      <c r="L132" s="488"/>
      <c r="M132" s="488"/>
      <c r="N132" s="488"/>
    </row>
    <row r="133" spans="3:14" x14ac:dyDescent="0.2">
      <c r="C133" s="488"/>
      <c r="E133" s="488"/>
      <c r="F133" s="488"/>
      <c r="G133" s="488"/>
      <c r="H133" s="488"/>
      <c r="I133" s="488"/>
      <c r="J133" s="488"/>
      <c r="K133" s="488"/>
      <c r="L133" s="488"/>
      <c r="M133" s="488"/>
      <c r="N133" s="488"/>
    </row>
    <row r="134" spans="3:14" x14ac:dyDescent="0.2">
      <c r="C134" s="488"/>
      <c r="E134" s="488"/>
      <c r="F134" s="488"/>
      <c r="G134" s="488"/>
      <c r="H134" s="488"/>
      <c r="I134" s="488"/>
      <c r="J134" s="488"/>
      <c r="K134" s="488"/>
      <c r="L134" s="488"/>
      <c r="M134" s="488"/>
      <c r="N134" s="488"/>
    </row>
    <row r="135" spans="3:14" x14ac:dyDescent="0.2">
      <c r="C135" s="488"/>
      <c r="E135" s="488"/>
      <c r="F135" s="488"/>
      <c r="G135" s="488"/>
      <c r="H135" s="488"/>
      <c r="I135" s="488"/>
      <c r="J135" s="488"/>
      <c r="K135" s="488"/>
      <c r="L135" s="488"/>
      <c r="M135" s="488"/>
      <c r="N135" s="488"/>
    </row>
    <row r="136" spans="3:14" x14ac:dyDescent="0.2">
      <c r="C136" s="488"/>
      <c r="E136" s="488"/>
      <c r="F136" s="488"/>
      <c r="G136" s="488"/>
      <c r="H136" s="488"/>
      <c r="I136" s="488"/>
      <c r="J136" s="488"/>
      <c r="K136" s="488"/>
      <c r="L136" s="488"/>
      <c r="M136" s="488"/>
      <c r="N136" s="488"/>
    </row>
    <row r="137" spans="3:14" x14ac:dyDescent="0.2">
      <c r="C137" s="488"/>
      <c r="E137" s="488"/>
      <c r="F137" s="488"/>
      <c r="G137" s="488"/>
      <c r="H137" s="488"/>
      <c r="I137" s="488"/>
      <c r="J137" s="488"/>
      <c r="K137" s="488"/>
      <c r="L137" s="488"/>
      <c r="M137" s="488"/>
      <c r="N137" s="488"/>
    </row>
    <row r="138" spans="3:14" x14ac:dyDescent="0.2">
      <c r="C138" s="488"/>
      <c r="E138" s="488"/>
      <c r="F138" s="488"/>
      <c r="G138" s="488"/>
      <c r="H138" s="488"/>
      <c r="I138" s="488"/>
      <c r="J138" s="488"/>
      <c r="K138" s="488"/>
      <c r="L138" s="488"/>
      <c r="M138" s="488"/>
      <c r="N138" s="488"/>
    </row>
    <row r="139" spans="3:14" x14ac:dyDescent="0.2">
      <c r="C139" s="488"/>
      <c r="E139" s="488"/>
      <c r="F139" s="488"/>
      <c r="G139" s="488"/>
      <c r="H139" s="488"/>
      <c r="I139" s="488"/>
      <c r="J139" s="488"/>
      <c r="K139" s="488"/>
      <c r="L139" s="488"/>
      <c r="M139" s="488"/>
      <c r="N139" s="488"/>
    </row>
    <row r="140" spans="3:14" x14ac:dyDescent="0.2">
      <c r="C140" s="488"/>
      <c r="E140" s="488"/>
      <c r="F140" s="488"/>
      <c r="G140" s="488"/>
      <c r="H140" s="488"/>
      <c r="I140" s="488"/>
      <c r="J140" s="488"/>
      <c r="K140" s="488"/>
      <c r="L140" s="488"/>
      <c r="M140" s="488"/>
      <c r="N140" s="488"/>
    </row>
    <row r="141" spans="3:14" x14ac:dyDescent="0.2">
      <c r="C141" s="488"/>
      <c r="E141" s="488"/>
      <c r="F141" s="488"/>
      <c r="G141" s="488"/>
      <c r="H141" s="488"/>
      <c r="I141" s="488"/>
      <c r="J141" s="488"/>
      <c r="K141" s="488"/>
      <c r="L141" s="488"/>
      <c r="M141" s="488"/>
      <c r="N141" s="488"/>
    </row>
    <row r="142" spans="3:14" x14ac:dyDescent="0.2">
      <c r="C142" s="488"/>
      <c r="E142" s="488"/>
      <c r="F142" s="488"/>
      <c r="G142" s="488"/>
      <c r="H142" s="488"/>
      <c r="I142" s="488"/>
      <c r="J142" s="488"/>
      <c r="K142" s="488"/>
      <c r="L142" s="488"/>
      <c r="M142" s="488"/>
      <c r="N142" s="488"/>
    </row>
    <row r="143" spans="3:14" x14ac:dyDescent="0.2">
      <c r="C143" s="488"/>
      <c r="E143" s="488"/>
      <c r="F143" s="488"/>
      <c r="G143" s="488"/>
      <c r="H143" s="488"/>
      <c r="I143" s="488"/>
      <c r="J143" s="488"/>
      <c r="K143" s="488"/>
      <c r="L143" s="488"/>
      <c r="M143" s="488"/>
      <c r="N143" s="488"/>
    </row>
    <row r="144" spans="3:14" x14ac:dyDescent="0.2">
      <c r="C144" s="488"/>
      <c r="E144" s="488"/>
      <c r="F144" s="488"/>
      <c r="G144" s="488"/>
      <c r="H144" s="488"/>
      <c r="I144" s="488"/>
      <c r="J144" s="488"/>
      <c r="K144" s="488"/>
      <c r="L144" s="488"/>
      <c r="M144" s="488"/>
      <c r="N144" s="488"/>
    </row>
    <row r="145" spans="3:14" x14ac:dyDescent="0.2">
      <c r="C145" s="488"/>
      <c r="E145" s="488"/>
      <c r="F145" s="488"/>
      <c r="G145" s="488"/>
      <c r="H145" s="488"/>
      <c r="I145" s="488"/>
      <c r="J145" s="488"/>
      <c r="K145" s="488"/>
      <c r="L145" s="488"/>
      <c r="M145" s="488"/>
      <c r="N145" s="488"/>
    </row>
    <row r="146" spans="3:14" x14ac:dyDescent="0.2">
      <c r="C146" s="488"/>
      <c r="E146" s="488"/>
      <c r="F146" s="488"/>
      <c r="G146" s="488"/>
      <c r="H146" s="488"/>
      <c r="I146" s="488"/>
      <c r="J146" s="488"/>
      <c r="K146" s="488"/>
      <c r="L146" s="488"/>
      <c r="M146" s="488"/>
      <c r="N146" s="488"/>
    </row>
    <row r="147" spans="3:14" x14ac:dyDescent="0.2">
      <c r="C147" s="488"/>
      <c r="E147" s="488"/>
      <c r="F147" s="488"/>
      <c r="G147" s="488"/>
      <c r="H147" s="488"/>
      <c r="I147" s="488"/>
      <c r="J147" s="488"/>
      <c r="K147" s="488"/>
      <c r="L147" s="488"/>
      <c r="M147" s="488"/>
      <c r="N147" s="488"/>
    </row>
    <row r="148" spans="3:14" x14ac:dyDescent="0.2">
      <c r="C148" s="488"/>
      <c r="E148" s="488"/>
      <c r="F148" s="488"/>
      <c r="G148" s="488"/>
      <c r="H148" s="488"/>
      <c r="I148" s="488"/>
      <c r="J148" s="488"/>
      <c r="K148" s="488"/>
      <c r="L148" s="488"/>
      <c r="M148" s="488"/>
      <c r="N148" s="488"/>
    </row>
    <row r="149" spans="3:14" x14ac:dyDescent="0.2">
      <c r="C149" s="488"/>
      <c r="E149" s="488"/>
      <c r="F149" s="488"/>
      <c r="G149" s="488"/>
      <c r="H149" s="488"/>
      <c r="I149" s="488"/>
      <c r="J149" s="488"/>
      <c r="K149" s="488"/>
      <c r="L149" s="488"/>
      <c r="M149" s="488"/>
      <c r="N149" s="488"/>
    </row>
    <row r="150" spans="3:14" x14ac:dyDescent="0.2">
      <c r="C150" s="488"/>
      <c r="E150" s="488"/>
      <c r="F150" s="488"/>
      <c r="G150" s="488"/>
      <c r="H150" s="488"/>
      <c r="I150" s="488"/>
      <c r="J150" s="488"/>
      <c r="K150" s="488"/>
      <c r="L150" s="488"/>
      <c r="M150" s="488"/>
      <c r="N150" s="488"/>
    </row>
    <row r="151" spans="3:14" x14ac:dyDescent="0.2">
      <c r="C151" s="488"/>
      <c r="E151" s="488"/>
      <c r="F151" s="488"/>
      <c r="G151" s="488"/>
      <c r="H151" s="488"/>
      <c r="I151" s="488"/>
      <c r="J151" s="488"/>
      <c r="K151" s="488"/>
      <c r="L151" s="488"/>
      <c r="M151" s="488"/>
      <c r="N151" s="488"/>
    </row>
    <row r="152" spans="3:14" x14ac:dyDescent="0.2">
      <c r="C152" s="488"/>
      <c r="E152" s="488"/>
      <c r="F152" s="488"/>
      <c r="G152" s="488"/>
      <c r="H152" s="488"/>
      <c r="I152" s="488"/>
      <c r="J152" s="488"/>
      <c r="K152" s="488"/>
      <c r="L152" s="488"/>
      <c r="M152" s="488"/>
      <c r="N152" s="488"/>
    </row>
    <row r="153" spans="3:14" x14ac:dyDescent="0.2">
      <c r="C153" s="488"/>
      <c r="E153" s="488"/>
      <c r="F153" s="488"/>
      <c r="G153" s="488"/>
      <c r="H153" s="488"/>
      <c r="I153" s="488"/>
      <c r="J153" s="488"/>
      <c r="K153" s="488"/>
      <c r="L153" s="488"/>
      <c r="M153" s="488"/>
      <c r="N153" s="488"/>
    </row>
    <row r="154" spans="3:14" x14ac:dyDescent="0.2">
      <c r="C154" s="488"/>
      <c r="E154" s="488"/>
      <c r="F154" s="488"/>
      <c r="G154" s="488"/>
      <c r="H154" s="488"/>
      <c r="I154" s="488"/>
      <c r="J154" s="488"/>
      <c r="K154" s="488"/>
      <c r="L154" s="488"/>
      <c r="M154" s="488"/>
      <c r="N154" s="488"/>
    </row>
    <row r="155" spans="3:14" x14ac:dyDescent="0.2">
      <c r="C155" s="488"/>
      <c r="E155" s="488"/>
      <c r="F155" s="488"/>
      <c r="G155" s="488"/>
      <c r="H155" s="488"/>
      <c r="I155" s="488"/>
      <c r="J155" s="488"/>
      <c r="K155" s="488"/>
      <c r="L155" s="488"/>
      <c r="M155" s="488"/>
      <c r="N155" s="488"/>
    </row>
    <row r="156" spans="3:14" x14ac:dyDescent="0.2">
      <c r="C156" s="488"/>
      <c r="E156" s="488"/>
      <c r="F156" s="488"/>
      <c r="G156" s="488"/>
      <c r="H156" s="488"/>
      <c r="I156" s="488"/>
      <c r="J156" s="488"/>
      <c r="K156" s="488"/>
      <c r="L156" s="488"/>
      <c r="M156" s="488"/>
      <c r="N156" s="488"/>
    </row>
    <row r="157" spans="3:14" x14ac:dyDescent="0.2">
      <c r="C157" s="488"/>
      <c r="E157" s="488"/>
      <c r="F157" s="488"/>
      <c r="G157" s="488"/>
      <c r="H157" s="488"/>
      <c r="I157" s="488"/>
      <c r="J157" s="488"/>
      <c r="K157" s="488"/>
      <c r="L157" s="488"/>
      <c r="M157" s="488"/>
      <c r="N157" s="488"/>
    </row>
    <row r="158" spans="3:14" x14ac:dyDescent="0.2">
      <c r="C158" s="488"/>
      <c r="E158" s="488"/>
      <c r="F158" s="488"/>
      <c r="G158" s="488"/>
      <c r="H158" s="488"/>
      <c r="I158" s="488"/>
      <c r="J158" s="488"/>
      <c r="K158" s="488"/>
      <c r="L158" s="488"/>
      <c r="M158" s="488"/>
      <c r="N158" s="488"/>
    </row>
    <row r="159" spans="3:14" x14ac:dyDescent="0.2">
      <c r="C159" s="488"/>
      <c r="E159" s="488"/>
      <c r="F159" s="488"/>
      <c r="G159" s="488"/>
      <c r="H159" s="488"/>
      <c r="I159" s="488"/>
      <c r="J159" s="488"/>
      <c r="K159" s="488"/>
      <c r="L159" s="488"/>
      <c r="M159" s="488"/>
      <c r="N159" s="488"/>
    </row>
    <row r="160" spans="3:14" x14ac:dyDescent="0.2">
      <c r="C160" s="488"/>
      <c r="E160" s="488"/>
      <c r="F160" s="488"/>
      <c r="G160" s="488"/>
      <c r="H160" s="488"/>
      <c r="I160" s="488"/>
      <c r="J160" s="488"/>
      <c r="K160" s="488"/>
      <c r="L160" s="488"/>
      <c r="M160" s="488"/>
      <c r="N160" s="488"/>
    </row>
    <row r="161" spans="3:14" x14ac:dyDescent="0.2">
      <c r="C161" s="488"/>
      <c r="E161" s="488"/>
      <c r="F161" s="488"/>
      <c r="G161" s="488"/>
      <c r="H161" s="488"/>
      <c r="I161" s="488"/>
      <c r="J161" s="488"/>
      <c r="K161" s="488"/>
      <c r="L161" s="488"/>
      <c r="M161" s="488"/>
      <c r="N161" s="488"/>
    </row>
    <row r="162" spans="3:14" x14ac:dyDescent="0.2">
      <c r="C162" s="488"/>
      <c r="E162" s="488"/>
      <c r="F162" s="488"/>
      <c r="G162" s="488"/>
      <c r="H162" s="488"/>
      <c r="I162" s="488"/>
      <c r="J162" s="488"/>
      <c r="K162" s="488"/>
      <c r="L162" s="488"/>
      <c r="M162" s="488"/>
      <c r="N162" s="488"/>
    </row>
    <row r="163" spans="3:14" x14ac:dyDescent="0.2">
      <c r="C163" s="488"/>
      <c r="E163" s="488"/>
      <c r="F163" s="488"/>
      <c r="G163" s="488"/>
      <c r="H163" s="488"/>
      <c r="I163" s="488"/>
      <c r="J163" s="488"/>
      <c r="K163" s="488"/>
      <c r="L163" s="488"/>
      <c r="M163" s="488"/>
      <c r="N163" s="488"/>
    </row>
    <row r="164" spans="3:14" x14ac:dyDescent="0.2">
      <c r="C164" s="488"/>
      <c r="E164" s="488"/>
      <c r="F164" s="488"/>
      <c r="G164" s="488"/>
      <c r="H164" s="488"/>
      <c r="I164" s="488"/>
      <c r="J164" s="488"/>
      <c r="K164" s="488"/>
      <c r="L164" s="488"/>
      <c r="M164" s="488"/>
      <c r="N164" s="488"/>
    </row>
    <row r="165" spans="3:14" x14ac:dyDescent="0.2">
      <c r="C165" s="488"/>
      <c r="E165" s="488"/>
      <c r="F165" s="488"/>
      <c r="G165" s="488"/>
      <c r="H165" s="488"/>
      <c r="I165" s="488"/>
      <c r="J165" s="488"/>
      <c r="K165" s="488"/>
      <c r="L165" s="488"/>
      <c r="M165" s="488"/>
      <c r="N165" s="488"/>
    </row>
    <row r="166" spans="3:14" x14ac:dyDescent="0.2">
      <c r="C166" s="488"/>
      <c r="E166" s="488"/>
      <c r="F166" s="488"/>
      <c r="G166" s="488"/>
      <c r="H166" s="488"/>
      <c r="I166" s="488"/>
      <c r="J166" s="488"/>
      <c r="K166" s="488"/>
      <c r="L166" s="488"/>
      <c r="M166" s="488"/>
      <c r="N166" s="488"/>
    </row>
    <row r="167" spans="3:14" x14ac:dyDescent="0.2">
      <c r="C167" s="488"/>
      <c r="E167" s="488"/>
      <c r="F167" s="488"/>
      <c r="G167" s="488"/>
      <c r="H167" s="488"/>
      <c r="I167" s="488"/>
      <c r="J167" s="488"/>
      <c r="K167" s="488"/>
      <c r="L167" s="488"/>
      <c r="M167" s="488"/>
      <c r="N167" s="488"/>
    </row>
    <row r="168" spans="3:14" x14ac:dyDescent="0.2">
      <c r="C168" s="488"/>
      <c r="E168" s="488"/>
      <c r="F168" s="488"/>
      <c r="G168" s="488"/>
      <c r="H168" s="488"/>
      <c r="I168" s="488"/>
      <c r="J168" s="488"/>
      <c r="K168" s="488"/>
      <c r="L168" s="488"/>
      <c r="M168" s="488"/>
      <c r="N168" s="488"/>
    </row>
    <row r="169" spans="3:14" x14ac:dyDescent="0.2">
      <c r="C169" s="488"/>
      <c r="E169" s="488"/>
      <c r="F169" s="488"/>
      <c r="G169" s="488"/>
      <c r="H169" s="488"/>
      <c r="I169" s="488"/>
      <c r="J169" s="488"/>
      <c r="K169" s="488"/>
      <c r="L169" s="488"/>
      <c r="M169" s="488"/>
      <c r="N169" s="488"/>
    </row>
    <row r="170" spans="3:14" x14ac:dyDescent="0.2">
      <c r="C170" s="488"/>
      <c r="E170" s="488"/>
      <c r="F170" s="488"/>
      <c r="G170" s="488"/>
      <c r="H170" s="488"/>
      <c r="I170" s="488"/>
      <c r="J170" s="488"/>
      <c r="K170" s="488"/>
      <c r="L170" s="488"/>
      <c r="M170" s="488"/>
      <c r="N170" s="488"/>
    </row>
    <row r="171" spans="3:14" x14ac:dyDescent="0.2">
      <c r="C171" s="488"/>
      <c r="E171" s="488"/>
      <c r="F171" s="488"/>
      <c r="G171" s="488"/>
      <c r="H171" s="488"/>
      <c r="I171" s="488"/>
      <c r="J171" s="488"/>
      <c r="K171" s="488"/>
      <c r="L171" s="488"/>
      <c r="M171" s="488"/>
      <c r="N171" s="488"/>
    </row>
    <row r="172" spans="3:14" x14ac:dyDescent="0.2">
      <c r="C172" s="488"/>
      <c r="E172" s="488"/>
      <c r="F172" s="488"/>
      <c r="G172" s="488"/>
      <c r="H172" s="488"/>
      <c r="I172" s="488"/>
      <c r="J172" s="488"/>
      <c r="K172" s="488"/>
      <c r="L172" s="488"/>
      <c r="M172" s="488"/>
      <c r="N172" s="488"/>
    </row>
    <row r="173" spans="3:14" x14ac:dyDescent="0.2">
      <c r="C173" s="488"/>
      <c r="E173" s="488"/>
      <c r="F173" s="488"/>
      <c r="G173" s="488"/>
      <c r="H173" s="488"/>
      <c r="I173" s="488"/>
      <c r="J173" s="488"/>
      <c r="K173" s="488"/>
      <c r="L173" s="488"/>
      <c r="M173" s="488"/>
      <c r="N173" s="488"/>
    </row>
    <row r="174" spans="3:14" x14ac:dyDescent="0.2">
      <c r="C174" s="488"/>
      <c r="E174" s="488"/>
      <c r="F174" s="488"/>
      <c r="G174" s="488"/>
      <c r="H174" s="488"/>
      <c r="I174" s="488"/>
      <c r="J174" s="488"/>
      <c r="K174" s="488"/>
      <c r="L174" s="488"/>
      <c r="M174" s="488"/>
      <c r="N174" s="488"/>
    </row>
    <row r="175" spans="3:14" x14ac:dyDescent="0.2">
      <c r="C175" s="488"/>
      <c r="E175" s="488"/>
      <c r="F175" s="488"/>
      <c r="G175" s="488"/>
      <c r="H175" s="488"/>
      <c r="I175" s="488"/>
      <c r="J175" s="488"/>
      <c r="K175" s="488"/>
      <c r="L175" s="488"/>
      <c r="M175" s="488"/>
      <c r="N175" s="488"/>
    </row>
    <row r="176" spans="3:14" x14ac:dyDescent="0.2">
      <c r="C176" s="488"/>
      <c r="E176" s="488"/>
      <c r="F176" s="488"/>
      <c r="G176" s="488"/>
      <c r="H176" s="488"/>
      <c r="I176" s="488"/>
      <c r="J176" s="488"/>
      <c r="K176" s="488"/>
      <c r="L176" s="488"/>
      <c r="M176" s="488"/>
      <c r="N176" s="488"/>
    </row>
    <row r="177" spans="3:14" x14ac:dyDescent="0.2">
      <c r="C177" s="488"/>
      <c r="E177" s="488"/>
      <c r="F177" s="488"/>
      <c r="G177" s="488"/>
      <c r="H177" s="488"/>
      <c r="I177" s="488"/>
      <c r="J177" s="488"/>
      <c r="K177" s="488"/>
      <c r="L177" s="488"/>
      <c r="M177" s="488"/>
      <c r="N177" s="488"/>
    </row>
    <row r="178" spans="3:14" x14ac:dyDescent="0.2">
      <c r="C178" s="488"/>
      <c r="E178" s="488"/>
      <c r="F178" s="488"/>
      <c r="G178" s="488"/>
      <c r="H178" s="488"/>
      <c r="I178" s="488"/>
      <c r="J178" s="488"/>
      <c r="K178" s="488"/>
      <c r="L178" s="488"/>
      <c r="M178" s="488"/>
      <c r="N178" s="488"/>
    </row>
    <row r="179" spans="3:14" x14ac:dyDescent="0.2">
      <c r="C179" s="488"/>
      <c r="E179" s="488"/>
      <c r="F179" s="488"/>
      <c r="G179" s="488"/>
      <c r="H179" s="488"/>
      <c r="I179" s="488"/>
      <c r="J179" s="488"/>
      <c r="K179" s="488"/>
      <c r="L179" s="488"/>
      <c r="M179" s="488"/>
      <c r="N179" s="488"/>
    </row>
    <row r="180" spans="3:14" x14ac:dyDescent="0.2">
      <c r="C180" s="488"/>
      <c r="E180" s="488"/>
      <c r="F180" s="488"/>
      <c r="G180" s="488"/>
      <c r="H180" s="488"/>
      <c r="I180" s="488"/>
      <c r="J180" s="488"/>
      <c r="K180" s="488"/>
      <c r="L180" s="488"/>
      <c r="M180" s="488"/>
      <c r="N180" s="488"/>
    </row>
    <row r="181" spans="3:14" x14ac:dyDescent="0.2">
      <c r="C181" s="488"/>
      <c r="E181" s="488"/>
      <c r="F181" s="488"/>
      <c r="G181" s="488"/>
      <c r="H181" s="488"/>
      <c r="I181" s="488"/>
      <c r="J181" s="488"/>
      <c r="K181" s="488"/>
      <c r="L181" s="488"/>
      <c r="M181" s="488"/>
      <c r="N181" s="488"/>
    </row>
    <row r="182" spans="3:14" x14ac:dyDescent="0.2">
      <c r="C182" s="488"/>
      <c r="E182" s="488"/>
      <c r="F182" s="488"/>
      <c r="G182" s="488"/>
      <c r="H182" s="488"/>
      <c r="I182" s="488"/>
      <c r="J182" s="488"/>
      <c r="K182" s="488"/>
      <c r="L182" s="488"/>
      <c r="M182" s="488"/>
      <c r="N182" s="488"/>
    </row>
    <row r="183" spans="3:14" x14ac:dyDescent="0.2">
      <c r="C183" s="488"/>
      <c r="E183" s="488"/>
      <c r="F183" s="488"/>
      <c r="G183" s="488"/>
      <c r="H183" s="488"/>
      <c r="I183" s="488"/>
      <c r="J183" s="488"/>
      <c r="K183" s="488"/>
      <c r="L183" s="488"/>
      <c r="M183" s="488"/>
      <c r="N183" s="488"/>
    </row>
    <row r="184" spans="3:14" x14ac:dyDescent="0.2">
      <c r="C184" s="488"/>
      <c r="E184" s="488"/>
      <c r="F184" s="488"/>
      <c r="G184" s="488"/>
      <c r="H184" s="488"/>
      <c r="I184" s="488"/>
      <c r="J184" s="488"/>
      <c r="K184" s="488"/>
      <c r="L184" s="488"/>
      <c r="M184" s="488"/>
      <c r="N184" s="488"/>
    </row>
    <row r="185" spans="3:14" x14ac:dyDescent="0.2">
      <c r="C185" s="488"/>
      <c r="E185" s="488"/>
      <c r="F185" s="488"/>
      <c r="G185" s="488"/>
      <c r="H185" s="488"/>
      <c r="I185" s="488"/>
      <c r="J185" s="488"/>
      <c r="K185" s="488"/>
      <c r="L185" s="488"/>
      <c r="M185" s="488"/>
      <c r="N185" s="488"/>
    </row>
    <row r="186" spans="3:14" x14ac:dyDescent="0.2">
      <c r="C186" s="488"/>
      <c r="E186" s="488"/>
      <c r="F186" s="488"/>
      <c r="G186" s="488"/>
      <c r="H186" s="488"/>
      <c r="I186" s="488"/>
      <c r="J186" s="488"/>
      <c r="K186" s="488"/>
      <c r="L186" s="488"/>
      <c r="M186" s="488"/>
      <c r="N186" s="488"/>
    </row>
    <row r="187" spans="3:14" x14ac:dyDescent="0.2">
      <c r="C187" s="488"/>
      <c r="E187" s="488"/>
      <c r="F187" s="488"/>
      <c r="G187" s="488"/>
      <c r="H187" s="488"/>
      <c r="I187" s="488"/>
      <c r="J187" s="488"/>
      <c r="K187" s="488"/>
      <c r="L187" s="488"/>
      <c r="M187" s="488"/>
      <c r="N187" s="488"/>
    </row>
    <row r="188" spans="3:14" x14ac:dyDescent="0.2">
      <c r="C188" s="488"/>
      <c r="E188" s="488"/>
      <c r="F188" s="488"/>
      <c r="G188" s="488"/>
      <c r="H188" s="488"/>
      <c r="I188" s="488"/>
      <c r="J188" s="488"/>
      <c r="K188" s="488"/>
      <c r="L188" s="488"/>
      <c r="M188" s="488"/>
      <c r="N188" s="488"/>
    </row>
    <row r="189" spans="3:14" x14ac:dyDescent="0.2">
      <c r="C189" s="488"/>
      <c r="E189" s="488"/>
      <c r="F189" s="488"/>
      <c r="G189" s="488"/>
      <c r="H189" s="488"/>
      <c r="I189" s="488"/>
      <c r="J189" s="488"/>
      <c r="K189" s="488"/>
      <c r="L189" s="488"/>
      <c r="M189" s="488"/>
      <c r="N189" s="488"/>
    </row>
    <row r="190" spans="3:14" x14ac:dyDescent="0.2">
      <c r="C190" s="488"/>
      <c r="E190" s="488"/>
      <c r="F190" s="488"/>
      <c r="G190" s="488"/>
      <c r="H190" s="488"/>
      <c r="I190" s="488"/>
      <c r="J190" s="488"/>
      <c r="K190" s="488"/>
      <c r="L190" s="488"/>
      <c r="M190" s="488"/>
      <c r="N190" s="488"/>
    </row>
    <row r="191" spans="3:14" x14ac:dyDescent="0.2">
      <c r="C191" s="488"/>
      <c r="E191" s="488"/>
      <c r="F191" s="488"/>
      <c r="G191" s="488"/>
      <c r="H191" s="488"/>
      <c r="I191" s="488"/>
      <c r="J191" s="488"/>
      <c r="K191" s="488"/>
      <c r="L191" s="488"/>
      <c r="M191" s="488"/>
      <c r="N191" s="488"/>
    </row>
    <row r="192" spans="3:14" x14ac:dyDescent="0.2">
      <c r="C192" s="488"/>
      <c r="E192" s="488"/>
      <c r="F192" s="488"/>
      <c r="G192" s="488"/>
      <c r="H192" s="488"/>
      <c r="I192" s="488"/>
      <c r="J192" s="488"/>
      <c r="K192" s="488"/>
      <c r="L192" s="488"/>
      <c r="M192" s="488"/>
      <c r="N192" s="488"/>
    </row>
    <row r="193" spans="3:14" x14ac:dyDescent="0.2">
      <c r="C193" s="488"/>
      <c r="E193" s="488"/>
      <c r="F193" s="488"/>
      <c r="G193" s="488"/>
      <c r="H193" s="488"/>
      <c r="I193" s="488"/>
      <c r="J193" s="488"/>
      <c r="K193" s="488"/>
      <c r="L193" s="488"/>
      <c r="M193" s="488"/>
      <c r="N193" s="488"/>
    </row>
    <row r="194" spans="3:14" x14ac:dyDescent="0.2">
      <c r="C194" s="488"/>
      <c r="E194" s="488"/>
      <c r="F194" s="488"/>
      <c r="G194" s="488"/>
      <c r="H194" s="488"/>
      <c r="I194" s="488"/>
      <c r="J194" s="488"/>
      <c r="K194" s="488"/>
      <c r="L194" s="488"/>
      <c r="M194" s="488"/>
      <c r="N194" s="488"/>
    </row>
    <row r="195" spans="3:14" x14ac:dyDescent="0.2">
      <c r="C195" s="488"/>
      <c r="E195" s="488"/>
      <c r="F195" s="488"/>
      <c r="G195" s="488"/>
      <c r="H195" s="488"/>
      <c r="I195" s="488"/>
      <c r="J195" s="488"/>
      <c r="K195" s="488"/>
      <c r="L195" s="488"/>
      <c r="M195" s="488"/>
      <c r="N195" s="488"/>
    </row>
    <row r="196" spans="3:14" x14ac:dyDescent="0.2">
      <c r="C196" s="488"/>
      <c r="E196" s="488"/>
      <c r="F196" s="488"/>
      <c r="G196" s="488"/>
      <c r="H196" s="488"/>
      <c r="I196" s="488"/>
      <c r="J196" s="488"/>
      <c r="K196" s="488"/>
      <c r="L196" s="488"/>
      <c r="M196" s="488"/>
      <c r="N196" s="488"/>
    </row>
    <row r="197" spans="3:14" x14ac:dyDescent="0.2">
      <c r="C197" s="488"/>
      <c r="E197" s="488"/>
      <c r="F197" s="488"/>
      <c r="G197" s="488"/>
      <c r="H197" s="488"/>
      <c r="I197" s="488"/>
      <c r="J197" s="488"/>
      <c r="K197" s="488"/>
      <c r="L197" s="488"/>
      <c r="M197" s="488"/>
      <c r="N197" s="488"/>
    </row>
    <row r="198" spans="3:14" x14ac:dyDescent="0.2">
      <c r="C198" s="488"/>
      <c r="E198" s="488"/>
      <c r="F198" s="488"/>
      <c r="G198" s="488"/>
      <c r="H198" s="488"/>
      <c r="I198" s="488"/>
      <c r="J198" s="488"/>
      <c r="K198" s="488"/>
      <c r="L198" s="488"/>
      <c r="M198" s="488"/>
      <c r="N198" s="488"/>
    </row>
    <row r="199" spans="3:14" x14ac:dyDescent="0.2">
      <c r="C199" s="488"/>
      <c r="E199" s="488"/>
      <c r="F199" s="488"/>
      <c r="G199" s="488"/>
      <c r="H199" s="488"/>
      <c r="I199" s="488"/>
      <c r="J199" s="488"/>
      <c r="K199" s="488"/>
      <c r="L199" s="488"/>
      <c r="M199" s="488"/>
      <c r="N199" s="488"/>
    </row>
    <row r="200" spans="3:14" x14ac:dyDescent="0.2">
      <c r="C200" s="488"/>
      <c r="E200" s="488"/>
      <c r="F200" s="488"/>
      <c r="G200" s="488"/>
      <c r="H200" s="488"/>
      <c r="I200" s="488"/>
      <c r="J200" s="488"/>
      <c r="K200" s="488"/>
      <c r="L200" s="488"/>
      <c r="M200" s="488"/>
      <c r="N200" s="488"/>
    </row>
    <row r="201" spans="3:14" x14ac:dyDescent="0.2">
      <c r="C201" s="488"/>
      <c r="E201" s="488"/>
      <c r="F201" s="488"/>
      <c r="G201" s="488"/>
      <c r="H201" s="488"/>
      <c r="I201" s="488"/>
      <c r="J201" s="488"/>
      <c r="K201" s="488"/>
      <c r="L201" s="488"/>
      <c r="M201" s="488"/>
      <c r="N201" s="488"/>
    </row>
    <row r="202" spans="3:14" x14ac:dyDescent="0.2">
      <c r="C202" s="488"/>
      <c r="E202" s="488"/>
      <c r="F202" s="488"/>
      <c r="G202" s="488"/>
      <c r="H202" s="488"/>
      <c r="I202" s="488"/>
      <c r="J202" s="488"/>
      <c r="K202" s="488"/>
      <c r="L202" s="488"/>
      <c r="M202" s="488"/>
      <c r="N202" s="488"/>
    </row>
    <row r="203" spans="3:14" x14ac:dyDescent="0.2">
      <c r="C203" s="488"/>
      <c r="E203" s="488"/>
      <c r="F203" s="488"/>
      <c r="G203" s="488"/>
      <c r="H203" s="488"/>
      <c r="I203" s="488"/>
      <c r="J203" s="488"/>
      <c r="K203" s="488"/>
      <c r="L203" s="488"/>
      <c r="M203" s="488"/>
      <c r="N203" s="488"/>
    </row>
    <row r="204" spans="3:14" x14ac:dyDescent="0.2">
      <c r="C204" s="488"/>
      <c r="E204" s="488"/>
      <c r="F204" s="488"/>
      <c r="G204" s="488"/>
      <c r="H204" s="488"/>
      <c r="I204" s="488"/>
      <c r="J204" s="488"/>
      <c r="K204" s="488"/>
      <c r="L204" s="488"/>
      <c r="M204" s="488"/>
      <c r="N204" s="488"/>
    </row>
    <row r="205" spans="3:14" x14ac:dyDescent="0.2">
      <c r="C205" s="488"/>
      <c r="E205" s="488"/>
      <c r="F205" s="488"/>
      <c r="G205" s="488"/>
      <c r="H205" s="488"/>
      <c r="I205" s="488"/>
      <c r="J205" s="488"/>
      <c r="K205" s="488"/>
      <c r="L205" s="488"/>
      <c r="M205" s="488"/>
      <c r="N205" s="488"/>
    </row>
    <row r="206" spans="3:14" x14ac:dyDescent="0.2">
      <c r="C206" s="488"/>
      <c r="E206" s="488"/>
      <c r="F206" s="488"/>
      <c r="G206" s="488"/>
      <c r="H206" s="488"/>
      <c r="I206" s="488"/>
      <c r="J206" s="488"/>
      <c r="K206" s="488"/>
      <c r="L206" s="488"/>
      <c r="M206" s="488"/>
      <c r="N206" s="488"/>
    </row>
    <row r="207" spans="3:14" x14ac:dyDescent="0.2">
      <c r="C207" s="488"/>
      <c r="E207" s="488"/>
      <c r="F207" s="488"/>
      <c r="G207" s="488"/>
      <c r="H207" s="488"/>
      <c r="I207" s="488"/>
      <c r="J207" s="488"/>
      <c r="K207" s="488"/>
      <c r="L207" s="488"/>
      <c r="M207" s="488"/>
      <c r="N207" s="488"/>
    </row>
    <row r="208" spans="3:14" x14ac:dyDescent="0.2">
      <c r="C208" s="488"/>
      <c r="E208" s="488"/>
      <c r="F208" s="488"/>
      <c r="G208" s="488"/>
      <c r="H208" s="488"/>
      <c r="I208" s="488"/>
      <c r="J208" s="488"/>
      <c r="K208" s="488"/>
      <c r="L208" s="488"/>
      <c r="M208" s="488"/>
      <c r="N208" s="488"/>
    </row>
    <row r="209" spans="3:14" x14ac:dyDescent="0.2">
      <c r="C209" s="488"/>
      <c r="E209" s="488"/>
      <c r="F209" s="488"/>
      <c r="G209" s="488"/>
      <c r="H209" s="488"/>
      <c r="I209" s="488"/>
      <c r="J209" s="488"/>
      <c r="K209" s="488"/>
      <c r="L209" s="488"/>
      <c r="M209" s="488"/>
      <c r="N209" s="488"/>
    </row>
    <row r="210" spans="3:14" x14ac:dyDescent="0.2">
      <c r="C210" s="488"/>
      <c r="E210" s="488"/>
      <c r="F210" s="488"/>
      <c r="G210" s="488"/>
      <c r="H210" s="488"/>
      <c r="I210" s="488"/>
      <c r="J210" s="488"/>
      <c r="K210" s="488"/>
      <c r="L210" s="488"/>
      <c r="M210" s="488"/>
      <c r="N210" s="488"/>
    </row>
    <row r="211" spans="3:14" x14ac:dyDescent="0.2">
      <c r="C211" s="488"/>
      <c r="E211" s="488"/>
      <c r="F211" s="488"/>
      <c r="G211" s="488"/>
      <c r="H211" s="488"/>
      <c r="I211" s="488"/>
      <c r="J211" s="488"/>
      <c r="K211" s="488"/>
      <c r="L211" s="488"/>
      <c r="M211" s="488"/>
      <c r="N211" s="488"/>
    </row>
    <row r="212" spans="3:14" x14ac:dyDescent="0.2">
      <c r="C212" s="488"/>
      <c r="E212" s="488"/>
      <c r="F212" s="488"/>
      <c r="G212" s="488"/>
      <c r="H212" s="488"/>
      <c r="I212" s="488"/>
      <c r="J212" s="488"/>
      <c r="K212" s="488"/>
      <c r="L212" s="488"/>
      <c r="M212" s="488"/>
      <c r="N212" s="488"/>
    </row>
    <row r="213" spans="3:14" x14ac:dyDescent="0.2">
      <c r="C213" s="488"/>
      <c r="E213" s="488"/>
      <c r="F213" s="488"/>
      <c r="G213" s="488"/>
      <c r="H213" s="488"/>
      <c r="I213" s="488"/>
      <c r="J213" s="488"/>
      <c r="K213" s="488"/>
      <c r="L213" s="488"/>
      <c r="M213" s="488"/>
      <c r="N213" s="488"/>
    </row>
    <row r="214" spans="3:14" x14ac:dyDescent="0.2">
      <c r="C214" s="488"/>
      <c r="E214" s="488"/>
      <c r="F214" s="488"/>
      <c r="G214" s="488"/>
      <c r="H214" s="488"/>
      <c r="I214" s="488"/>
      <c r="J214" s="488"/>
      <c r="K214" s="488"/>
      <c r="L214" s="488"/>
      <c r="M214" s="488"/>
      <c r="N214" s="488"/>
    </row>
    <row r="215" spans="3:14" x14ac:dyDescent="0.2">
      <c r="C215" s="488"/>
      <c r="E215" s="488"/>
      <c r="F215" s="488"/>
      <c r="G215" s="488"/>
      <c r="H215" s="488"/>
      <c r="I215" s="488"/>
      <c r="J215" s="488"/>
      <c r="K215" s="488"/>
      <c r="L215" s="488"/>
      <c r="M215" s="488"/>
      <c r="N215" s="488"/>
    </row>
    <row r="216" spans="3:14" x14ac:dyDescent="0.2">
      <c r="C216" s="488"/>
      <c r="E216" s="488"/>
      <c r="F216" s="488"/>
      <c r="G216" s="488"/>
      <c r="H216" s="488"/>
      <c r="I216" s="488"/>
      <c r="J216" s="488"/>
      <c r="K216" s="488"/>
      <c r="L216" s="488"/>
      <c r="M216" s="488"/>
      <c r="N216" s="488"/>
    </row>
    <row r="217" spans="3:14" x14ac:dyDescent="0.2">
      <c r="C217" s="488"/>
      <c r="E217" s="488"/>
      <c r="F217" s="488"/>
      <c r="G217" s="488"/>
      <c r="H217" s="488"/>
      <c r="I217" s="488"/>
      <c r="J217" s="488"/>
      <c r="K217" s="488"/>
      <c r="L217" s="488"/>
      <c r="M217" s="488"/>
      <c r="N217" s="488"/>
    </row>
    <row r="218" spans="3:14" x14ac:dyDescent="0.2">
      <c r="C218" s="488"/>
      <c r="E218" s="488"/>
      <c r="F218" s="488"/>
      <c r="G218" s="488"/>
      <c r="H218" s="488"/>
      <c r="I218" s="488"/>
      <c r="J218" s="488"/>
      <c r="K218" s="488"/>
      <c r="L218" s="488"/>
      <c r="M218" s="488"/>
      <c r="N218" s="488"/>
    </row>
    <row r="219" spans="3:14" x14ac:dyDescent="0.2">
      <c r="C219" s="488"/>
      <c r="E219" s="488"/>
      <c r="F219" s="488"/>
      <c r="G219" s="488"/>
      <c r="H219" s="488"/>
      <c r="I219" s="488"/>
      <c r="J219" s="488"/>
      <c r="K219" s="488"/>
      <c r="L219" s="488"/>
      <c r="M219" s="488"/>
      <c r="N219" s="488"/>
    </row>
    <row r="220" spans="3:14" x14ac:dyDescent="0.2">
      <c r="C220" s="488"/>
      <c r="E220" s="488"/>
      <c r="F220" s="488"/>
      <c r="G220" s="488"/>
      <c r="H220" s="488"/>
      <c r="I220" s="488"/>
      <c r="J220" s="488"/>
      <c r="K220" s="488"/>
      <c r="L220" s="488"/>
      <c r="M220" s="488"/>
      <c r="N220" s="488"/>
    </row>
    <row r="221" spans="3:14" x14ac:dyDescent="0.2">
      <c r="C221" s="488"/>
      <c r="E221" s="488"/>
      <c r="F221" s="488"/>
      <c r="G221" s="488"/>
      <c r="H221" s="488"/>
      <c r="I221" s="488"/>
      <c r="J221" s="488"/>
      <c r="K221" s="488"/>
      <c r="L221" s="488"/>
      <c r="M221" s="488"/>
      <c r="N221" s="488"/>
    </row>
    <row r="222" spans="3:14" x14ac:dyDescent="0.2">
      <c r="C222" s="488"/>
      <c r="E222" s="488"/>
      <c r="F222" s="488"/>
      <c r="G222" s="488"/>
      <c r="H222" s="488"/>
      <c r="I222" s="488"/>
      <c r="J222" s="488"/>
      <c r="K222" s="488"/>
      <c r="L222" s="488"/>
      <c r="M222" s="488"/>
      <c r="N222" s="488"/>
    </row>
    <row r="223" spans="3:14" x14ac:dyDescent="0.2">
      <c r="C223" s="488"/>
      <c r="E223" s="488"/>
      <c r="F223" s="488"/>
      <c r="G223" s="488"/>
      <c r="H223" s="488"/>
      <c r="I223" s="488"/>
      <c r="J223" s="488"/>
      <c r="K223" s="488"/>
      <c r="L223" s="488"/>
      <c r="M223" s="488"/>
      <c r="N223" s="488"/>
    </row>
    <row r="224" spans="3:14" x14ac:dyDescent="0.2">
      <c r="C224" s="488"/>
      <c r="E224" s="488"/>
      <c r="F224" s="488"/>
      <c r="G224" s="488"/>
      <c r="H224" s="488"/>
      <c r="I224" s="488"/>
      <c r="J224" s="488"/>
      <c r="K224" s="488"/>
      <c r="L224" s="488"/>
      <c r="M224" s="488"/>
      <c r="N224" s="488"/>
    </row>
    <row r="225" spans="3:14" x14ac:dyDescent="0.2">
      <c r="C225" s="488"/>
      <c r="E225" s="488"/>
      <c r="F225" s="488"/>
      <c r="G225" s="488"/>
      <c r="H225" s="488"/>
      <c r="I225" s="488"/>
      <c r="J225" s="488"/>
      <c r="K225" s="488"/>
      <c r="L225" s="488"/>
      <c r="M225" s="488"/>
      <c r="N225" s="488"/>
    </row>
    <row r="226" spans="3:14" x14ac:dyDescent="0.2">
      <c r="C226" s="488"/>
      <c r="E226" s="488"/>
      <c r="F226" s="488"/>
      <c r="G226" s="488"/>
      <c r="H226" s="488"/>
      <c r="I226" s="488"/>
      <c r="J226" s="488"/>
      <c r="K226" s="488"/>
      <c r="L226" s="488"/>
      <c r="M226" s="488"/>
      <c r="N226" s="488"/>
    </row>
    <row r="227" spans="3:14" x14ac:dyDescent="0.2">
      <c r="C227" s="488"/>
      <c r="E227" s="488"/>
      <c r="F227" s="488"/>
      <c r="G227" s="488"/>
      <c r="H227" s="488"/>
      <c r="I227" s="488"/>
      <c r="J227" s="488"/>
      <c r="K227" s="488"/>
      <c r="L227" s="488"/>
      <c r="M227" s="488"/>
      <c r="N227" s="488"/>
    </row>
    <row r="228" spans="3:14" x14ac:dyDescent="0.2">
      <c r="C228" s="488"/>
      <c r="E228" s="488"/>
      <c r="F228" s="488"/>
      <c r="G228" s="488"/>
      <c r="H228" s="488"/>
      <c r="I228" s="488"/>
      <c r="J228" s="488"/>
      <c r="K228" s="488"/>
      <c r="L228" s="488"/>
      <c r="M228" s="488"/>
      <c r="N228" s="488"/>
    </row>
    <row r="229" spans="3:14" x14ac:dyDescent="0.2">
      <c r="C229" s="488"/>
      <c r="E229" s="488"/>
      <c r="F229" s="488"/>
      <c r="G229" s="488"/>
      <c r="H229" s="488"/>
      <c r="I229" s="488"/>
      <c r="J229" s="488"/>
      <c r="K229" s="488"/>
      <c r="L229" s="488"/>
      <c r="M229" s="488"/>
      <c r="N229" s="488"/>
    </row>
    <row r="230" spans="3:14" x14ac:dyDescent="0.2">
      <c r="C230" s="488"/>
      <c r="E230" s="488"/>
      <c r="F230" s="488"/>
      <c r="G230" s="488"/>
      <c r="H230" s="488"/>
      <c r="I230" s="488"/>
      <c r="J230" s="488"/>
      <c r="K230" s="488"/>
      <c r="L230" s="488"/>
      <c r="M230" s="488"/>
      <c r="N230" s="488"/>
    </row>
    <row r="231" spans="3:14" x14ac:dyDescent="0.2">
      <c r="C231" s="488"/>
      <c r="E231" s="488"/>
      <c r="F231" s="488"/>
      <c r="G231" s="488"/>
      <c r="H231" s="488"/>
      <c r="I231" s="488"/>
      <c r="J231" s="488"/>
      <c r="K231" s="488"/>
      <c r="L231" s="488"/>
      <c r="M231" s="488"/>
      <c r="N231" s="488"/>
    </row>
    <row r="232" spans="3:14" x14ac:dyDescent="0.2">
      <c r="C232" s="488"/>
      <c r="E232" s="488"/>
      <c r="F232" s="488"/>
      <c r="G232" s="488"/>
      <c r="H232" s="488"/>
      <c r="I232" s="488"/>
      <c r="J232" s="488"/>
      <c r="K232" s="488"/>
      <c r="L232" s="488"/>
      <c r="M232" s="488"/>
      <c r="N232" s="488"/>
    </row>
    <row r="233" spans="3:14" x14ac:dyDescent="0.2">
      <c r="C233" s="488"/>
      <c r="E233" s="488"/>
      <c r="F233" s="488"/>
      <c r="G233" s="488"/>
      <c r="H233" s="488"/>
      <c r="I233" s="488"/>
      <c r="J233" s="488"/>
      <c r="K233" s="488"/>
      <c r="L233" s="488"/>
      <c r="M233" s="488"/>
      <c r="N233" s="488"/>
    </row>
    <row r="234" spans="3:14" x14ac:dyDescent="0.2">
      <c r="C234" s="488"/>
      <c r="E234" s="488"/>
      <c r="F234" s="488"/>
      <c r="G234" s="488"/>
      <c r="H234" s="488"/>
      <c r="I234" s="488"/>
      <c r="J234" s="488"/>
      <c r="K234" s="488"/>
      <c r="L234" s="488"/>
      <c r="M234" s="488"/>
      <c r="N234" s="488"/>
    </row>
    <row r="235" spans="3:14" x14ac:dyDescent="0.2">
      <c r="C235" s="488"/>
      <c r="E235" s="488"/>
      <c r="F235" s="488"/>
      <c r="G235" s="488"/>
      <c r="H235" s="488"/>
      <c r="I235" s="488"/>
      <c r="J235" s="488"/>
      <c r="K235" s="488"/>
      <c r="L235" s="488"/>
      <c r="M235" s="488"/>
      <c r="N235" s="488"/>
    </row>
    <row r="236" spans="3:14" x14ac:dyDescent="0.2">
      <c r="C236" s="488"/>
      <c r="E236" s="488"/>
      <c r="F236" s="488"/>
      <c r="G236" s="488"/>
      <c r="H236" s="488"/>
      <c r="I236" s="488"/>
      <c r="J236" s="488"/>
      <c r="K236" s="488"/>
      <c r="L236" s="488"/>
      <c r="M236" s="488"/>
      <c r="N236" s="488"/>
    </row>
    <row r="237" spans="3:14" x14ac:dyDescent="0.2">
      <c r="C237" s="488"/>
      <c r="E237" s="488"/>
      <c r="F237" s="488"/>
      <c r="G237" s="488"/>
      <c r="H237" s="488"/>
      <c r="I237" s="488"/>
      <c r="J237" s="488"/>
      <c r="K237" s="488"/>
      <c r="L237" s="488"/>
      <c r="M237" s="488"/>
      <c r="N237" s="488"/>
    </row>
    <row r="238" spans="3:14" x14ac:dyDescent="0.2">
      <c r="C238" s="488"/>
      <c r="E238" s="488"/>
      <c r="F238" s="488"/>
      <c r="G238" s="488"/>
      <c r="H238" s="488"/>
      <c r="I238" s="488"/>
      <c r="J238" s="488"/>
      <c r="K238" s="488"/>
      <c r="L238" s="488"/>
      <c r="M238" s="488"/>
      <c r="N238" s="488"/>
    </row>
    <row r="239" spans="3:14" x14ac:dyDescent="0.2">
      <c r="C239" s="488"/>
      <c r="E239" s="488"/>
      <c r="F239" s="488"/>
      <c r="G239" s="488"/>
      <c r="H239" s="488"/>
      <c r="I239" s="488"/>
      <c r="J239" s="488"/>
      <c r="K239" s="488"/>
      <c r="L239" s="488"/>
      <c r="M239" s="488"/>
      <c r="N239" s="488"/>
    </row>
    <row r="240" spans="3:14" x14ac:dyDescent="0.2">
      <c r="C240" s="488"/>
      <c r="E240" s="488"/>
      <c r="F240" s="488"/>
      <c r="G240" s="488"/>
      <c r="H240" s="488"/>
      <c r="I240" s="488"/>
      <c r="J240" s="488"/>
      <c r="K240" s="488"/>
      <c r="L240" s="488"/>
      <c r="M240" s="488"/>
      <c r="N240" s="488"/>
    </row>
    <row r="241" spans="3:14" x14ac:dyDescent="0.2">
      <c r="C241" s="488"/>
      <c r="E241" s="488"/>
      <c r="F241" s="488"/>
      <c r="G241" s="488"/>
      <c r="H241" s="488"/>
      <c r="I241" s="488"/>
      <c r="J241" s="488"/>
      <c r="K241" s="488"/>
      <c r="L241" s="488"/>
      <c r="M241" s="488"/>
      <c r="N241" s="488"/>
    </row>
    <row r="242" spans="3:14" x14ac:dyDescent="0.2">
      <c r="C242" s="488"/>
      <c r="E242" s="488"/>
      <c r="F242" s="488"/>
      <c r="G242" s="488"/>
      <c r="H242" s="488"/>
      <c r="I242" s="488"/>
      <c r="J242" s="488"/>
      <c r="K242" s="488"/>
      <c r="L242" s="488"/>
      <c r="M242" s="488"/>
      <c r="N242" s="488"/>
    </row>
    <row r="243" spans="3:14" x14ac:dyDescent="0.2">
      <c r="C243" s="488"/>
      <c r="E243" s="488"/>
      <c r="F243" s="488"/>
      <c r="G243" s="488"/>
      <c r="H243" s="488"/>
      <c r="I243" s="488"/>
      <c r="J243" s="488"/>
      <c r="K243" s="488"/>
      <c r="L243" s="488"/>
      <c r="M243" s="488"/>
      <c r="N243" s="488"/>
    </row>
    <row r="244" spans="3:14" x14ac:dyDescent="0.2">
      <c r="C244" s="488"/>
      <c r="E244" s="488"/>
      <c r="F244" s="488"/>
      <c r="G244" s="488"/>
      <c r="H244" s="488"/>
      <c r="I244" s="488"/>
      <c r="J244" s="488"/>
      <c r="K244" s="488"/>
      <c r="L244" s="488"/>
      <c r="M244" s="488"/>
      <c r="N244" s="488"/>
    </row>
    <row r="245" spans="3:14" x14ac:dyDescent="0.2">
      <c r="C245" s="488"/>
      <c r="E245" s="488"/>
      <c r="F245" s="488"/>
      <c r="G245" s="488"/>
      <c r="H245" s="488"/>
      <c r="I245" s="488"/>
      <c r="J245" s="488"/>
      <c r="K245" s="488"/>
      <c r="L245" s="488"/>
      <c r="M245" s="488"/>
      <c r="N245" s="488"/>
    </row>
    <row r="246" spans="3:14" x14ac:dyDescent="0.2">
      <c r="C246" s="488"/>
      <c r="E246" s="488"/>
      <c r="F246" s="488"/>
      <c r="G246" s="488"/>
      <c r="H246" s="488"/>
      <c r="I246" s="488"/>
      <c r="J246" s="488"/>
      <c r="K246" s="488"/>
      <c r="L246" s="488"/>
      <c r="M246" s="488"/>
      <c r="N246" s="488"/>
    </row>
    <row r="247" spans="3:14" x14ac:dyDescent="0.2">
      <c r="C247" s="488"/>
      <c r="E247" s="488"/>
      <c r="F247" s="488"/>
      <c r="G247" s="488"/>
      <c r="H247" s="488"/>
      <c r="I247" s="488"/>
      <c r="J247" s="488"/>
      <c r="K247" s="488"/>
      <c r="L247" s="488"/>
      <c r="M247" s="488"/>
      <c r="N247" s="488"/>
    </row>
    <row r="248" spans="3:14" x14ac:dyDescent="0.2">
      <c r="C248" s="488"/>
      <c r="E248" s="488"/>
      <c r="F248" s="488"/>
      <c r="G248" s="488"/>
      <c r="H248" s="488"/>
      <c r="I248" s="488"/>
      <c r="J248" s="488"/>
      <c r="K248" s="488"/>
      <c r="L248" s="488"/>
      <c r="M248" s="488"/>
      <c r="N248" s="488"/>
    </row>
    <row r="249" spans="3:14" x14ac:dyDescent="0.2">
      <c r="C249" s="488"/>
      <c r="E249" s="488"/>
      <c r="F249" s="488"/>
      <c r="G249" s="488"/>
      <c r="H249" s="488"/>
      <c r="I249" s="488"/>
      <c r="J249" s="488"/>
      <c r="K249" s="488"/>
      <c r="L249" s="488"/>
      <c r="M249" s="488"/>
      <c r="N249" s="488"/>
    </row>
    <row r="250" spans="3:14" x14ac:dyDescent="0.2">
      <c r="C250" s="488"/>
      <c r="E250" s="488"/>
      <c r="F250" s="488"/>
      <c r="G250" s="488"/>
      <c r="H250" s="488"/>
      <c r="I250" s="488"/>
      <c r="J250" s="488"/>
      <c r="K250" s="488"/>
      <c r="L250" s="488"/>
      <c r="M250" s="488"/>
      <c r="N250" s="488"/>
    </row>
    <row r="251" spans="3:14" x14ac:dyDescent="0.2">
      <c r="C251" s="488"/>
      <c r="E251" s="488"/>
      <c r="F251" s="488"/>
      <c r="G251" s="488"/>
      <c r="H251" s="488"/>
      <c r="I251" s="488"/>
      <c r="J251" s="488"/>
      <c r="K251" s="488"/>
      <c r="L251" s="488"/>
      <c r="M251" s="488"/>
      <c r="N251" s="488"/>
    </row>
    <row r="252" spans="3:14" x14ac:dyDescent="0.2">
      <c r="C252" s="488"/>
      <c r="E252" s="488"/>
      <c r="F252" s="488"/>
      <c r="G252" s="488"/>
      <c r="H252" s="488"/>
      <c r="I252" s="488"/>
      <c r="J252" s="488"/>
      <c r="K252" s="488"/>
      <c r="L252" s="488"/>
      <c r="M252" s="488"/>
      <c r="N252" s="488"/>
    </row>
    <row r="253" spans="3:14" x14ac:dyDescent="0.2">
      <c r="C253" s="488"/>
      <c r="E253" s="488"/>
      <c r="F253" s="488"/>
      <c r="G253" s="488"/>
      <c r="H253" s="488"/>
      <c r="I253" s="488"/>
      <c r="J253" s="488"/>
      <c r="K253" s="488"/>
      <c r="L253" s="488"/>
      <c r="M253" s="488"/>
      <c r="N253" s="488"/>
    </row>
    <row r="254" spans="3:14" x14ac:dyDescent="0.2">
      <c r="C254" s="488"/>
      <c r="E254" s="488"/>
      <c r="F254" s="488"/>
      <c r="G254" s="488"/>
      <c r="H254" s="488"/>
      <c r="I254" s="488"/>
      <c r="J254" s="488"/>
      <c r="K254" s="488"/>
      <c r="L254" s="488"/>
      <c r="M254" s="488"/>
      <c r="N254" s="488"/>
    </row>
    <row r="255" spans="3:14" x14ac:dyDescent="0.2">
      <c r="C255" s="488"/>
      <c r="E255" s="488"/>
      <c r="F255" s="488"/>
      <c r="G255" s="488"/>
      <c r="H255" s="488"/>
      <c r="I255" s="488"/>
      <c r="J255" s="488"/>
      <c r="K255" s="488"/>
      <c r="L255" s="488"/>
      <c r="M255" s="488"/>
      <c r="N255" s="488"/>
    </row>
    <row r="256" spans="3:14" x14ac:dyDescent="0.2">
      <c r="C256" s="488"/>
      <c r="E256" s="488"/>
      <c r="F256" s="488"/>
      <c r="G256" s="488"/>
      <c r="H256" s="488"/>
      <c r="I256" s="488"/>
      <c r="J256" s="488"/>
      <c r="K256" s="488"/>
      <c r="L256" s="488"/>
      <c r="M256" s="488"/>
      <c r="N256" s="488"/>
    </row>
    <row r="257" spans="3:14" x14ac:dyDescent="0.2">
      <c r="C257" s="488"/>
      <c r="E257" s="488"/>
      <c r="F257" s="488"/>
      <c r="G257" s="488"/>
      <c r="H257" s="488"/>
      <c r="I257" s="488"/>
      <c r="J257" s="488"/>
      <c r="K257" s="488"/>
      <c r="L257" s="488"/>
      <c r="M257" s="488"/>
      <c r="N257" s="488"/>
    </row>
    <row r="258" spans="3:14" x14ac:dyDescent="0.2">
      <c r="C258" s="488"/>
      <c r="E258" s="488"/>
      <c r="F258" s="488"/>
      <c r="G258" s="488"/>
      <c r="H258" s="488"/>
      <c r="I258" s="488"/>
      <c r="J258" s="488"/>
      <c r="K258" s="488"/>
      <c r="L258" s="488"/>
      <c r="M258" s="488"/>
      <c r="N258" s="488"/>
    </row>
    <row r="259" spans="3:14" x14ac:dyDescent="0.2">
      <c r="C259" s="488"/>
      <c r="E259" s="488"/>
      <c r="F259" s="488"/>
      <c r="G259" s="488"/>
      <c r="H259" s="488"/>
      <c r="I259" s="488"/>
      <c r="J259" s="488"/>
      <c r="K259" s="488"/>
      <c r="L259" s="488"/>
      <c r="M259" s="488"/>
      <c r="N259" s="488"/>
    </row>
    <row r="260" spans="3:14" x14ac:dyDescent="0.2">
      <c r="C260" s="488"/>
      <c r="E260" s="488"/>
      <c r="F260" s="488"/>
      <c r="G260" s="488"/>
      <c r="H260" s="488"/>
      <c r="I260" s="488"/>
      <c r="J260" s="488"/>
      <c r="K260" s="488"/>
      <c r="L260" s="488"/>
      <c r="M260" s="488"/>
      <c r="N260" s="488"/>
    </row>
    <row r="261" spans="3:14" x14ac:dyDescent="0.2">
      <c r="C261" s="488"/>
      <c r="E261" s="488"/>
      <c r="F261" s="488"/>
      <c r="G261" s="488"/>
      <c r="H261" s="488"/>
      <c r="I261" s="488"/>
      <c r="J261" s="488"/>
      <c r="K261" s="488"/>
      <c r="L261" s="488"/>
      <c r="M261" s="488"/>
      <c r="N261" s="488"/>
    </row>
    <row r="262" spans="3:14" x14ac:dyDescent="0.2">
      <c r="C262" s="488"/>
      <c r="E262" s="488"/>
      <c r="F262" s="488"/>
      <c r="G262" s="488"/>
      <c r="H262" s="488"/>
      <c r="I262" s="488"/>
      <c r="J262" s="488"/>
      <c r="K262" s="488"/>
      <c r="L262" s="488"/>
      <c r="M262" s="488"/>
      <c r="N262" s="488"/>
    </row>
    <row r="263" spans="3:14" x14ac:dyDescent="0.2">
      <c r="C263" s="488"/>
      <c r="E263" s="488"/>
      <c r="F263" s="488"/>
      <c r="G263" s="488"/>
      <c r="H263" s="488"/>
      <c r="I263" s="488"/>
      <c r="J263" s="488"/>
      <c r="K263" s="488"/>
      <c r="L263" s="488"/>
      <c r="M263" s="488"/>
      <c r="N263" s="488"/>
    </row>
    <row r="264" spans="3:14" x14ac:dyDescent="0.2">
      <c r="C264" s="488"/>
      <c r="E264" s="488"/>
      <c r="F264" s="488"/>
      <c r="G264" s="488"/>
      <c r="H264" s="488"/>
      <c r="I264" s="488"/>
      <c r="J264" s="488"/>
      <c r="K264" s="488"/>
      <c r="L264" s="488"/>
      <c r="M264" s="488"/>
      <c r="N264" s="488"/>
    </row>
    <row r="265" spans="3:14" x14ac:dyDescent="0.2">
      <c r="C265" s="488"/>
      <c r="E265" s="488"/>
      <c r="F265" s="488"/>
      <c r="G265" s="488"/>
      <c r="H265" s="488"/>
      <c r="I265" s="488"/>
      <c r="J265" s="488"/>
      <c r="K265" s="488"/>
      <c r="L265" s="488"/>
      <c r="M265" s="488"/>
      <c r="N265" s="488"/>
    </row>
    <row r="266" spans="3:14" x14ac:dyDescent="0.2">
      <c r="C266" s="488"/>
      <c r="E266" s="488"/>
      <c r="F266" s="488"/>
      <c r="G266" s="488"/>
      <c r="H266" s="488"/>
      <c r="I266" s="488"/>
      <c r="J266" s="488"/>
      <c r="K266" s="488"/>
      <c r="L266" s="488"/>
      <c r="M266" s="488"/>
      <c r="N266" s="488"/>
    </row>
    <row r="267" spans="3:14" x14ac:dyDescent="0.2">
      <c r="C267" s="488"/>
      <c r="E267" s="488"/>
      <c r="F267" s="488"/>
      <c r="G267" s="488"/>
      <c r="H267" s="488"/>
      <c r="I267" s="488"/>
      <c r="J267" s="488"/>
      <c r="K267" s="488"/>
      <c r="L267" s="488"/>
      <c r="M267" s="488"/>
      <c r="N267" s="488"/>
    </row>
    <row r="268" spans="3:14" x14ac:dyDescent="0.2">
      <c r="C268" s="488"/>
      <c r="E268" s="488"/>
      <c r="F268" s="488"/>
      <c r="G268" s="488"/>
      <c r="H268" s="488"/>
      <c r="I268" s="488"/>
      <c r="J268" s="488"/>
      <c r="K268" s="488"/>
      <c r="L268" s="488"/>
      <c r="M268" s="488"/>
      <c r="N268" s="488"/>
    </row>
    <row r="269" spans="3:14" x14ac:dyDescent="0.2">
      <c r="C269" s="488"/>
      <c r="E269" s="488"/>
      <c r="F269" s="488"/>
      <c r="G269" s="488"/>
      <c r="H269" s="488"/>
      <c r="I269" s="488"/>
      <c r="J269" s="488"/>
      <c r="K269" s="488"/>
      <c r="L269" s="488"/>
      <c r="M269" s="488"/>
      <c r="N269" s="488"/>
    </row>
    <row r="270" spans="3:14" x14ac:dyDescent="0.2">
      <c r="C270" s="488"/>
      <c r="E270" s="488"/>
      <c r="F270" s="488"/>
      <c r="G270" s="488"/>
      <c r="H270" s="488"/>
      <c r="I270" s="488"/>
      <c r="J270" s="488"/>
      <c r="K270" s="488"/>
      <c r="L270" s="488"/>
      <c r="M270" s="488"/>
      <c r="N270" s="488"/>
    </row>
    <row r="271" spans="3:14" x14ac:dyDescent="0.2">
      <c r="C271" s="488"/>
      <c r="E271" s="488"/>
      <c r="F271" s="488"/>
      <c r="G271" s="488"/>
      <c r="H271" s="488"/>
      <c r="I271" s="488"/>
      <c r="J271" s="488"/>
      <c r="K271" s="488"/>
      <c r="L271" s="488"/>
      <c r="M271" s="488"/>
      <c r="N271" s="488"/>
    </row>
    <row r="272" spans="3:14" x14ac:dyDescent="0.2">
      <c r="C272" s="488"/>
      <c r="E272" s="488"/>
      <c r="F272" s="488"/>
      <c r="G272" s="488"/>
      <c r="H272" s="488"/>
      <c r="I272" s="488"/>
      <c r="J272" s="488"/>
      <c r="K272" s="488"/>
      <c r="L272" s="488"/>
      <c r="M272" s="488"/>
      <c r="N272" s="488"/>
    </row>
    <row r="273" spans="3:14" x14ac:dyDescent="0.2">
      <c r="C273" s="488"/>
      <c r="E273" s="488"/>
      <c r="F273" s="488"/>
      <c r="G273" s="488"/>
      <c r="H273" s="488"/>
      <c r="I273" s="488"/>
      <c r="J273" s="488"/>
      <c r="K273" s="488"/>
      <c r="L273" s="488"/>
      <c r="M273" s="488"/>
      <c r="N273" s="488"/>
    </row>
    <row r="274" spans="3:14" x14ac:dyDescent="0.2">
      <c r="C274" s="488"/>
      <c r="E274" s="488"/>
      <c r="F274" s="488"/>
      <c r="G274" s="488"/>
      <c r="H274" s="488"/>
      <c r="I274" s="488"/>
      <c r="J274" s="488"/>
      <c r="K274" s="488"/>
      <c r="L274" s="488"/>
      <c r="M274" s="488"/>
      <c r="N274" s="488"/>
    </row>
    <row r="275" spans="3:14" x14ac:dyDescent="0.2">
      <c r="C275" s="488"/>
      <c r="E275" s="488"/>
      <c r="F275" s="488"/>
      <c r="G275" s="488"/>
      <c r="H275" s="488"/>
      <c r="I275" s="488"/>
      <c r="J275" s="488"/>
      <c r="K275" s="488"/>
      <c r="L275" s="488"/>
      <c r="M275" s="488"/>
      <c r="N275" s="488"/>
    </row>
    <row r="276" spans="3:14" x14ac:dyDescent="0.2">
      <c r="C276" s="488"/>
      <c r="E276" s="488"/>
      <c r="F276" s="488"/>
      <c r="G276" s="488"/>
      <c r="H276" s="488"/>
      <c r="I276" s="488"/>
      <c r="J276" s="488"/>
      <c r="K276" s="488"/>
      <c r="L276" s="488"/>
      <c r="M276" s="488"/>
      <c r="N276" s="488"/>
    </row>
    <row r="277" spans="3:14" x14ac:dyDescent="0.2">
      <c r="C277" s="488"/>
      <c r="E277" s="488"/>
      <c r="F277" s="488"/>
      <c r="G277" s="488"/>
      <c r="H277" s="488"/>
      <c r="I277" s="488"/>
      <c r="J277" s="488"/>
      <c r="K277" s="488"/>
      <c r="L277" s="488"/>
      <c r="M277" s="488"/>
      <c r="N277" s="488"/>
    </row>
    <row r="278" spans="3:14" x14ac:dyDescent="0.2">
      <c r="C278" s="488"/>
      <c r="E278" s="488"/>
      <c r="F278" s="488"/>
      <c r="G278" s="488"/>
      <c r="H278" s="488"/>
      <c r="I278" s="488"/>
      <c r="J278" s="488"/>
      <c r="K278" s="488"/>
      <c r="L278" s="488"/>
      <c r="M278" s="488"/>
      <c r="N278" s="488"/>
    </row>
    <row r="279" spans="3:14" x14ac:dyDescent="0.2">
      <c r="C279" s="488"/>
      <c r="E279" s="488"/>
      <c r="F279" s="488"/>
      <c r="G279" s="488"/>
      <c r="H279" s="488"/>
      <c r="I279" s="488"/>
      <c r="J279" s="488"/>
      <c r="K279" s="488"/>
      <c r="L279" s="488"/>
      <c r="M279" s="488"/>
      <c r="N279" s="488"/>
    </row>
    <row r="280" spans="3:14" x14ac:dyDescent="0.2">
      <c r="C280" s="488"/>
      <c r="E280" s="488"/>
      <c r="F280" s="488"/>
      <c r="G280" s="488"/>
      <c r="H280" s="488"/>
      <c r="I280" s="488"/>
      <c r="J280" s="488"/>
      <c r="K280" s="488"/>
      <c r="L280" s="488"/>
      <c r="M280" s="488"/>
      <c r="N280" s="488"/>
    </row>
    <row r="281" spans="3:14" x14ac:dyDescent="0.2">
      <c r="C281" s="488"/>
      <c r="E281" s="488"/>
      <c r="F281" s="488"/>
      <c r="G281" s="488"/>
      <c r="H281" s="488"/>
      <c r="I281" s="488"/>
      <c r="J281" s="488"/>
      <c r="K281" s="488"/>
      <c r="L281" s="488"/>
      <c r="M281" s="488"/>
      <c r="N281" s="488"/>
    </row>
    <row r="282" spans="3:14" x14ac:dyDescent="0.2">
      <c r="C282" s="488"/>
      <c r="E282" s="488"/>
      <c r="F282" s="488"/>
      <c r="G282" s="488"/>
      <c r="H282" s="488"/>
      <c r="I282" s="488"/>
      <c r="J282" s="488"/>
      <c r="K282" s="488"/>
      <c r="L282" s="488"/>
      <c r="M282" s="488"/>
      <c r="N282" s="488"/>
    </row>
    <row r="283" spans="3:14" x14ac:dyDescent="0.2">
      <c r="C283" s="488"/>
      <c r="E283" s="488"/>
      <c r="F283" s="488"/>
      <c r="G283" s="488"/>
      <c r="H283" s="488"/>
      <c r="I283" s="488"/>
      <c r="J283" s="488"/>
      <c r="K283" s="488"/>
      <c r="L283" s="488"/>
      <c r="M283" s="488"/>
      <c r="N283" s="488"/>
    </row>
    <row r="284" spans="3:14" x14ac:dyDescent="0.2">
      <c r="C284" s="488"/>
      <c r="E284" s="488"/>
      <c r="F284" s="488"/>
      <c r="G284" s="488"/>
      <c r="H284" s="488"/>
      <c r="I284" s="488"/>
      <c r="J284" s="488"/>
      <c r="K284" s="488"/>
      <c r="L284" s="488"/>
      <c r="M284" s="488"/>
      <c r="N284" s="488"/>
    </row>
    <row r="285" spans="3:14" x14ac:dyDescent="0.2">
      <c r="C285" s="488"/>
      <c r="E285" s="488"/>
      <c r="F285" s="488"/>
      <c r="G285" s="488"/>
      <c r="H285" s="488"/>
      <c r="I285" s="488"/>
      <c r="J285" s="488"/>
      <c r="K285" s="488"/>
      <c r="L285" s="488"/>
      <c r="M285" s="488"/>
      <c r="N285" s="488"/>
    </row>
    <row r="286" spans="3:14" x14ac:dyDescent="0.2">
      <c r="C286" s="488"/>
      <c r="E286" s="488"/>
      <c r="F286" s="488"/>
      <c r="G286" s="488"/>
      <c r="H286" s="488"/>
      <c r="I286" s="488"/>
      <c r="J286" s="488"/>
      <c r="K286" s="488"/>
      <c r="L286" s="488"/>
      <c r="M286" s="488"/>
      <c r="N286" s="488"/>
    </row>
    <row r="287" spans="3:14" x14ac:dyDescent="0.2">
      <c r="C287" s="488"/>
      <c r="E287" s="488"/>
      <c r="F287" s="488"/>
      <c r="G287" s="488"/>
      <c r="H287" s="488"/>
      <c r="I287" s="488"/>
      <c r="J287" s="488"/>
      <c r="K287" s="488"/>
      <c r="L287" s="488"/>
      <c r="M287" s="488"/>
      <c r="N287" s="488"/>
    </row>
    <row r="288" spans="3:14" x14ac:dyDescent="0.2">
      <c r="C288" s="488"/>
      <c r="E288" s="488"/>
      <c r="F288" s="488"/>
      <c r="G288" s="488"/>
      <c r="H288" s="488"/>
      <c r="I288" s="488"/>
      <c r="J288" s="488"/>
      <c r="K288" s="488"/>
      <c r="L288" s="488"/>
      <c r="M288" s="488"/>
      <c r="N288" s="488"/>
    </row>
    <row r="289" spans="3:14" x14ac:dyDescent="0.2">
      <c r="C289" s="488"/>
      <c r="E289" s="488"/>
      <c r="F289" s="488"/>
      <c r="G289" s="488"/>
      <c r="H289" s="488"/>
      <c r="I289" s="488"/>
      <c r="J289" s="488"/>
      <c r="K289" s="488"/>
      <c r="L289" s="488"/>
      <c r="M289" s="488"/>
      <c r="N289" s="488"/>
    </row>
    <row r="290" spans="3:14" x14ac:dyDescent="0.2">
      <c r="C290" s="488"/>
      <c r="E290" s="488"/>
      <c r="F290" s="488"/>
      <c r="G290" s="488"/>
      <c r="H290" s="488"/>
      <c r="I290" s="488"/>
      <c r="J290" s="488"/>
      <c r="K290" s="488"/>
      <c r="L290" s="488"/>
      <c r="M290" s="488"/>
      <c r="N290" s="488"/>
    </row>
    <row r="291" spans="3:14" x14ac:dyDescent="0.2">
      <c r="C291" s="488"/>
      <c r="E291" s="488"/>
      <c r="F291" s="488"/>
      <c r="G291" s="488"/>
      <c r="H291" s="488"/>
      <c r="I291" s="488"/>
      <c r="J291" s="488"/>
      <c r="K291" s="488"/>
      <c r="L291" s="488"/>
      <c r="M291" s="488"/>
      <c r="N291" s="488"/>
    </row>
    <row r="292" spans="3:14" x14ac:dyDescent="0.2">
      <c r="C292" s="488"/>
      <c r="E292" s="488"/>
      <c r="F292" s="488"/>
      <c r="G292" s="488"/>
      <c r="H292" s="488"/>
      <c r="I292" s="488"/>
      <c r="J292" s="488"/>
      <c r="K292" s="488"/>
      <c r="L292" s="488"/>
      <c r="M292" s="488"/>
      <c r="N292" s="488"/>
    </row>
    <row r="293" spans="3:14" x14ac:dyDescent="0.2">
      <c r="C293" s="488"/>
      <c r="E293" s="488"/>
      <c r="F293" s="488"/>
      <c r="G293" s="488"/>
      <c r="H293" s="488"/>
      <c r="I293" s="488"/>
      <c r="J293" s="488"/>
      <c r="K293" s="488"/>
      <c r="L293" s="488"/>
      <c r="M293" s="488"/>
      <c r="N293" s="488"/>
    </row>
    <row r="294" spans="3:14" x14ac:dyDescent="0.2">
      <c r="C294" s="488"/>
      <c r="E294" s="488"/>
      <c r="F294" s="488"/>
      <c r="G294" s="488"/>
      <c r="H294" s="488"/>
      <c r="I294" s="488"/>
      <c r="J294" s="488"/>
      <c r="K294" s="488"/>
      <c r="L294" s="488"/>
      <c r="M294" s="488"/>
      <c r="N294" s="488"/>
    </row>
    <row r="295" spans="3:14" x14ac:dyDescent="0.2">
      <c r="C295" s="488"/>
      <c r="E295" s="488"/>
      <c r="F295" s="488"/>
      <c r="G295" s="488"/>
      <c r="H295" s="488"/>
      <c r="I295" s="488"/>
      <c r="J295" s="488"/>
      <c r="K295" s="488"/>
      <c r="L295" s="488"/>
      <c r="M295" s="488"/>
      <c r="N295" s="488"/>
    </row>
    <row r="296" spans="3:14" x14ac:dyDescent="0.2">
      <c r="C296" s="488"/>
      <c r="E296" s="488"/>
      <c r="F296" s="488"/>
      <c r="G296" s="488"/>
      <c r="H296" s="488"/>
      <c r="I296" s="488"/>
      <c r="J296" s="488"/>
      <c r="K296" s="488"/>
      <c r="L296" s="488"/>
      <c r="M296" s="488"/>
      <c r="N296" s="488"/>
    </row>
    <row r="297" spans="3:14" x14ac:dyDescent="0.2">
      <c r="C297" s="488"/>
      <c r="E297" s="488"/>
      <c r="F297" s="488"/>
      <c r="G297" s="488"/>
      <c r="H297" s="488"/>
      <c r="I297" s="488"/>
      <c r="J297" s="488"/>
      <c r="K297" s="488"/>
      <c r="L297" s="488"/>
      <c r="M297" s="488"/>
      <c r="N297" s="488"/>
    </row>
    <row r="298" spans="3:14" x14ac:dyDescent="0.2">
      <c r="C298" s="488"/>
      <c r="E298" s="488"/>
      <c r="F298" s="488"/>
      <c r="G298" s="488"/>
      <c r="H298" s="488"/>
      <c r="I298" s="488"/>
      <c r="J298" s="488"/>
      <c r="K298" s="488"/>
      <c r="L298" s="488"/>
      <c r="M298" s="488"/>
      <c r="N298" s="488"/>
    </row>
    <row r="299" spans="3:14" x14ac:dyDescent="0.2">
      <c r="C299" s="488"/>
      <c r="E299" s="488"/>
      <c r="F299" s="488"/>
      <c r="G299" s="488"/>
      <c r="H299" s="488"/>
      <c r="I299" s="488"/>
      <c r="J299" s="488"/>
      <c r="K299" s="488"/>
      <c r="L299" s="488"/>
      <c r="M299" s="488"/>
      <c r="N299" s="488"/>
    </row>
    <row r="300" spans="3:14" x14ac:dyDescent="0.2">
      <c r="C300" s="488"/>
      <c r="E300" s="488"/>
      <c r="F300" s="488"/>
      <c r="G300" s="488"/>
      <c r="H300" s="488"/>
      <c r="I300" s="488"/>
      <c r="J300" s="488"/>
      <c r="K300" s="488"/>
      <c r="L300" s="488"/>
      <c r="M300" s="488"/>
      <c r="N300" s="488"/>
    </row>
    <row r="301" spans="3:14" x14ac:dyDescent="0.2">
      <c r="C301" s="488"/>
      <c r="E301" s="488"/>
      <c r="F301" s="488"/>
      <c r="G301" s="488"/>
      <c r="H301" s="488"/>
      <c r="I301" s="488"/>
      <c r="J301" s="488"/>
      <c r="K301" s="488"/>
      <c r="L301" s="488"/>
      <c r="M301" s="488"/>
      <c r="N301" s="488"/>
    </row>
    <row r="302" spans="3:14" x14ac:dyDescent="0.2">
      <c r="C302" s="488"/>
      <c r="E302" s="488"/>
      <c r="F302" s="488"/>
      <c r="G302" s="488"/>
      <c r="H302" s="488"/>
      <c r="I302" s="488"/>
      <c r="J302" s="488"/>
      <c r="K302" s="488"/>
      <c r="L302" s="488"/>
      <c r="M302" s="488"/>
      <c r="N302" s="488"/>
    </row>
    <row r="303" spans="3:14" x14ac:dyDescent="0.2">
      <c r="C303" s="488"/>
      <c r="E303" s="488"/>
      <c r="F303" s="488"/>
      <c r="G303" s="488"/>
      <c r="H303" s="488"/>
      <c r="I303" s="488"/>
      <c r="J303" s="488"/>
      <c r="K303" s="488"/>
      <c r="L303" s="488"/>
      <c r="M303" s="488"/>
      <c r="N303" s="488"/>
    </row>
    <row r="304" spans="3:14" x14ac:dyDescent="0.2">
      <c r="C304" s="488"/>
      <c r="E304" s="488"/>
      <c r="F304" s="488"/>
      <c r="G304" s="488"/>
      <c r="H304" s="488"/>
      <c r="I304" s="488"/>
      <c r="J304" s="488"/>
      <c r="K304" s="488"/>
      <c r="L304" s="488"/>
      <c r="M304" s="488"/>
      <c r="N304" s="488"/>
    </row>
    <row r="305" spans="3:14" x14ac:dyDescent="0.2">
      <c r="C305" s="488"/>
      <c r="E305" s="488"/>
      <c r="F305" s="488"/>
      <c r="G305" s="488"/>
      <c r="H305" s="488"/>
      <c r="I305" s="488"/>
      <c r="J305" s="488"/>
      <c r="K305" s="488"/>
      <c r="L305" s="488"/>
      <c r="M305" s="488"/>
      <c r="N305" s="488"/>
    </row>
    <row r="306" spans="3:14" x14ac:dyDescent="0.2">
      <c r="C306" s="488"/>
      <c r="E306" s="488"/>
      <c r="F306" s="488"/>
      <c r="G306" s="488"/>
      <c r="H306" s="488"/>
      <c r="I306" s="488"/>
      <c r="J306" s="488"/>
      <c r="K306" s="488"/>
      <c r="L306" s="488"/>
      <c r="M306" s="488"/>
      <c r="N306" s="488"/>
    </row>
    <row r="307" spans="3:14" x14ac:dyDescent="0.2">
      <c r="C307" s="488"/>
      <c r="E307" s="488"/>
      <c r="F307" s="488"/>
      <c r="G307" s="488"/>
      <c r="H307" s="488"/>
      <c r="I307" s="488"/>
      <c r="J307" s="488"/>
      <c r="K307" s="488"/>
      <c r="L307" s="488"/>
      <c r="M307" s="488"/>
      <c r="N307" s="488"/>
    </row>
    <row r="308" spans="3:14" x14ac:dyDescent="0.2">
      <c r="C308" s="488"/>
      <c r="E308" s="488"/>
      <c r="F308" s="488"/>
      <c r="G308" s="488"/>
      <c r="H308" s="488"/>
      <c r="I308" s="488"/>
      <c r="J308" s="488"/>
      <c r="K308" s="488"/>
      <c r="L308" s="488"/>
      <c r="M308" s="488"/>
      <c r="N308" s="488"/>
    </row>
    <row r="309" spans="3:14" x14ac:dyDescent="0.2">
      <c r="C309" s="488"/>
      <c r="E309" s="488"/>
      <c r="F309" s="488"/>
      <c r="G309" s="488"/>
      <c r="H309" s="488"/>
      <c r="I309" s="488"/>
      <c r="J309" s="488"/>
      <c r="K309" s="488"/>
      <c r="L309" s="488"/>
      <c r="M309" s="488"/>
      <c r="N309" s="488"/>
    </row>
    <row r="310" spans="3:14" x14ac:dyDescent="0.2">
      <c r="C310" s="488"/>
      <c r="E310" s="488"/>
      <c r="F310" s="488"/>
      <c r="G310" s="488"/>
      <c r="H310" s="488"/>
      <c r="I310" s="488"/>
      <c r="J310" s="488"/>
      <c r="K310" s="488"/>
      <c r="L310" s="488"/>
      <c r="M310" s="488"/>
      <c r="N310" s="488"/>
    </row>
    <row r="311" spans="3:14" x14ac:dyDescent="0.2">
      <c r="C311" s="488"/>
      <c r="E311" s="488"/>
      <c r="F311" s="488"/>
      <c r="G311" s="488"/>
      <c r="H311" s="488"/>
      <c r="I311" s="488"/>
      <c r="J311" s="488"/>
      <c r="K311" s="488"/>
      <c r="L311" s="488"/>
      <c r="M311" s="488"/>
      <c r="N311" s="488"/>
    </row>
    <row r="312" spans="3:14" x14ac:dyDescent="0.2">
      <c r="C312" s="488"/>
      <c r="E312" s="488"/>
      <c r="F312" s="488"/>
      <c r="G312" s="488"/>
      <c r="H312" s="488"/>
      <c r="I312" s="488"/>
      <c r="J312" s="488"/>
      <c r="K312" s="488"/>
      <c r="L312" s="488"/>
      <c r="M312" s="488"/>
      <c r="N312" s="488"/>
    </row>
    <row r="313" spans="3:14" x14ac:dyDescent="0.2">
      <c r="C313" s="488"/>
      <c r="E313" s="488"/>
      <c r="F313" s="488"/>
      <c r="G313" s="488"/>
      <c r="H313" s="488"/>
      <c r="I313" s="488"/>
      <c r="J313" s="488"/>
      <c r="K313" s="488"/>
      <c r="L313" s="488"/>
      <c r="M313" s="488"/>
      <c r="N313" s="488"/>
    </row>
    <row r="314" spans="3:14" x14ac:dyDescent="0.2">
      <c r="C314" s="488"/>
      <c r="E314" s="488"/>
      <c r="F314" s="488"/>
      <c r="G314" s="488"/>
      <c r="H314" s="488"/>
      <c r="I314" s="488"/>
      <c r="J314" s="488"/>
      <c r="K314" s="488"/>
      <c r="L314" s="488"/>
      <c r="M314" s="488"/>
      <c r="N314" s="488"/>
    </row>
    <row r="315" spans="3:14" x14ac:dyDescent="0.2">
      <c r="C315" s="488"/>
      <c r="E315" s="488"/>
      <c r="F315" s="488"/>
      <c r="G315" s="488"/>
      <c r="H315" s="488"/>
      <c r="I315" s="488"/>
      <c r="J315" s="488"/>
      <c r="K315" s="488"/>
      <c r="L315" s="488"/>
      <c r="M315" s="488"/>
      <c r="N315" s="488"/>
    </row>
    <row r="316" spans="3:14" x14ac:dyDescent="0.2">
      <c r="C316" s="488"/>
      <c r="E316" s="488"/>
      <c r="F316" s="488"/>
      <c r="G316" s="488"/>
      <c r="H316" s="488"/>
      <c r="I316" s="488"/>
      <c r="J316" s="488"/>
      <c r="K316" s="488"/>
      <c r="L316" s="488"/>
      <c r="M316" s="488"/>
      <c r="N316" s="488"/>
    </row>
    <row r="317" spans="3:14" x14ac:dyDescent="0.2">
      <c r="C317" s="488"/>
      <c r="E317" s="488"/>
      <c r="F317" s="488"/>
      <c r="G317" s="488"/>
      <c r="H317" s="488"/>
      <c r="I317" s="488"/>
      <c r="J317" s="488"/>
      <c r="K317" s="488"/>
      <c r="L317" s="488"/>
      <c r="M317" s="488"/>
      <c r="N317" s="488"/>
    </row>
    <row r="318" spans="3:14" x14ac:dyDescent="0.2">
      <c r="C318" s="488"/>
      <c r="E318" s="488"/>
      <c r="F318" s="488"/>
      <c r="G318" s="488"/>
      <c r="H318" s="488"/>
      <c r="I318" s="488"/>
      <c r="J318" s="488"/>
      <c r="K318" s="488"/>
      <c r="L318" s="488"/>
      <c r="M318" s="488"/>
      <c r="N318" s="488"/>
    </row>
    <row r="319" spans="3:14" x14ac:dyDescent="0.2">
      <c r="C319" s="488"/>
      <c r="E319" s="488"/>
      <c r="F319" s="488"/>
      <c r="G319" s="488"/>
      <c r="H319" s="488"/>
      <c r="I319" s="488"/>
      <c r="J319" s="488"/>
      <c r="K319" s="488"/>
      <c r="L319" s="488"/>
      <c r="M319" s="488"/>
      <c r="N319" s="488"/>
    </row>
    <row r="320" spans="3:14" x14ac:dyDescent="0.2">
      <c r="C320" s="488"/>
      <c r="E320" s="488"/>
      <c r="F320" s="488"/>
      <c r="G320" s="488"/>
      <c r="H320" s="488"/>
      <c r="I320" s="488"/>
      <c r="J320" s="488"/>
      <c r="K320" s="488"/>
      <c r="L320" s="488"/>
      <c r="M320" s="488"/>
      <c r="N320" s="488"/>
    </row>
    <row r="321" spans="3:14" x14ac:dyDescent="0.2">
      <c r="C321" s="488"/>
      <c r="E321" s="488"/>
      <c r="F321" s="488"/>
      <c r="G321" s="488"/>
      <c r="H321" s="488"/>
      <c r="I321" s="488"/>
      <c r="J321" s="488"/>
      <c r="K321" s="488"/>
      <c r="L321" s="488"/>
      <c r="M321" s="488"/>
      <c r="N321" s="488"/>
    </row>
    <row r="322" spans="3:14" x14ac:dyDescent="0.2">
      <c r="C322" s="488"/>
      <c r="E322" s="488"/>
      <c r="F322" s="488"/>
      <c r="G322" s="488"/>
      <c r="H322" s="488"/>
      <c r="I322" s="488"/>
      <c r="J322" s="488"/>
      <c r="K322" s="488"/>
      <c r="L322" s="488"/>
      <c r="M322" s="488"/>
      <c r="N322" s="488"/>
    </row>
    <row r="323" spans="3:14" x14ac:dyDescent="0.2">
      <c r="C323" s="488"/>
      <c r="E323" s="488"/>
      <c r="F323" s="488"/>
      <c r="G323" s="488"/>
      <c r="H323" s="488"/>
      <c r="I323" s="488"/>
      <c r="J323" s="488"/>
      <c r="K323" s="488"/>
      <c r="L323" s="488"/>
      <c r="M323" s="488"/>
      <c r="N323" s="488"/>
    </row>
    <row r="324" spans="3:14" x14ac:dyDescent="0.2">
      <c r="C324" s="488"/>
      <c r="E324" s="488"/>
      <c r="F324" s="488"/>
      <c r="G324" s="488"/>
      <c r="H324" s="488"/>
      <c r="I324" s="488"/>
      <c r="J324" s="488"/>
      <c r="K324" s="488"/>
      <c r="L324" s="488"/>
      <c r="M324" s="488"/>
      <c r="N324" s="488"/>
    </row>
    <row r="325" spans="3:14" x14ac:dyDescent="0.2">
      <c r="C325" s="488"/>
      <c r="E325" s="488"/>
      <c r="F325" s="488"/>
      <c r="G325" s="488"/>
      <c r="H325" s="488"/>
      <c r="I325" s="488"/>
      <c r="J325" s="488"/>
      <c r="K325" s="488"/>
      <c r="L325" s="488"/>
      <c r="M325" s="488"/>
      <c r="N325" s="488"/>
    </row>
    <row r="326" spans="3:14" x14ac:dyDescent="0.2">
      <c r="C326" s="488"/>
      <c r="E326" s="488"/>
      <c r="F326" s="488"/>
      <c r="G326" s="488"/>
      <c r="H326" s="488"/>
      <c r="I326" s="488"/>
      <c r="J326" s="488"/>
      <c r="K326" s="488"/>
      <c r="L326" s="488"/>
      <c r="M326" s="488"/>
      <c r="N326" s="488"/>
    </row>
    <row r="327" spans="3:14" x14ac:dyDescent="0.2">
      <c r="C327" s="488"/>
      <c r="E327" s="488"/>
      <c r="F327" s="488"/>
      <c r="G327" s="488"/>
      <c r="H327" s="488"/>
      <c r="I327" s="488"/>
      <c r="J327" s="488"/>
      <c r="K327" s="488"/>
      <c r="L327" s="488"/>
      <c r="M327" s="488"/>
      <c r="N327" s="488"/>
    </row>
    <row r="328" spans="3:14" x14ac:dyDescent="0.2">
      <c r="C328" s="488"/>
      <c r="E328" s="488"/>
      <c r="F328" s="488"/>
      <c r="G328" s="488"/>
      <c r="H328" s="488"/>
      <c r="I328" s="488"/>
      <c r="J328" s="488"/>
      <c r="K328" s="488"/>
      <c r="L328" s="488"/>
      <c r="M328" s="488"/>
      <c r="N328" s="488"/>
    </row>
    <row r="329" spans="3:14" x14ac:dyDescent="0.2">
      <c r="C329" s="488"/>
      <c r="E329" s="488"/>
      <c r="F329" s="488"/>
      <c r="G329" s="488"/>
      <c r="H329" s="488"/>
      <c r="I329" s="488"/>
      <c r="J329" s="488"/>
      <c r="K329" s="488"/>
      <c r="L329" s="488"/>
      <c r="M329" s="488"/>
      <c r="N329" s="488"/>
    </row>
    <row r="330" spans="3:14" x14ac:dyDescent="0.2">
      <c r="C330" s="488"/>
      <c r="E330" s="488"/>
      <c r="F330" s="488"/>
      <c r="G330" s="488"/>
      <c r="H330" s="488"/>
      <c r="I330" s="488"/>
      <c r="J330" s="488"/>
      <c r="K330" s="488"/>
      <c r="L330" s="488"/>
      <c r="M330" s="488"/>
      <c r="N330" s="488"/>
    </row>
    <row r="331" spans="3:14" x14ac:dyDescent="0.2">
      <c r="C331" s="488"/>
      <c r="E331" s="488"/>
      <c r="F331" s="488"/>
      <c r="G331" s="488"/>
      <c r="H331" s="488"/>
      <c r="I331" s="488"/>
      <c r="J331" s="488"/>
      <c r="K331" s="488"/>
      <c r="L331" s="488"/>
      <c r="M331" s="488"/>
      <c r="N331" s="488"/>
    </row>
    <row r="332" spans="3:14" x14ac:dyDescent="0.2">
      <c r="C332" s="488"/>
      <c r="E332" s="488"/>
      <c r="F332" s="488"/>
      <c r="G332" s="488"/>
      <c r="H332" s="488"/>
      <c r="I332" s="488"/>
      <c r="J332" s="488"/>
      <c r="K332" s="488"/>
      <c r="L332" s="488"/>
      <c r="M332" s="488"/>
      <c r="N332" s="488"/>
    </row>
    <row r="333" spans="3:14" x14ac:dyDescent="0.2">
      <c r="C333" s="488"/>
      <c r="E333" s="488"/>
      <c r="F333" s="488"/>
      <c r="G333" s="488"/>
      <c r="H333" s="488"/>
      <c r="I333" s="488"/>
      <c r="J333" s="488"/>
      <c r="K333" s="488"/>
      <c r="L333" s="488"/>
      <c r="M333" s="488"/>
      <c r="N333" s="488"/>
    </row>
    <row r="334" spans="3:14" x14ac:dyDescent="0.2">
      <c r="C334" s="488"/>
      <c r="E334" s="488"/>
      <c r="F334" s="488"/>
      <c r="G334" s="488"/>
      <c r="H334" s="488"/>
      <c r="I334" s="488"/>
      <c r="J334" s="488"/>
      <c r="K334" s="488"/>
      <c r="L334" s="488"/>
      <c r="M334" s="488"/>
      <c r="N334" s="488"/>
    </row>
    <row r="335" spans="3:14" x14ac:dyDescent="0.2">
      <c r="C335" s="488"/>
      <c r="E335" s="488"/>
      <c r="F335" s="488"/>
      <c r="G335" s="488"/>
      <c r="H335" s="488"/>
      <c r="I335" s="488"/>
      <c r="J335" s="488"/>
      <c r="K335" s="488"/>
      <c r="L335" s="488"/>
      <c r="M335" s="488"/>
      <c r="N335" s="488"/>
    </row>
    <row r="336" spans="3:14" x14ac:dyDescent="0.2">
      <c r="C336" s="488"/>
      <c r="E336" s="488"/>
      <c r="F336" s="488"/>
      <c r="G336" s="488"/>
      <c r="H336" s="488"/>
      <c r="I336" s="488"/>
      <c r="J336" s="488"/>
      <c r="K336" s="488"/>
      <c r="L336" s="488"/>
      <c r="M336" s="488"/>
      <c r="N336" s="488"/>
    </row>
    <row r="337" spans="3:14" x14ac:dyDescent="0.2">
      <c r="C337" s="488"/>
      <c r="E337" s="488"/>
      <c r="F337" s="488"/>
      <c r="G337" s="488"/>
      <c r="H337" s="488"/>
      <c r="I337" s="488"/>
      <c r="J337" s="488"/>
      <c r="K337" s="488"/>
      <c r="L337" s="488"/>
      <c r="M337" s="488"/>
      <c r="N337" s="488"/>
    </row>
    <row r="338" spans="3:14" x14ac:dyDescent="0.2">
      <c r="C338" s="488"/>
      <c r="E338" s="488"/>
      <c r="F338" s="488"/>
      <c r="G338" s="488"/>
      <c r="H338" s="488"/>
      <c r="I338" s="488"/>
      <c r="J338" s="488"/>
      <c r="K338" s="488"/>
      <c r="L338" s="488"/>
      <c r="M338" s="488"/>
      <c r="N338" s="488"/>
    </row>
    <row r="339" spans="3:14" x14ac:dyDescent="0.2">
      <c r="C339" s="488"/>
      <c r="E339" s="488"/>
      <c r="F339" s="488"/>
      <c r="G339" s="488"/>
      <c r="H339" s="488"/>
      <c r="I339" s="488"/>
      <c r="J339" s="488"/>
      <c r="K339" s="488"/>
      <c r="L339" s="488"/>
      <c r="M339" s="488"/>
      <c r="N339" s="488"/>
    </row>
    <row r="340" spans="3:14" x14ac:dyDescent="0.2">
      <c r="C340" s="488"/>
      <c r="E340" s="488"/>
      <c r="F340" s="488"/>
      <c r="G340" s="488"/>
      <c r="H340" s="488"/>
      <c r="I340" s="488"/>
      <c r="J340" s="488"/>
      <c r="K340" s="488"/>
      <c r="L340" s="488"/>
      <c r="M340" s="488"/>
      <c r="N340" s="488"/>
    </row>
    <row r="341" spans="3:14" x14ac:dyDescent="0.2">
      <c r="C341" s="488"/>
      <c r="E341" s="488"/>
      <c r="F341" s="488"/>
      <c r="G341" s="488"/>
      <c r="H341" s="488"/>
      <c r="I341" s="488"/>
      <c r="J341" s="488"/>
      <c r="K341" s="488"/>
      <c r="L341" s="488"/>
      <c r="M341" s="488"/>
      <c r="N341" s="488"/>
    </row>
    <row r="342" spans="3:14" x14ac:dyDescent="0.2">
      <c r="C342" s="488"/>
      <c r="E342" s="488"/>
      <c r="F342" s="488"/>
      <c r="G342" s="488"/>
      <c r="H342" s="488"/>
      <c r="I342" s="488"/>
      <c r="J342" s="488"/>
      <c r="K342" s="488"/>
      <c r="L342" s="488"/>
      <c r="M342" s="488"/>
      <c r="N342" s="488"/>
    </row>
    <row r="343" spans="3:14" x14ac:dyDescent="0.2">
      <c r="C343" s="488"/>
      <c r="E343" s="488"/>
      <c r="F343" s="488"/>
      <c r="G343" s="488"/>
      <c r="H343" s="488"/>
      <c r="I343" s="488"/>
      <c r="J343" s="488"/>
      <c r="K343" s="488"/>
      <c r="L343" s="488"/>
      <c r="M343" s="488"/>
      <c r="N343" s="488"/>
    </row>
    <row r="344" spans="3:14" x14ac:dyDescent="0.2">
      <c r="C344" s="488"/>
      <c r="E344" s="488"/>
      <c r="F344" s="488"/>
      <c r="G344" s="488"/>
      <c r="H344" s="488"/>
      <c r="I344" s="488"/>
      <c r="J344" s="488"/>
      <c r="K344" s="488"/>
      <c r="L344" s="488"/>
      <c r="M344" s="488"/>
      <c r="N344" s="488"/>
    </row>
    <row r="345" spans="3:14" x14ac:dyDescent="0.2">
      <c r="C345" s="488"/>
      <c r="E345" s="488"/>
      <c r="F345" s="488"/>
      <c r="G345" s="488"/>
      <c r="H345" s="488"/>
      <c r="I345" s="488"/>
      <c r="J345" s="488"/>
      <c r="K345" s="488"/>
      <c r="L345" s="488"/>
      <c r="M345" s="488"/>
      <c r="N345" s="488"/>
    </row>
    <row r="346" spans="3:14" x14ac:dyDescent="0.2">
      <c r="C346" s="488"/>
      <c r="E346" s="488"/>
      <c r="F346" s="488"/>
      <c r="G346" s="488"/>
      <c r="H346" s="488"/>
      <c r="I346" s="488"/>
      <c r="J346" s="488"/>
      <c r="K346" s="488"/>
      <c r="L346" s="488"/>
      <c r="M346" s="488"/>
      <c r="N346" s="488"/>
    </row>
    <row r="347" spans="3:14" x14ac:dyDescent="0.2">
      <c r="C347" s="488"/>
      <c r="E347" s="488"/>
      <c r="F347" s="488"/>
      <c r="G347" s="488"/>
      <c r="H347" s="488"/>
      <c r="I347" s="488"/>
      <c r="J347" s="488"/>
      <c r="K347" s="488"/>
      <c r="L347" s="488"/>
      <c r="M347" s="488"/>
      <c r="N347" s="488"/>
    </row>
    <row r="348" spans="3:14" x14ac:dyDescent="0.2">
      <c r="C348" s="488"/>
      <c r="E348" s="488"/>
      <c r="F348" s="488"/>
      <c r="G348" s="488"/>
      <c r="H348" s="488"/>
      <c r="I348" s="488"/>
      <c r="J348" s="488"/>
      <c r="K348" s="488"/>
      <c r="L348" s="488"/>
      <c r="M348" s="488"/>
      <c r="N348" s="488"/>
    </row>
    <row r="349" spans="3:14" x14ac:dyDescent="0.2">
      <c r="C349" s="488"/>
      <c r="E349" s="488"/>
      <c r="F349" s="488"/>
      <c r="G349" s="488"/>
      <c r="H349" s="488"/>
      <c r="I349" s="488"/>
      <c r="J349" s="488"/>
      <c r="K349" s="488"/>
      <c r="L349" s="488"/>
      <c r="M349" s="488"/>
      <c r="N349" s="488"/>
    </row>
    <row r="350" spans="3:14" x14ac:dyDescent="0.2">
      <c r="C350" s="488"/>
      <c r="E350" s="488"/>
      <c r="F350" s="488"/>
      <c r="G350" s="488"/>
      <c r="H350" s="488"/>
      <c r="I350" s="488"/>
      <c r="J350" s="488"/>
      <c r="K350" s="488"/>
      <c r="L350" s="488"/>
      <c r="M350" s="488"/>
      <c r="N350" s="488"/>
    </row>
    <row r="351" spans="3:14" x14ac:dyDescent="0.2">
      <c r="C351" s="488"/>
      <c r="E351" s="488"/>
      <c r="F351" s="488"/>
      <c r="G351" s="488"/>
      <c r="H351" s="488"/>
      <c r="I351" s="488"/>
      <c r="J351" s="488"/>
      <c r="K351" s="488"/>
      <c r="L351" s="488"/>
      <c r="M351" s="488"/>
      <c r="N351" s="488"/>
    </row>
    <row r="352" spans="3:14" x14ac:dyDescent="0.2">
      <c r="C352" s="488"/>
      <c r="E352" s="488"/>
      <c r="F352" s="488"/>
      <c r="G352" s="488"/>
      <c r="H352" s="488"/>
      <c r="I352" s="488"/>
      <c r="J352" s="488"/>
      <c r="K352" s="488"/>
      <c r="L352" s="488"/>
      <c r="M352" s="488"/>
      <c r="N352" s="488"/>
    </row>
    <row r="353" spans="3:14" x14ac:dyDescent="0.2">
      <c r="C353" s="488"/>
      <c r="E353" s="488"/>
      <c r="F353" s="488"/>
      <c r="G353" s="488"/>
      <c r="H353" s="488"/>
      <c r="I353" s="488"/>
      <c r="J353" s="488"/>
      <c r="K353" s="488"/>
      <c r="L353" s="488"/>
      <c r="M353" s="488"/>
      <c r="N353" s="488"/>
    </row>
    <row r="354" spans="3:14" x14ac:dyDescent="0.2">
      <c r="C354" s="488"/>
      <c r="E354" s="488"/>
      <c r="F354" s="488"/>
      <c r="G354" s="488"/>
      <c r="H354" s="488"/>
      <c r="I354" s="488"/>
      <c r="J354" s="488"/>
      <c r="K354" s="488"/>
      <c r="L354" s="488"/>
      <c r="M354" s="488"/>
      <c r="N354" s="488"/>
    </row>
    <row r="355" spans="3:14" x14ac:dyDescent="0.2">
      <c r="C355" s="488"/>
      <c r="E355" s="488"/>
      <c r="F355" s="488"/>
      <c r="G355" s="488"/>
      <c r="H355" s="488"/>
      <c r="I355" s="488"/>
      <c r="J355" s="488"/>
      <c r="K355" s="488"/>
      <c r="L355" s="488"/>
      <c r="M355" s="488"/>
      <c r="N355" s="488"/>
    </row>
    <row r="356" spans="3:14" x14ac:dyDescent="0.2">
      <c r="C356" s="488"/>
      <c r="E356" s="488"/>
      <c r="F356" s="488"/>
      <c r="G356" s="488"/>
      <c r="H356" s="488"/>
      <c r="I356" s="488"/>
      <c r="J356" s="488"/>
      <c r="K356" s="488"/>
      <c r="L356" s="488"/>
      <c r="M356" s="488"/>
      <c r="N356" s="488"/>
    </row>
    <row r="357" spans="3:14" x14ac:dyDescent="0.2">
      <c r="C357" s="488"/>
      <c r="E357" s="488"/>
      <c r="F357" s="488"/>
      <c r="G357" s="488"/>
      <c r="H357" s="488"/>
      <c r="I357" s="488"/>
      <c r="J357" s="488"/>
      <c r="K357" s="488"/>
      <c r="L357" s="488"/>
      <c r="M357" s="488"/>
      <c r="N357" s="488"/>
    </row>
    <row r="358" spans="3:14" x14ac:dyDescent="0.2">
      <c r="C358" s="488"/>
      <c r="E358" s="488"/>
      <c r="F358" s="488"/>
      <c r="G358" s="488"/>
      <c r="H358" s="488"/>
      <c r="I358" s="488"/>
      <c r="J358" s="488"/>
      <c r="K358" s="488"/>
      <c r="L358" s="488"/>
      <c r="M358" s="488"/>
      <c r="N358" s="488"/>
    </row>
    <row r="359" spans="3:14" x14ac:dyDescent="0.2">
      <c r="C359" s="488"/>
      <c r="E359" s="488"/>
      <c r="F359" s="488"/>
      <c r="G359" s="488"/>
      <c r="H359" s="488"/>
      <c r="I359" s="488"/>
      <c r="J359" s="488"/>
      <c r="K359" s="488"/>
      <c r="L359" s="488"/>
      <c r="M359" s="488"/>
      <c r="N359" s="488"/>
    </row>
    <row r="360" spans="3:14" x14ac:dyDescent="0.2">
      <c r="C360" s="488"/>
      <c r="E360" s="488"/>
      <c r="F360" s="488"/>
      <c r="G360" s="488"/>
      <c r="H360" s="488"/>
      <c r="I360" s="488"/>
      <c r="J360" s="488"/>
      <c r="K360" s="488"/>
      <c r="L360" s="488"/>
      <c r="M360" s="488"/>
      <c r="N360" s="488"/>
    </row>
    <row r="361" spans="3:14" x14ac:dyDescent="0.2">
      <c r="C361" s="488"/>
      <c r="E361" s="488"/>
      <c r="F361" s="488"/>
      <c r="G361" s="488"/>
      <c r="H361" s="488"/>
      <c r="I361" s="488"/>
      <c r="J361" s="488"/>
      <c r="K361" s="488"/>
      <c r="L361" s="488"/>
      <c r="M361" s="488"/>
      <c r="N361" s="488"/>
    </row>
    <row r="362" spans="3:14" x14ac:dyDescent="0.2">
      <c r="C362" s="488"/>
      <c r="E362" s="488"/>
      <c r="F362" s="488"/>
      <c r="G362" s="488"/>
      <c r="H362" s="488"/>
      <c r="I362" s="488"/>
      <c r="J362" s="488"/>
      <c r="K362" s="488"/>
      <c r="L362" s="488"/>
      <c r="M362" s="488"/>
      <c r="N362" s="488"/>
    </row>
    <row r="363" spans="3:14" x14ac:dyDescent="0.2">
      <c r="C363" s="488"/>
      <c r="E363" s="488"/>
      <c r="F363" s="488"/>
      <c r="G363" s="488"/>
      <c r="H363" s="488"/>
      <c r="I363" s="488"/>
      <c r="J363" s="488"/>
      <c r="K363" s="488"/>
      <c r="L363" s="488"/>
      <c r="M363" s="488"/>
      <c r="N363" s="488"/>
    </row>
    <row r="364" spans="3:14" x14ac:dyDescent="0.2">
      <c r="C364" s="488"/>
      <c r="E364" s="488"/>
      <c r="F364" s="488"/>
      <c r="G364" s="488"/>
      <c r="H364" s="488"/>
      <c r="I364" s="488"/>
      <c r="J364" s="488"/>
      <c r="K364" s="488"/>
      <c r="L364" s="488"/>
      <c r="M364" s="488"/>
      <c r="N364" s="488"/>
    </row>
    <row r="365" spans="3:14" x14ac:dyDescent="0.2">
      <c r="C365" s="488"/>
      <c r="E365" s="488"/>
      <c r="F365" s="488"/>
      <c r="G365" s="488"/>
      <c r="H365" s="488"/>
      <c r="I365" s="488"/>
      <c r="J365" s="488"/>
      <c r="K365" s="488"/>
      <c r="L365" s="488"/>
      <c r="M365" s="488"/>
      <c r="N365" s="488"/>
    </row>
    <row r="366" spans="3:14" x14ac:dyDescent="0.2">
      <c r="C366" s="488"/>
      <c r="E366" s="488"/>
      <c r="F366" s="488"/>
      <c r="G366" s="488"/>
      <c r="H366" s="488"/>
      <c r="I366" s="488"/>
      <c r="J366" s="488"/>
      <c r="K366" s="488"/>
      <c r="L366" s="488"/>
      <c r="M366" s="488"/>
      <c r="N366" s="488"/>
    </row>
    <row r="367" spans="3:14" x14ac:dyDescent="0.2">
      <c r="C367" s="488"/>
      <c r="E367" s="488"/>
      <c r="F367" s="488"/>
      <c r="G367" s="488"/>
      <c r="H367" s="488"/>
      <c r="I367" s="488"/>
      <c r="J367" s="488"/>
      <c r="K367" s="488"/>
      <c r="L367" s="488"/>
      <c r="M367" s="488"/>
      <c r="N367" s="488"/>
    </row>
    <row r="368" spans="3:14" x14ac:dyDescent="0.2">
      <c r="C368" s="488"/>
      <c r="E368" s="488"/>
      <c r="F368" s="488"/>
      <c r="G368" s="488"/>
      <c r="H368" s="488"/>
      <c r="I368" s="488"/>
      <c r="J368" s="488"/>
      <c r="K368" s="488"/>
      <c r="L368" s="488"/>
      <c r="M368" s="488"/>
      <c r="N368" s="488"/>
    </row>
    <row r="369" spans="3:14" x14ac:dyDescent="0.2">
      <c r="C369" s="488"/>
      <c r="E369" s="488"/>
      <c r="F369" s="488"/>
      <c r="G369" s="488"/>
      <c r="H369" s="488"/>
      <c r="I369" s="488"/>
      <c r="J369" s="488"/>
      <c r="K369" s="488"/>
      <c r="L369" s="488"/>
      <c r="M369" s="488"/>
      <c r="N369" s="488"/>
    </row>
    <row r="370" spans="3:14" x14ac:dyDescent="0.2">
      <c r="C370" s="488"/>
      <c r="E370" s="488"/>
      <c r="F370" s="488"/>
      <c r="G370" s="488"/>
      <c r="H370" s="488"/>
      <c r="I370" s="488"/>
      <c r="J370" s="488"/>
      <c r="K370" s="488"/>
      <c r="L370" s="488"/>
      <c r="M370" s="488"/>
      <c r="N370" s="488"/>
    </row>
    <row r="371" spans="3:14" x14ac:dyDescent="0.2">
      <c r="C371" s="488"/>
      <c r="E371" s="488"/>
      <c r="F371" s="488"/>
      <c r="G371" s="488"/>
      <c r="H371" s="488"/>
      <c r="I371" s="488"/>
      <c r="J371" s="488"/>
      <c r="K371" s="488"/>
      <c r="L371" s="488"/>
      <c r="M371" s="488"/>
      <c r="N371" s="488"/>
    </row>
    <row r="372" spans="3:14" x14ac:dyDescent="0.2">
      <c r="C372" s="488"/>
      <c r="E372" s="488"/>
      <c r="F372" s="488"/>
      <c r="G372" s="488"/>
      <c r="H372" s="488"/>
      <c r="I372" s="488"/>
      <c r="J372" s="488"/>
      <c r="K372" s="488"/>
      <c r="L372" s="488"/>
      <c r="M372" s="488"/>
      <c r="N372" s="488"/>
    </row>
    <row r="373" spans="3:14" x14ac:dyDescent="0.2">
      <c r="C373" s="488"/>
      <c r="E373" s="488"/>
      <c r="F373" s="488"/>
      <c r="G373" s="488"/>
      <c r="H373" s="488"/>
      <c r="I373" s="488"/>
      <c r="J373" s="488"/>
      <c r="K373" s="488"/>
      <c r="L373" s="488"/>
      <c r="M373" s="488"/>
      <c r="N373" s="488"/>
    </row>
    <row r="374" spans="3:14" x14ac:dyDescent="0.2">
      <c r="C374" s="488"/>
      <c r="E374" s="488"/>
      <c r="F374" s="488"/>
      <c r="G374" s="488"/>
      <c r="H374" s="488"/>
      <c r="I374" s="488"/>
      <c r="J374" s="488"/>
      <c r="K374" s="488"/>
      <c r="L374" s="488"/>
      <c r="M374" s="488"/>
      <c r="N374" s="488"/>
    </row>
    <row r="375" spans="3:14" x14ac:dyDescent="0.2">
      <c r="C375" s="488"/>
      <c r="E375" s="488"/>
      <c r="F375" s="488"/>
      <c r="G375" s="488"/>
      <c r="H375" s="488"/>
      <c r="I375" s="488"/>
      <c r="J375" s="488"/>
      <c r="K375" s="488"/>
      <c r="L375" s="488"/>
      <c r="M375" s="488"/>
      <c r="N375" s="488"/>
    </row>
    <row r="376" spans="3:14" x14ac:dyDescent="0.2">
      <c r="C376" s="488"/>
      <c r="E376" s="488"/>
      <c r="F376" s="488"/>
      <c r="G376" s="488"/>
      <c r="H376" s="488"/>
      <c r="I376" s="488"/>
      <c r="J376" s="488"/>
      <c r="K376" s="488"/>
      <c r="L376" s="488"/>
      <c r="M376" s="488"/>
      <c r="N376" s="488"/>
    </row>
    <row r="377" spans="3:14" x14ac:dyDescent="0.2">
      <c r="C377" s="488"/>
      <c r="E377" s="488"/>
      <c r="F377" s="488"/>
      <c r="G377" s="488"/>
      <c r="H377" s="488"/>
      <c r="I377" s="488"/>
      <c r="J377" s="488"/>
      <c r="K377" s="488"/>
      <c r="L377" s="488"/>
      <c r="M377" s="488"/>
      <c r="N377" s="488"/>
    </row>
    <row r="378" spans="3:14" x14ac:dyDescent="0.2">
      <c r="C378" s="488"/>
      <c r="E378" s="488"/>
      <c r="F378" s="488"/>
      <c r="G378" s="488"/>
      <c r="H378" s="488"/>
      <c r="I378" s="488"/>
      <c r="J378" s="488"/>
      <c r="K378" s="488"/>
      <c r="L378" s="488"/>
      <c r="M378" s="488"/>
      <c r="N378" s="488"/>
    </row>
    <row r="379" spans="3:14" x14ac:dyDescent="0.2">
      <c r="C379" s="488"/>
      <c r="E379" s="488"/>
      <c r="F379" s="488"/>
      <c r="G379" s="488"/>
      <c r="H379" s="488"/>
      <c r="I379" s="488"/>
      <c r="J379" s="488"/>
      <c r="K379" s="488"/>
      <c r="L379" s="488"/>
      <c r="M379" s="488"/>
      <c r="N379" s="488"/>
    </row>
    <row r="380" spans="3:14" x14ac:dyDescent="0.2">
      <c r="C380" s="488"/>
      <c r="E380" s="488"/>
      <c r="F380" s="488"/>
      <c r="G380" s="488"/>
      <c r="H380" s="488"/>
      <c r="I380" s="488"/>
      <c r="J380" s="488"/>
      <c r="K380" s="488"/>
      <c r="L380" s="488"/>
      <c r="M380" s="488"/>
      <c r="N380" s="488"/>
    </row>
    <row r="381" spans="3:14" x14ac:dyDescent="0.2">
      <c r="C381" s="488"/>
      <c r="E381" s="488"/>
      <c r="F381" s="488"/>
      <c r="G381" s="488"/>
      <c r="H381" s="488"/>
      <c r="I381" s="488"/>
      <c r="J381" s="488"/>
      <c r="K381" s="488"/>
      <c r="L381" s="488"/>
      <c r="M381" s="488"/>
      <c r="N381" s="488"/>
    </row>
    <row r="382" spans="3:14" x14ac:dyDescent="0.2">
      <c r="C382" s="488"/>
      <c r="E382" s="488"/>
      <c r="F382" s="488"/>
      <c r="G382" s="488"/>
      <c r="H382" s="488"/>
      <c r="I382" s="488"/>
      <c r="J382" s="488"/>
      <c r="K382" s="488"/>
      <c r="L382" s="488"/>
      <c r="M382" s="488"/>
      <c r="N382" s="488"/>
    </row>
    <row r="383" spans="3:14" x14ac:dyDescent="0.2">
      <c r="C383" s="488"/>
      <c r="E383" s="488"/>
      <c r="F383" s="488"/>
      <c r="G383" s="488"/>
      <c r="H383" s="488"/>
      <c r="I383" s="488"/>
      <c r="J383" s="488"/>
      <c r="K383" s="488"/>
      <c r="L383" s="488"/>
      <c r="M383" s="488"/>
      <c r="N383" s="488"/>
    </row>
    <row r="384" spans="3:14" x14ac:dyDescent="0.2">
      <c r="C384" s="488"/>
      <c r="E384" s="488"/>
      <c r="F384" s="488"/>
      <c r="G384" s="488"/>
      <c r="H384" s="488"/>
      <c r="I384" s="488"/>
      <c r="J384" s="488"/>
      <c r="K384" s="488"/>
      <c r="L384" s="488"/>
      <c r="M384" s="488"/>
      <c r="N384" s="488"/>
    </row>
    <row r="385" spans="3:14" x14ac:dyDescent="0.2">
      <c r="C385" s="488"/>
      <c r="E385" s="488"/>
      <c r="F385" s="488"/>
      <c r="G385" s="488"/>
      <c r="H385" s="488"/>
      <c r="I385" s="488"/>
      <c r="J385" s="488"/>
      <c r="K385" s="488"/>
      <c r="L385" s="488"/>
      <c r="M385" s="488"/>
      <c r="N385" s="488"/>
    </row>
    <row r="386" spans="3:14" x14ac:dyDescent="0.2">
      <c r="C386" s="488"/>
      <c r="E386" s="488"/>
      <c r="F386" s="488"/>
      <c r="G386" s="488"/>
      <c r="H386" s="488"/>
      <c r="I386" s="488"/>
      <c r="J386" s="488"/>
      <c r="K386" s="488"/>
      <c r="L386" s="488"/>
      <c r="M386" s="488"/>
      <c r="N386" s="488"/>
    </row>
    <row r="387" spans="3:14" x14ac:dyDescent="0.2">
      <c r="C387" s="488"/>
      <c r="E387" s="488"/>
      <c r="F387" s="488"/>
      <c r="G387" s="488"/>
      <c r="H387" s="488"/>
      <c r="I387" s="488"/>
      <c r="J387" s="488"/>
      <c r="K387" s="488"/>
      <c r="L387" s="488"/>
      <c r="M387" s="488"/>
      <c r="N387" s="488"/>
    </row>
    <row r="388" spans="3:14" x14ac:dyDescent="0.2">
      <c r="C388" s="488"/>
      <c r="E388" s="488"/>
      <c r="F388" s="488"/>
      <c r="G388" s="488"/>
      <c r="H388" s="488"/>
      <c r="I388" s="488"/>
      <c r="J388" s="488"/>
      <c r="K388" s="488"/>
      <c r="L388" s="488"/>
      <c r="M388" s="488"/>
      <c r="N388" s="488"/>
    </row>
    <row r="389" spans="3:14" x14ac:dyDescent="0.2">
      <c r="C389" s="488"/>
      <c r="E389" s="488"/>
      <c r="F389" s="488"/>
      <c r="G389" s="488"/>
      <c r="H389" s="488"/>
      <c r="I389" s="488"/>
      <c r="J389" s="488"/>
      <c r="K389" s="488"/>
      <c r="L389" s="488"/>
      <c r="M389" s="488"/>
      <c r="N389" s="488"/>
    </row>
    <row r="390" spans="3:14" x14ac:dyDescent="0.2">
      <c r="C390" s="488"/>
      <c r="E390" s="488"/>
      <c r="F390" s="488"/>
      <c r="G390" s="488"/>
      <c r="H390" s="488"/>
      <c r="I390" s="488"/>
      <c r="J390" s="488"/>
      <c r="K390" s="488"/>
      <c r="L390" s="488"/>
      <c r="M390" s="488"/>
      <c r="N390" s="488"/>
    </row>
    <row r="391" spans="3:14" x14ac:dyDescent="0.2">
      <c r="C391" s="488"/>
      <c r="E391" s="488"/>
      <c r="F391" s="488"/>
      <c r="G391" s="488"/>
      <c r="H391" s="488"/>
      <c r="I391" s="488"/>
      <c r="J391" s="488"/>
      <c r="K391" s="488"/>
      <c r="L391" s="488"/>
      <c r="M391" s="488"/>
      <c r="N391" s="488"/>
    </row>
    <row r="392" spans="3:14" x14ac:dyDescent="0.2">
      <c r="C392" s="488"/>
      <c r="E392" s="488"/>
      <c r="F392" s="488"/>
      <c r="G392" s="488"/>
      <c r="H392" s="488"/>
      <c r="I392" s="488"/>
      <c r="J392" s="488"/>
      <c r="K392" s="488"/>
      <c r="L392" s="488"/>
      <c r="M392" s="488"/>
      <c r="N392" s="488"/>
    </row>
    <row r="393" spans="3:14" x14ac:dyDescent="0.2">
      <c r="C393" s="488"/>
      <c r="E393" s="488"/>
      <c r="F393" s="488"/>
      <c r="G393" s="488"/>
      <c r="H393" s="488"/>
      <c r="I393" s="488"/>
      <c r="J393" s="488"/>
      <c r="K393" s="488"/>
      <c r="L393" s="488"/>
      <c r="M393" s="488"/>
      <c r="N393" s="488"/>
    </row>
    <row r="394" spans="3:14" x14ac:dyDescent="0.2">
      <c r="C394" s="488"/>
      <c r="E394" s="488"/>
      <c r="F394" s="488"/>
      <c r="G394" s="488"/>
      <c r="H394" s="488"/>
      <c r="I394" s="488"/>
      <c r="J394" s="488"/>
      <c r="K394" s="488"/>
      <c r="L394" s="488"/>
      <c r="M394" s="488"/>
      <c r="N394" s="488"/>
    </row>
    <row r="395" spans="3:14" x14ac:dyDescent="0.2">
      <c r="C395" s="488"/>
      <c r="E395" s="488"/>
      <c r="F395" s="488"/>
      <c r="G395" s="488"/>
      <c r="H395" s="488"/>
      <c r="I395" s="488"/>
      <c r="J395" s="488"/>
      <c r="K395" s="488"/>
      <c r="L395" s="488"/>
      <c r="M395" s="488"/>
      <c r="N395" s="488"/>
    </row>
    <row r="396" spans="3:14" x14ac:dyDescent="0.2">
      <c r="C396" s="488"/>
      <c r="E396" s="488"/>
      <c r="F396" s="488"/>
      <c r="G396" s="488"/>
      <c r="H396" s="488"/>
      <c r="I396" s="488"/>
      <c r="J396" s="488"/>
      <c r="K396" s="488"/>
      <c r="L396" s="488"/>
      <c r="M396" s="488"/>
      <c r="N396" s="488"/>
    </row>
    <row r="397" spans="3:14" x14ac:dyDescent="0.2">
      <c r="C397" s="488"/>
      <c r="E397" s="488"/>
      <c r="F397" s="488"/>
      <c r="G397" s="488"/>
      <c r="H397" s="488"/>
      <c r="I397" s="488"/>
      <c r="J397" s="488"/>
      <c r="K397" s="488"/>
      <c r="L397" s="488"/>
      <c r="M397" s="488"/>
      <c r="N397" s="488"/>
    </row>
    <row r="398" spans="3:14" x14ac:dyDescent="0.2">
      <c r="C398" s="488"/>
      <c r="E398" s="488"/>
      <c r="F398" s="488"/>
      <c r="G398" s="488"/>
      <c r="H398" s="488"/>
      <c r="I398" s="488"/>
      <c r="J398" s="488"/>
      <c r="K398" s="488"/>
      <c r="L398" s="488"/>
      <c r="M398" s="488"/>
      <c r="N398" s="488"/>
    </row>
    <row r="399" spans="3:14" x14ac:dyDescent="0.2">
      <c r="C399" s="488"/>
      <c r="E399" s="488"/>
      <c r="F399" s="488"/>
      <c r="G399" s="488"/>
      <c r="H399" s="488"/>
      <c r="I399" s="488"/>
      <c r="J399" s="488"/>
      <c r="K399" s="488"/>
      <c r="L399" s="488"/>
      <c r="M399" s="488"/>
      <c r="N399" s="488"/>
    </row>
    <row r="400" spans="3:14" x14ac:dyDescent="0.2">
      <c r="C400" s="488"/>
      <c r="E400" s="488"/>
      <c r="F400" s="488"/>
      <c r="G400" s="488"/>
      <c r="H400" s="488"/>
      <c r="I400" s="488"/>
      <c r="J400" s="488"/>
      <c r="K400" s="488"/>
      <c r="L400" s="488"/>
      <c r="M400" s="488"/>
      <c r="N400" s="488"/>
    </row>
    <row r="401" spans="3:14" x14ac:dyDescent="0.2">
      <c r="C401" s="488"/>
      <c r="E401" s="488"/>
      <c r="F401" s="488"/>
      <c r="G401" s="488"/>
      <c r="H401" s="488"/>
      <c r="I401" s="488"/>
      <c r="J401" s="488"/>
      <c r="K401" s="488"/>
      <c r="L401" s="488"/>
      <c r="M401" s="488"/>
      <c r="N401" s="488"/>
    </row>
    <row r="402" spans="3:14" x14ac:dyDescent="0.2">
      <c r="C402" s="488"/>
      <c r="E402" s="488"/>
      <c r="F402" s="488"/>
      <c r="G402" s="488"/>
      <c r="H402" s="488"/>
      <c r="I402" s="488"/>
      <c r="J402" s="488"/>
      <c r="K402" s="488"/>
      <c r="L402" s="488"/>
      <c r="M402" s="488"/>
      <c r="N402" s="488"/>
    </row>
    <row r="403" spans="3:14" x14ac:dyDescent="0.2">
      <c r="C403" s="488"/>
      <c r="E403" s="488"/>
      <c r="F403" s="488"/>
      <c r="G403" s="488"/>
      <c r="H403" s="488"/>
      <c r="I403" s="488"/>
      <c r="J403" s="488"/>
      <c r="K403" s="488"/>
      <c r="L403" s="488"/>
      <c r="M403" s="488"/>
      <c r="N403" s="488"/>
    </row>
    <row r="404" spans="3:14" x14ac:dyDescent="0.2">
      <c r="C404" s="488"/>
      <c r="E404" s="488"/>
      <c r="F404" s="488"/>
      <c r="G404" s="488"/>
      <c r="H404" s="488"/>
      <c r="I404" s="488"/>
      <c r="J404" s="488"/>
      <c r="K404" s="488"/>
      <c r="L404" s="488"/>
      <c r="M404" s="488"/>
      <c r="N404" s="488"/>
    </row>
    <row r="405" spans="3:14" x14ac:dyDescent="0.2">
      <c r="C405" s="488"/>
      <c r="E405" s="488"/>
      <c r="F405" s="488"/>
      <c r="G405" s="488"/>
      <c r="H405" s="488"/>
      <c r="I405" s="488"/>
      <c r="J405" s="488"/>
      <c r="K405" s="488"/>
      <c r="L405" s="488"/>
      <c r="M405" s="488"/>
      <c r="N405" s="488"/>
    </row>
    <row r="406" spans="3:14" x14ac:dyDescent="0.2">
      <c r="C406" s="488"/>
      <c r="E406" s="488"/>
      <c r="F406" s="488"/>
      <c r="G406" s="488"/>
      <c r="H406" s="488"/>
      <c r="I406" s="488"/>
      <c r="J406" s="488"/>
      <c r="K406" s="488"/>
      <c r="L406" s="488"/>
      <c r="M406" s="488"/>
      <c r="N406" s="488"/>
    </row>
    <row r="407" spans="3:14" x14ac:dyDescent="0.2">
      <c r="C407" s="488"/>
      <c r="E407" s="488"/>
      <c r="F407" s="488"/>
      <c r="G407" s="488"/>
      <c r="H407" s="488"/>
      <c r="I407" s="488"/>
      <c r="J407" s="488"/>
      <c r="K407" s="488"/>
      <c r="L407" s="488"/>
      <c r="M407" s="488"/>
      <c r="N407" s="488"/>
    </row>
    <row r="408" spans="3:14" x14ac:dyDescent="0.2">
      <c r="C408" s="488"/>
      <c r="E408" s="488"/>
      <c r="F408" s="488"/>
      <c r="G408" s="488"/>
      <c r="H408" s="488"/>
      <c r="I408" s="488"/>
      <c r="J408" s="488"/>
      <c r="K408" s="488"/>
      <c r="L408" s="488"/>
      <c r="M408" s="488"/>
      <c r="N408" s="488"/>
    </row>
    <row r="409" spans="3:14" x14ac:dyDescent="0.2">
      <c r="C409" s="488"/>
      <c r="E409" s="488"/>
      <c r="F409" s="488"/>
      <c r="G409" s="488"/>
      <c r="H409" s="488"/>
      <c r="I409" s="488"/>
      <c r="J409" s="488"/>
      <c r="K409" s="488"/>
      <c r="L409" s="488"/>
      <c r="M409" s="488"/>
      <c r="N409" s="488"/>
    </row>
    <row r="410" spans="3:14" x14ac:dyDescent="0.2">
      <c r="C410" s="488"/>
      <c r="E410" s="488"/>
      <c r="F410" s="488"/>
      <c r="G410" s="488"/>
      <c r="H410" s="488"/>
      <c r="I410" s="488"/>
      <c r="J410" s="488"/>
      <c r="K410" s="488"/>
      <c r="L410" s="488"/>
      <c r="M410" s="488"/>
      <c r="N410" s="488"/>
    </row>
    <row r="411" spans="3:14" x14ac:dyDescent="0.2">
      <c r="C411" s="488"/>
      <c r="E411" s="488"/>
      <c r="F411" s="488"/>
      <c r="G411" s="488"/>
      <c r="H411" s="488"/>
      <c r="I411" s="488"/>
      <c r="J411" s="488"/>
      <c r="K411" s="488"/>
      <c r="L411" s="488"/>
      <c r="M411" s="488"/>
      <c r="N411" s="488"/>
    </row>
    <row r="412" spans="3:14" x14ac:dyDescent="0.2">
      <c r="C412" s="488"/>
      <c r="E412" s="488"/>
      <c r="F412" s="488"/>
      <c r="G412" s="488"/>
      <c r="H412" s="488"/>
      <c r="I412" s="488"/>
      <c r="J412" s="488"/>
      <c r="K412" s="488"/>
      <c r="L412" s="488"/>
      <c r="M412" s="488"/>
      <c r="N412" s="488"/>
    </row>
    <row r="413" spans="3:14" x14ac:dyDescent="0.2">
      <c r="C413" s="488"/>
      <c r="E413" s="488"/>
      <c r="F413" s="488"/>
      <c r="G413" s="488"/>
      <c r="H413" s="488"/>
      <c r="I413" s="488"/>
      <c r="J413" s="488"/>
      <c r="K413" s="488"/>
      <c r="L413" s="488"/>
      <c r="M413" s="488"/>
      <c r="N413" s="488"/>
    </row>
    <row r="414" spans="3:14" x14ac:dyDescent="0.2">
      <c r="C414" s="488"/>
      <c r="E414" s="488"/>
      <c r="F414" s="488"/>
      <c r="G414" s="488"/>
      <c r="H414" s="488"/>
      <c r="I414" s="488"/>
      <c r="J414" s="488"/>
      <c r="K414" s="488"/>
      <c r="L414" s="488"/>
      <c r="M414" s="488"/>
      <c r="N414" s="488"/>
    </row>
    <row r="415" spans="3:14" x14ac:dyDescent="0.2">
      <c r="C415" s="488"/>
      <c r="E415" s="488"/>
      <c r="F415" s="488"/>
      <c r="G415" s="488"/>
      <c r="H415" s="488"/>
      <c r="I415" s="488"/>
      <c r="J415" s="488"/>
      <c r="K415" s="488"/>
      <c r="L415" s="488"/>
      <c r="M415" s="488"/>
      <c r="N415" s="488"/>
    </row>
    <row r="416" spans="3:14" x14ac:dyDescent="0.2">
      <c r="C416" s="488"/>
      <c r="E416" s="488"/>
      <c r="F416" s="488"/>
      <c r="G416" s="488"/>
      <c r="H416" s="488"/>
      <c r="I416" s="488"/>
      <c r="J416" s="488"/>
      <c r="K416" s="488"/>
      <c r="L416" s="488"/>
      <c r="M416" s="488"/>
      <c r="N416" s="488"/>
    </row>
    <row r="417" spans="3:14" x14ac:dyDescent="0.2">
      <c r="C417" s="488"/>
      <c r="E417" s="488"/>
      <c r="F417" s="488"/>
      <c r="G417" s="488"/>
      <c r="H417" s="488"/>
      <c r="I417" s="488"/>
      <c r="J417" s="488"/>
      <c r="K417" s="488"/>
      <c r="L417" s="488"/>
      <c r="M417" s="488"/>
      <c r="N417" s="488"/>
    </row>
    <row r="418" spans="3:14" x14ac:dyDescent="0.2">
      <c r="C418" s="488"/>
      <c r="E418" s="488"/>
      <c r="F418" s="488"/>
      <c r="G418" s="488"/>
      <c r="H418" s="488"/>
      <c r="I418" s="488"/>
      <c r="J418" s="488"/>
      <c r="K418" s="488"/>
      <c r="L418" s="488"/>
      <c r="M418" s="488"/>
      <c r="N418" s="488"/>
    </row>
    <row r="419" spans="3:14" x14ac:dyDescent="0.2">
      <c r="C419" s="488"/>
      <c r="E419" s="488"/>
      <c r="F419" s="488"/>
      <c r="G419" s="488"/>
      <c r="H419" s="488"/>
      <c r="I419" s="488"/>
      <c r="J419" s="488"/>
      <c r="K419" s="488"/>
      <c r="L419" s="488"/>
      <c r="M419" s="488"/>
      <c r="N419" s="488"/>
    </row>
    <row r="420" spans="3:14" x14ac:dyDescent="0.2">
      <c r="C420" s="488"/>
      <c r="E420" s="488"/>
      <c r="F420" s="488"/>
      <c r="G420" s="488"/>
      <c r="H420" s="488"/>
      <c r="I420" s="488"/>
      <c r="J420" s="488"/>
      <c r="K420" s="488"/>
      <c r="L420" s="488"/>
      <c r="M420" s="488"/>
      <c r="N420" s="488"/>
    </row>
    <row r="421" spans="3:14" x14ac:dyDescent="0.2">
      <c r="C421" s="488"/>
      <c r="E421" s="488"/>
      <c r="F421" s="488"/>
      <c r="G421" s="488"/>
      <c r="H421" s="488"/>
      <c r="I421" s="488"/>
      <c r="J421" s="488"/>
      <c r="K421" s="488"/>
      <c r="L421" s="488"/>
      <c r="M421" s="488"/>
      <c r="N421" s="488"/>
    </row>
    <row r="422" spans="3:14" x14ac:dyDescent="0.2">
      <c r="C422" s="488"/>
      <c r="E422" s="488"/>
      <c r="F422" s="488"/>
      <c r="G422" s="488"/>
      <c r="H422" s="488"/>
      <c r="I422" s="488"/>
      <c r="J422" s="488"/>
      <c r="K422" s="488"/>
      <c r="L422" s="488"/>
      <c r="M422" s="488"/>
      <c r="N422" s="488"/>
    </row>
    <row r="423" spans="3:14" x14ac:dyDescent="0.2">
      <c r="C423" s="488"/>
      <c r="E423" s="488"/>
      <c r="F423" s="488"/>
      <c r="G423" s="488"/>
      <c r="H423" s="488"/>
      <c r="I423" s="488"/>
      <c r="J423" s="488"/>
      <c r="K423" s="488"/>
      <c r="L423" s="488"/>
      <c r="M423" s="488"/>
      <c r="N423" s="488"/>
    </row>
    <row r="424" spans="3:14" x14ac:dyDescent="0.2">
      <c r="C424" s="488"/>
      <c r="E424" s="488"/>
      <c r="F424" s="488"/>
      <c r="G424" s="488"/>
      <c r="H424" s="488"/>
      <c r="I424" s="488"/>
      <c r="J424" s="488"/>
      <c r="K424" s="488"/>
      <c r="L424" s="488"/>
      <c r="M424" s="488"/>
      <c r="N424" s="488"/>
    </row>
    <row r="425" spans="3:14" x14ac:dyDescent="0.2">
      <c r="C425" s="488"/>
      <c r="E425" s="488"/>
      <c r="F425" s="488"/>
      <c r="G425" s="488"/>
      <c r="H425" s="488"/>
      <c r="I425" s="488"/>
      <c r="J425" s="488"/>
      <c r="K425" s="488"/>
      <c r="L425" s="488"/>
      <c r="M425" s="488"/>
      <c r="N425" s="488"/>
    </row>
    <row r="426" spans="3:14" x14ac:dyDescent="0.2">
      <c r="C426" s="488"/>
      <c r="E426" s="488"/>
      <c r="F426" s="488"/>
      <c r="G426" s="488"/>
      <c r="H426" s="488"/>
      <c r="I426" s="488"/>
      <c r="J426" s="488"/>
      <c r="K426" s="488"/>
      <c r="L426" s="488"/>
      <c r="M426" s="488"/>
      <c r="N426" s="488"/>
    </row>
    <row r="427" spans="3:14" x14ac:dyDescent="0.2">
      <c r="C427" s="488"/>
      <c r="E427" s="488"/>
      <c r="F427" s="488"/>
      <c r="G427" s="488"/>
      <c r="H427" s="488"/>
      <c r="I427" s="488"/>
      <c r="J427" s="488"/>
      <c r="K427" s="488"/>
      <c r="L427" s="488"/>
      <c r="M427" s="488"/>
      <c r="N427" s="488"/>
    </row>
    <row r="428" spans="3:14" x14ac:dyDescent="0.2">
      <c r="C428" s="488"/>
      <c r="E428" s="488"/>
      <c r="F428" s="488"/>
      <c r="G428" s="488"/>
      <c r="H428" s="488"/>
      <c r="I428" s="488"/>
      <c r="J428" s="488"/>
      <c r="K428" s="488"/>
      <c r="L428" s="488"/>
      <c r="M428" s="488"/>
      <c r="N428" s="488"/>
    </row>
    <row r="429" spans="3:14" x14ac:dyDescent="0.2">
      <c r="C429" s="488"/>
      <c r="E429" s="488"/>
      <c r="F429" s="488"/>
      <c r="G429" s="488"/>
      <c r="H429" s="488"/>
      <c r="I429" s="488"/>
      <c r="J429" s="488"/>
      <c r="K429" s="488"/>
      <c r="L429" s="488"/>
      <c r="M429" s="488"/>
      <c r="N429" s="488"/>
    </row>
    <row r="430" spans="3:14" x14ac:dyDescent="0.2">
      <c r="C430" s="488"/>
      <c r="E430" s="488"/>
      <c r="F430" s="488"/>
      <c r="G430" s="488"/>
      <c r="H430" s="488"/>
      <c r="I430" s="488"/>
      <c r="J430" s="488"/>
      <c r="K430" s="488"/>
      <c r="L430" s="488"/>
      <c r="M430" s="488"/>
      <c r="N430" s="488"/>
    </row>
    <row r="431" spans="3:14" x14ac:dyDescent="0.2">
      <c r="C431" s="488"/>
      <c r="E431" s="488"/>
      <c r="F431" s="488"/>
      <c r="G431" s="488"/>
      <c r="H431" s="488"/>
      <c r="I431" s="488"/>
      <c r="J431" s="488"/>
      <c r="K431" s="488"/>
      <c r="L431" s="488"/>
      <c r="M431" s="488"/>
      <c r="N431" s="488"/>
    </row>
    <row r="432" spans="3:14" x14ac:dyDescent="0.2">
      <c r="C432" s="488"/>
      <c r="E432" s="488"/>
      <c r="F432" s="488"/>
      <c r="G432" s="488"/>
      <c r="H432" s="488"/>
      <c r="I432" s="488"/>
      <c r="J432" s="488"/>
      <c r="K432" s="488"/>
      <c r="L432" s="488"/>
      <c r="M432" s="488"/>
      <c r="N432" s="488"/>
    </row>
    <row r="433" spans="3:14" x14ac:dyDescent="0.2">
      <c r="C433" s="488"/>
      <c r="E433" s="488"/>
      <c r="F433" s="488"/>
      <c r="G433" s="488"/>
      <c r="H433" s="488"/>
      <c r="I433" s="488"/>
      <c r="J433" s="488"/>
      <c r="K433" s="488"/>
      <c r="L433" s="488"/>
      <c r="M433" s="488"/>
      <c r="N433" s="488"/>
    </row>
    <row r="434" spans="3:14" x14ac:dyDescent="0.2">
      <c r="C434" s="488"/>
      <c r="E434" s="488"/>
      <c r="F434" s="488"/>
      <c r="G434" s="488"/>
      <c r="H434" s="488"/>
      <c r="I434" s="488"/>
      <c r="J434" s="488"/>
      <c r="K434" s="488"/>
      <c r="L434" s="488"/>
      <c r="M434" s="488"/>
      <c r="N434" s="488"/>
    </row>
    <row r="435" spans="3:14" x14ac:dyDescent="0.2">
      <c r="C435" s="488"/>
      <c r="E435" s="488"/>
      <c r="F435" s="488"/>
      <c r="G435" s="488"/>
      <c r="H435" s="488"/>
      <c r="I435" s="488"/>
      <c r="J435" s="488"/>
      <c r="K435" s="488"/>
      <c r="L435" s="488"/>
      <c r="M435" s="488"/>
      <c r="N435" s="488"/>
    </row>
    <row r="436" spans="3:14" x14ac:dyDescent="0.2">
      <c r="C436" s="488"/>
      <c r="E436" s="488"/>
      <c r="F436" s="488"/>
      <c r="G436" s="488"/>
      <c r="H436" s="488"/>
      <c r="I436" s="488"/>
      <c r="J436" s="488"/>
      <c r="K436" s="488"/>
      <c r="L436" s="488"/>
      <c r="M436" s="488"/>
      <c r="N436" s="488"/>
    </row>
    <row r="437" spans="3:14" x14ac:dyDescent="0.2">
      <c r="C437" s="488"/>
      <c r="E437" s="488"/>
      <c r="F437" s="488"/>
      <c r="G437" s="488"/>
      <c r="H437" s="488"/>
      <c r="I437" s="488"/>
      <c r="J437" s="488"/>
      <c r="K437" s="488"/>
      <c r="L437" s="488"/>
      <c r="M437" s="488"/>
      <c r="N437" s="488"/>
    </row>
    <row r="438" spans="3:14" x14ac:dyDescent="0.2">
      <c r="C438" s="488"/>
      <c r="E438" s="488"/>
      <c r="F438" s="488"/>
      <c r="G438" s="488"/>
      <c r="H438" s="488"/>
      <c r="I438" s="488"/>
      <c r="J438" s="488"/>
      <c r="K438" s="488"/>
      <c r="L438" s="488"/>
      <c r="M438" s="488"/>
      <c r="N438" s="488"/>
    </row>
    <row r="439" spans="3:14" x14ac:dyDescent="0.2">
      <c r="C439" s="488"/>
      <c r="E439" s="488"/>
      <c r="F439" s="488"/>
      <c r="G439" s="488"/>
      <c r="H439" s="488"/>
      <c r="I439" s="488"/>
      <c r="J439" s="488"/>
      <c r="K439" s="488"/>
      <c r="L439" s="488"/>
      <c r="M439" s="488"/>
      <c r="N439" s="488"/>
    </row>
    <row r="440" spans="3:14" x14ac:dyDescent="0.2">
      <c r="C440" s="488"/>
      <c r="E440" s="488"/>
      <c r="F440" s="488"/>
      <c r="G440" s="488"/>
      <c r="H440" s="488"/>
      <c r="I440" s="488"/>
      <c r="J440" s="488"/>
      <c r="K440" s="488"/>
      <c r="L440" s="488"/>
      <c r="M440" s="488"/>
      <c r="N440" s="488"/>
    </row>
    <row r="441" spans="3:14" x14ac:dyDescent="0.2">
      <c r="C441" s="488"/>
      <c r="E441" s="488"/>
      <c r="F441" s="488"/>
      <c r="G441" s="488"/>
      <c r="H441" s="488"/>
      <c r="I441" s="488"/>
      <c r="J441" s="488"/>
      <c r="K441" s="488"/>
      <c r="L441" s="488"/>
      <c r="M441" s="488"/>
      <c r="N441" s="488"/>
    </row>
    <row r="442" spans="3:14" x14ac:dyDescent="0.2">
      <c r="C442" s="488"/>
      <c r="E442" s="488"/>
      <c r="F442" s="488"/>
      <c r="G442" s="488"/>
      <c r="H442" s="488"/>
      <c r="I442" s="488"/>
      <c r="J442" s="488"/>
      <c r="K442" s="488"/>
      <c r="L442" s="488"/>
      <c r="M442" s="488"/>
      <c r="N442" s="488"/>
    </row>
    <row r="443" spans="3:14" x14ac:dyDescent="0.2">
      <c r="C443" s="488"/>
      <c r="E443" s="488"/>
      <c r="F443" s="488"/>
      <c r="G443" s="488"/>
      <c r="H443" s="488"/>
      <c r="I443" s="488"/>
      <c r="J443" s="488"/>
      <c r="K443" s="488"/>
      <c r="L443" s="488"/>
      <c r="M443" s="488"/>
      <c r="N443" s="488"/>
    </row>
    <row r="444" spans="3:14" x14ac:dyDescent="0.2">
      <c r="C444" s="488"/>
      <c r="E444" s="488"/>
      <c r="F444" s="488"/>
      <c r="G444" s="488"/>
      <c r="H444" s="488"/>
      <c r="I444" s="488"/>
      <c r="J444" s="488"/>
      <c r="K444" s="488"/>
      <c r="L444" s="488"/>
      <c r="M444" s="488"/>
      <c r="N444" s="488"/>
    </row>
    <row r="445" spans="3:14" x14ac:dyDescent="0.2">
      <c r="C445" s="488"/>
      <c r="E445" s="488"/>
      <c r="F445" s="488"/>
      <c r="G445" s="488"/>
      <c r="H445" s="488"/>
      <c r="I445" s="488"/>
      <c r="J445" s="488"/>
      <c r="K445" s="488"/>
      <c r="L445" s="488"/>
      <c r="M445" s="488"/>
      <c r="N445" s="488"/>
    </row>
    <row r="446" spans="3:14" x14ac:dyDescent="0.2">
      <c r="C446" s="488"/>
      <c r="E446" s="488"/>
      <c r="F446" s="488"/>
      <c r="G446" s="488"/>
      <c r="H446" s="488"/>
      <c r="I446" s="488"/>
      <c r="J446" s="488"/>
      <c r="K446" s="488"/>
      <c r="L446" s="488"/>
      <c r="M446" s="488"/>
      <c r="N446" s="488"/>
    </row>
    <row r="447" spans="3:14" x14ac:dyDescent="0.2">
      <c r="C447" s="488"/>
      <c r="E447" s="488"/>
      <c r="F447" s="488"/>
      <c r="G447" s="488"/>
      <c r="H447" s="488"/>
      <c r="I447" s="488"/>
      <c r="J447" s="488"/>
      <c r="K447" s="488"/>
      <c r="L447" s="488"/>
      <c r="M447" s="488"/>
      <c r="N447" s="488"/>
    </row>
    <row r="448" spans="3:14" x14ac:dyDescent="0.2">
      <c r="C448" s="488"/>
      <c r="E448" s="488"/>
      <c r="F448" s="488"/>
      <c r="G448" s="488"/>
      <c r="H448" s="488"/>
      <c r="I448" s="488"/>
      <c r="J448" s="488"/>
      <c r="K448" s="488"/>
      <c r="L448" s="488"/>
      <c r="M448" s="488"/>
      <c r="N448" s="488"/>
    </row>
    <row r="449" spans="3:14" x14ac:dyDescent="0.2">
      <c r="C449" s="488"/>
      <c r="E449" s="488"/>
      <c r="F449" s="488"/>
      <c r="G449" s="488"/>
      <c r="H449" s="488"/>
      <c r="I449" s="488"/>
      <c r="J449" s="488"/>
      <c r="K449" s="488"/>
      <c r="L449" s="488"/>
      <c r="M449" s="488"/>
      <c r="N449" s="488"/>
    </row>
    <row r="450" spans="3:14" x14ac:dyDescent="0.2">
      <c r="C450" s="488"/>
      <c r="E450" s="488"/>
      <c r="F450" s="488"/>
      <c r="G450" s="488"/>
      <c r="H450" s="488"/>
      <c r="I450" s="488"/>
      <c r="J450" s="488"/>
      <c r="K450" s="488"/>
      <c r="L450" s="488"/>
      <c r="M450" s="488"/>
      <c r="N450" s="488"/>
    </row>
    <row r="451" spans="3:14" x14ac:dyDescent="0.2">
      <c r="C451" s="488"/>
      <c r="E451" s="488"/>
      <c r="F451" s="488"/>
      <c r="G451" s="488"/>
      <c r="H451" s="488"/>
      <c r="I451" s="488"/>
      <c r="J451" s="488"/>
      <c r="K451" s="488"/>
      <c r="L451" s="488"/>
      <c r="M451" s="488"/>
      <c r="N451" s="488"/>
    </row>
    <row r="452" spans="3:14" x14ac:dyDescent="0.2">
      <c r="C452" s="488"/>
      <c r="E452" s="488"/>
      <c r="F452" s="488"/>
      <c r="G452" s="488"/>
      <c r="H452" s="488"/>
      <c r="I452" s="488"/>
      <c r="J452" s="488"/>
      <c r="K452" s="488"/>
      <c r="L452" s="488"/>
      <c r="M452" s="488"/>
      <c r="N452" s="488"/>
    </row>
    <row r="453" spans="3:14" x14ac:dyDescent="0.2">
      <c r="C453" s="488"/>
      <c r="E453" s="488"/>
      <c r="F453" s="488"/>
      <c r="G453" s="488"/>
      <c r="H453" s="488"/>
      <c r="I453" s="488"/>
      <c r="J453" s="488"/>
      <c r="K453" s="488"/>
      <c r="L453" s="488"/>
      <c r="M453" s="488"/>
      <c r="N453" s="488"/>
    </row>
    <row r="454" spans="3:14" x14ac:dyDescent="0.2">
      <c r="C454" s="488"/>
      <c r="E454" s="488"/>
      <c r="F454" s="488"/>
      <c r="G454" s="488"/>
      <c r="H454" s="488"/>
      <c r="I454" s="488"/>
      <c r="J454" s="488"/>
      <c r="K454" s="488"/>
      <c r="L454" s="488"/>
      <c r="M454" s="488"/>
      <c r="N454" s="488"/>
    </row>
    <row r="455" spans="3:14" x14ac:dyDescent="0.2">
      <c r="C455" s="488"/>
      <c r="E455" s="488"/>
      <c r="F455" s="488"/>
      <c r="G455" s="488"/>
      <c r="H455" s="488"/>
      <c r="I455" s="488"/>
      <c r="J455" s="488"/>
      <c r="K455" s="488"/>
      <c r="L455" s="488"/>
      <c r="M455" s="488"/>
      <c r="N455" s="488"/>
    </row>
    <row r="456" spans="3:14" x14ac:dyDescent="0.2">
      <c r="C456" s="488"/>
      <c r="E456" s="488"/>
      <c r="F456" s="488"/>
      <c r="G456" s="488"/>
      <c r="H456" s="488"/>
      <c r="I456" s="488"/>
      <c r="J456" s="488"/>
      <c r="K456" s="488"/>
      <c r="L456" s="488"/>
      <c r="M456" s="488"/>
      <c r="N456" s="488"/>
    </row>
    <row r="457" spans="3:14" x14ac:dyDescent="0.2">
      <c r="C457" s="488"/>
      <c r="E457" s="488"/>
      <c r="F457" s="488"/>
      <c r="G457" s="488"/>
      <c r="H457" s="488"/>
      <c r="I457" s="488"/>
      <c r="J457" s="488"/>
      <c r="K457" s="488"/>
      <c r="L457" s="488"/>
      <c r="M457" s="488"/>
      <c r="N457" s="488"/>
    </row>
    <row r="458" spans="3:14" x14ac:dyDescent="0.2">
      <c r="C458" s="488"/>
      <c r="E458" s="488"/>
      <c r="F458" s="488"/>
      <c r="G458" s="488"/>
      <c r="H458" s="488"/>
      <c r="I458" s="488"/>
      <c r="J458" s="488"/>
      <c r="K458" s="488"/>
      <c r="L458" s="488"/>
      <c r="M458" s="488"/>
      <c r="N458" s="488"/>
    </row>
    <row r="459" spans="3:14" x14ac:dyDescent="0.2">
      <c r="C459" s="488"/>
      <c r="E459" s="488"/>
      <c r="F459" s="488"/>
      <c r="G459" s="488"/>
      <c r="H459" s="488"/>
      <c r="I459" s="488"/>
      <c r="J459" s="488"/>
      <c r="K459" s="488"/>
      <c r="L459" s="488"/>
      <c r="M459" s="488"/>
      <c r="N459" s="488"/>
    </row>
    <row r="460" spans="3:14" x14ac:dyDescent="0.2">
      <c r="C460" s="488"/>
      <c r="E460" s="488"/>
      <c r="F460" s="488"/>
      <c r="G460" s="488"/>
      <c r="H460" s="488"/>
      <c r="I460" s="488"/>
      <c r="J460" s="488"/>
      <c r="K460" s="488"/>
      <c r="L460" s="488"/>
      <c r="M460" s="488"/>
      <c r="N460" s="488"/>
    </row>
    <row r="461" spans="3:14" x14ac:dyDescent="0.2">
      <c r="C461" s="488"/>
      <c r="E461" s="488"/>
      <c r="F461" s="488"/>
      <c r="G461" s="488"/>
      <c r="H461" s="488"/>
      <c r="I461" s="488"/>
      <c r="J461" s="488"/>
      <c r="K461" s="488"/>
      <c r="L461" s="488"/>
      <c r="M461" s="488"/>
      <c r="N461" s="488"/>
    </row>
    <row r="462" spans="3:14" x14ac:dyDescent="0.2">
      <c r="C462" s="488"/>
      <c r="E462" s="488"/>
      <c r="F462" s="488"/>
      <c r="G462" s="488"/>
      <c r="H462" s="488"/>
      <c r="I462" s="488"/>
      <c r="J462" s="488"/>
      <c r="K462" s="488"/>
      <c r="L462" s="488"/>
      <c r="M462" s="488"/>
      <c r="N462" s="488"/>
    </row>
    <row r="463" spans="3:14" x14ac:dyDescent="0.2">
      <c r="C463" s="488"/>
      <c r="E463" s="488"/>
      <c r="F463" s="488"/>
      <c r="G463" s="488"/>
      <c r="H463" s="488"/>
      <c r="I463" s="488"/>
      <c r="J463" s="488"/>
      <c r="K463" s="488"/>
      <c r="L463" s="488"/>
      <c r="M463" s="488"/>
      <c r="N463" s="488"/>
    </row>
    <row r="464" spans="3:14" x14ac:dyDescent="0.2">
      <c r="C464" s="488"/>
      <c r="E464" s="488"/>
      <c r="F464" s="488"/>
      <c r="G464" s="488"/>
      <c r="H464" s="488"/>
      <c r="I464" s="488"/>
      <c r="J464" s="488"/>
      <c r="K464" s="488"/>
      <c r="L464" s="488"/>
      <c r="M464" s="488"/>
      <c r="N464" s="488"/>
    </row>
    <row r="465" spans="3:14" x14ac:dyDescent="0.2">
      <c r="C465" s="488"/>
      <c r="E465" s="488"/>
      <c r="F465" s="488"/>
      <c r="G465" s="488"/>
      <c r="H465" s="488"/>
      <c r="I465" s="488"/>
      <c r="J465" s="488"/>
      <c r="K465" s="488"/>
      <c r="L465" s="488"/>
      <c r="M465" s="488"/>
      <c r="N465" s="488"/>
    </row>
    <row r="466" spans="3:14" x14ac:dyDescent="0.2">
      <c r="C466" s="488"/>
      <c r="E466" s="488"/>
      <c r="F466" s="488"/>
      <c r="G466" s="488"/>
      <c r="H466" s="488"/>
      <c r="I466" s="488"/>
      <c r="J466" s="488"/>
      <c r="K466" s="488"/>
      <c r="L466" s="488"/>
      <c r="M466" s="488"/>
      <c r="N466" s="488"/>
    </row>
    <row r="467" spans="3:14" x14ac:dyDescent="0.2">
      <c r="C467" s="488"/>
      <c r="E467" s="488"/>
      <c r="F467" s="488"/>
      <c r="G467" s="488"/>
      <c r="H467" s="488"/>
      <c r="I467" s="488"/>
      <c r="J467" s="488"/>
      <c r="K467" s="488"/>
      <c r="L467" s="488"/>
      <c r="M467" s="488"/>
      <c r="N467" s="488"/>
    </row>
    <row r="468" spans="3:14" x14ac:dyDescent="0.2">
      <c r="C468" s="488"/>
      <c r="E468" s="488"/>
      <c r="F468" s="488"/>
      <c r="G468" s="488"/>
      <c r="H468" s="488"/>
      <c r="I468" s="488"/>
      <c r="J468" s="488"/>
      <c r="K468" s="488"/>
      <c r="L468" s="488"/>
      <c r="M468" s="488"/>
      <c r="N468" s="488"/>
    </row>
    <row r="469" spans="3:14" x14ac:dyDescent="0.2">
      <c r="C469" s="488"/>
      <c r="E469" s="488"/>
      <c r="F469" s="488"/>
      <c r="G469" s="488"/>
      <c r="H469" s="488"/>
      <c r="I469" s="488"/>
      <c r="J469" s="488"/>
      <c r="K469" s="488"/>
      <c r="L469" s="488"/>
      <c r="M469" s="488"/>
      <c r="N469" s="488"/>
    </row>
    <row r="470" spans="3:14" x14ac:dyDescent="0.2">
      <c r="C470" s="488"/>
      <c r="E470" s="488"/>
      <c r="F470" s="488"/>
      <c r="G470" s="488"/>
      <c r="H470" s="488"/>
      <c r="I470" s="488"/>
      <c r="J470" s="488"/>
      <c r="K470" s="488"/>
      <c r="L470" s="488"/>
      <c r="M470" s="488"/>
      <c r="N470" s="488"/>
    </row>
    <row r="471" spans="3:14" x14ac:dyDescent="0.2">
      <c r="C471" s="488"/>
      <c r="E471" s="488"/>
      <c r="F471" s="488"/>
      <c r="G471" s="488"/>
      <c r="H471" s="488"/>
      <c r="I471" s="488"/>
      <c r="J471" s="488"/>
      <c r="K471" s="488"/>
      <c r="L471" s="488"/>
      <c r="M471" s="488"/>
      <c r="N471" s="488"/>
    </row>
    <row r="472" spans="3:14" x14ac:dyDescent="0.2">
      <c r="C472" s="488"/>
      <c r="E472" s="488"/>
      <c r="F472" s="488"/>
      <c r="G472" s="488"/>
      <c r="H472" s="488"/>
      <c r="I472" s="488"/>
      <c r="J472" s="488"/>
      <c r="K472" s="488"/>
      <c r="L472" s="488"/>
      <c r="M472" s="488"/>
      <c r="N472" s="488"/>
    </row>
    <row r="473" spans="3:14" x14ac:dyDescent="0.2">
      <c r="C473" s="488"/>
      <c r="E473" s="488"/>
      <c r="F473" s="488"/>
      <c r="G473" s="488"/>
      <c r="H473" s="488"/>
      <c r="I473" s="488"/>
      <c r="J473" s="488"/>
      <c r="K473" s="488"/>
      <c r="L473" s="488"/>
      <c r="M473" s="488"/>
      <c r="N473" s="488"/>
    </row>
    <row r="474" spans="3:14" x14ac:dyDescent="0.2">
      <c r="C474" s="488"/>
      <c r="E474" s="488"/>
      <c r="F474" s="488"/>
      <c r="G474" s="488"/>
      <c r="H474" s="488"/>
      <c r="I474" s="488"/>
      <c r="J474" s="488"/>
      <c r="K474" s="488"/>
      <c r="L474" s="488"/>
      <c r="M474" s="488"/>
      <c r="N474" s="488"/>
    </row>
    <row r="475" spans="3:14" x14ac:dyDescent="0.2">
      <c r="C475" s="488"/>
      <c r="E475" s="488"/>
      <c r="F475" s="488"/>
      <c r="G475" s="488"/>
      <c r="H475" s="488"/>
      <c r="I475" s="488"/>
      <c r="J475" s="488"/>
      <c r="K475" s="488"/>
      <c r="L475" s="488"/>
      <c r="M475" s="488"/>
      <c r="N475" s="488"/>
    </row>
    <row r="476" spans="3:14" x14ac:dyDescent="0.2">
      <c r="C476" s="488"/>
      <c r="E476" s="488"/>
      <c r="F476" s="488"/>
      <c r="G476" s="488"/>
      <c r="H476" s="488"/>
      <c r="I476" s="488"/>
      <c r="J476" s="488"/>
      <c r="K476" s="488"/>
      <c r="L476" s="488"/>
      <c r="M476" s="488"/>
      <c r="N476" s="488"/>
    </row>
    <row r="477" spans="3:14" x14ac:dyDescent="0.2">
      <c r="C477" s="488"/>
      <c r="E477" s="488"/>
      <c r="F477" s="488"/>
      <c r="G477" s="488"/>
      <c r="H477" s="488"/>
      <c r="I477" s="488"/>
      <c r="J477" s="488"/>
      <c r="K477" s="488"/>
      <c r="L477" s="488"/>
      <c r="M477" s="488"/>
      <c r="N477" s="488"/>
    </row>
    <row r="478" spans="3:14" x14ac:dyDescent="0.2">
      <c r="C478" s="488"/>
      <c r="E478" s="488"/>
      <c r="F478" s="488"/>
      <c r="G478" s="488"/>
      <c r="H478" s="488"/>
      <c r="I478" s="488"/>
      <c r="J478" s="488"/>
      <c r="K478" s="488"/>
      <c r="L478" s="488"/>
      <c r="M478" s="488"/>
      <c r="N478" s="488"/>
    </row>
    <row r="479" spans="3:14" x14ac:dyDescent="0.2">
      <c r="C479" s="488"/>
      <c r="E479" s="488"/>
      <c r="F479" s="488"/>
      <c r="G479" s="488"/>
      <c r="H479" s="488"/>
      <c r="I479" s="488"/>
      <c r="J479" s="488"/>
      <c r="K479" s="488"/>
      <c r="L479" s="488"/>
      <c r="M479" s="488"/>
      <c r="N479" s="488"/>
    </row>
    <row r="480" spans="3:14" x14ac:dyDescent="0.2">
      <c r="C480" s="488"/>
      <c r="E480" s="488"/>
      <c r="F480" s="488"/>
      <c r="G480" s="488"/>
      <c r="H480" s="488"/>
      <c r="I480" s="488"/>
      <c r="J480" s="488"/>
      <c r="K480" s="488"/>
      <c r="L480" s="488"/>
      <c r="M480" s="488"/>
      <c r="N480" s="488"/>
    </row>
    <row r="481" spans="3:14" x14ac:dyDescent="0.2">
      <c r="C481" s="488"/>
      <c r="E481" s="488"/>
      <c r="F481" s="488"/>
      <c r="G481" s="488"/>
      <c r="H481" s="488"/>
      <c r="I481" s="488"/>
      <c r="J481" s="488"/>
      <c r="K481" s="488"/>
      <c r="L481" s="488"/>
      <c r="M481" s="488"/>
      <c r="N481" s="488"/>
    </row>
    <row r="482" spans="3:14" x14ac:dyDescent="0.2">
      <c r="C482" s="488"/>
      <c r="E482" s="488"/>
      <c r="F482" s="488"/>
      <c r="G482" s="488"/>
      <c r="H482" s="488"/>
      <c r="I482" s="488"/>
      <c r="J482" s="488"/>
      <c r="K482" s="488"/>
      <c r="L482" s="488"/>
      <c r="M482" s="488"/>
      <c r="N482" s="488"/>
    </row>
    <row r="483" spans="3:14" x14ac:dyDescent="0.2">
      <c r="C483" s="488"/>
      <c r="E483" s="488"/>
      <c r="F483" s="488"/>
      <c r="G483" s="488"/>
      <c r="H483" s="488"/>
      <c r="I483" s="488"/>
      <c r="J483" s="488"/>
      <c r="K483" s="488"/>
      <c r="L483" s="488"/>
      <c r="M483" s="488"/>
      <c r="N483" s="488"/>
    </row>
    <row r="484" spans="3:14" x14ac:dyDescent="0.2">
      <c r="C484" s="488"/>
      <c r="E484" s="488"/>
      <c r="F484" s="488"/>
      <c r="G484" s="488"/>
      <c r="H484" s="488"/>
      <c r="I484" s="488"/>
      <c r="J484" s="488"/>
      <c r="K484" s="488"/>
      <c r="L484" s="488"/>
      <c r="M484" s="488"/>
      <c r="N484" s="488"/>
    </row>
    <row r="485" spans="3:14" x14ac:dyDescent="0.2">
      <c r="C485" s="488"/>
      <c r="E485" s="488"/>
      <c r="F485" s="488"/>
      <c r="G485" s="488"/>
      <c r="H485" s="488"/>
      <c r="I485" s="488"/>
      <c r="J485" s="488"/>
      <c r="K485" s="488"/>
      <c r="L485" s="488"/>
      <c r="M485" s="488"/>
      <c r="N485" s="488"/>
    </row>
    <row r="486" spans="3:14" x14ac:dyDescent="0.2">
      <c r="C486" s="488"/>
      <c r="E486" s="488"/>
      <c r="F486" s="488"/>
      <c r="G486" s="488"/>
      <c r="H486" s="488"/>
      <c r="I486" s="488"/>
      <c r="J486" s="488"/>
      <c r="K486" s="488"/>
      <c r="L486" s="488"/>
      <c r="M486" s="488"/>
      <c r="N486" s="488"/>
    </row>
    <row r="487" spans="3:14" x14ac:dyDescent="0.2">
      <c r="C487" s="488"/>
      <c r="E487" s="488"/>
      <c r="F487" s="488"/>
      <c r="G487" s="488"/>
      <c r="H487" s="488"/>
      <c r="I487" s="488"/>
      <c r="J487" s="488"/>
      <c r="K487" s="488"/>
      <c r="L487" s="488"/>
      <c r="M487" s="488"/>
      <c r="N487" s="488"/>
    </row>
    <row r="488" spans="3:14" x14ac:dyDescent="0.2">
      <c r="C488" s="488"/>
      <c r="E488" s="488"/>
      <c r="F488" s="488"/>
      <c r="G488" s="488"/>
      <c r="H488" s="488"/>
      <c r="I488" s="488"/>
      <c r="J488" s="488"/>
      <c r="K488" s="488"/>
      <c r="L488" s="488"/>
      <c r="M488" s="488"/>
      <c r="N488" s="488"/>
    </row>
    <row r="489" spans="3:14" x14ac:dyDescent="0.2">
      <c r="C489" s="488"/>
      <c r="E489" s="488"/>
      <c r="F489" s="488"/>
      <c r="G489" s="488"/>
      <c r="H489" s="488"/>
      <c r="I489" s="488"/>
      <c r="J489" s="488"/>
      <c r="K489" s="488"/>
      <c r="L489" s="488"/>
      <c r="M489" s="488"/>
      <c r="N489" s="488"/>
    </row>
    <row r="490" spans="3:14" x14ac:dyDescent="0.2">
      <c r="C490" s="488"/>
      <c r="E490" s="488"/>
      <c r="F490" s="488"/>
      <c r="G490" s="488"/>
      <c r="H490" s="488"/>
      <c r="I490" s="488"/>
      <c r="J490" s="488"/>
      <c r="K490" s="488"/>
      <c r="L490" s="488"/>
      <c r="M490" s="488"/>
      <c r="N490" s="488"/>
    </row>
    <row r="491" spans="3:14" x14ac:dyDescent="0.2">
      <c r="C491" s="488"/>
      <c r="E491" s="488"/>
      <c r="F491" s="488"/>
      <c r="G491" s="488"/>
      <c r="H491" s="488"/>
      <c r="I491" s="488"/>
      <c r="J491" s="488"/>
      <c r="K491" s="488"/>
      <c r="L491" s="488"/>
      <c r="M491" s="488"/>
      <c r="N491" s="488"/>
    </row>
    <row r="492" spans="3:14" x14ac:dyDescent="0.2">
      <c r="C492" s="488"/>
      <c r="E492" s="488"/>
      <c r="F492" s="488"/>
      <c r="G492" s="488"/>
      <c r="H492" s="488"/>
      <c r="I492" s="488"/>
      <c r="J492" s="488"/>
      <c r="K492" s="488"/>
      <c r="L492" s="488"/>
      <c r="M492" s="488"/>
      <c r="N492" s="488"/>
    </row>
    <row r="493" spans="3:14" x14ac:dyDescent="0.2">
      <c r="C493" s="488"/>
      <c r="E493" s="488"/>
      <c r="F493" s="488"/>
      <c r="G493" s="488"/>
      <c r="H493" s="488"/>
      <c r="I493" s="488"/>
      <c r="J493" s="488"/>
      <c r="K493" s="488"/>
      <c r="L493" s="488"/>
      <c r="M493" s="488"/>
      <c r="N493" s="488"/>
    </row>
    <row r="494" spans="3:14" x14ac:dyDescent="0.2">
      <c r="C494" s="488"/>
      <c r="E494" s="488"/>
      <c r="F494" s="488"/>
      <c r="G494" s="488"/>
      <c r="H494" s="488"/>
      <c r="I494" s="488"/>
      <c r="J494" s="488"/>
      <c r="K494" s="488"/>
      <c r="L494" s="488"/>
      <c r="M494" s="488"/>
      <c r="N494" s="488"/>
    </row>
    <row r="495" spans="3:14" x14ac:dyDescent="0.2">
      <c r="C495" s="488"/>
      <c r="E495" s="488"/>
      <c r="F495" s="488"/>
      <c r="G495" s="488"/>
      <c r="H495" s="488"/>
      <c r="I495" s="488"/>
      <c r="J495" s="488"/>
      <c r="K495" s="488"/>
      <c r="L495" s="488"/>
      <c r="M495" s="488"/>
      <c r="N495" s="488"/>
    </row>
    <row r="496" spans="3:14" x14ac:dyDescent="0.2">
      <c r="C496" s="488"/>
      <c r="E496" s="488"/>
      <c r="F496" s="488"/>
      <c r="G496" s="488"/>
      <c r="H496" s="488"/>
      <c r="I496" s="488"/>
      <c r="J496" s="488"/>
      <c r="K496" s="488"/>
      <c r="L496" s="488"/>
      <c r="M496" s="488"/>
      <c r="N496" s="488"/>
    </row>
    <row r="497" spans="3:14" x14ac:dyDescent="0.2">
      <c r="C497" s="488"/>
      <c r="E497" s="488"/>
      <c r="F497" s="488"/>
      <c r="G497" s="488"/>
      <c r="H497" s="488"/>
      <c r="I497" s="488"/>
      <c r="J497" s="488"/>
      <c r="K497" s="488"/>
      <c r="L497" s="488"/>
      <c r="M497" s="488"/>
      <c r="N497" s="488"/>
    </row>
    <row r="498" spans="3:14" x14ac:dyDescent="0.2">
      <c r="C498" s="488"/>
      <c r="E498" s="488"/>
      <c r="F498" s="488"/>
      <c r="G498" s="488"/>
      <c r="H498" s="488"/>
      <c r="I498" s="488"/>
      <c r="J498" s="488"/>
      <c r="K498" s="488"/>
      <c r="L498" s="488"/>
      <c r="M498" s="488"/>
      <c r="N498" s="488"/>
    </row>
    <row r="499" spans="3:14" x14ac:dyDescent="0.2">
      <c r="C499" s="488"/>
      <c r="E499" s="488"/>
      <c r="F499" s="488"/>
      <c r="G499" s="488"/>
      <c r="H499" s="488"/>
      <c r="I499" s="488"/>
      <c r="J499" s="488"/>
      <c r="K499" s="488"/>
      <c r="L499" s="488"/>
      <c r="M499" s="488"/>
      <c r="N499" s="488"/>
    </row>
    <row r="500" spans="3:14" x14ac:dyDescent="0.2">
      <c r="C500" s="488"/>
      <c r="E500" s="488"/>
      <c r="F500" s="488"/>
      <c r="G500" s="488"/>
      <c r="H500" s="488"/>
      <c r="I500" s="488"/>
      <c r="J500" s="488"/>
      <c r="K500" s="488"/>
      <c r="L500" s="488"/>
      <c r="M500" s="488"/>
      <c r="N500" s="488"/>
    </row>
    <row r="501" spans="3:14" x14ac:dyDescent="0.2">
      <c r="C501" s="488"/>
      <c r="E501" s="488"/>
      <c r="F501" s="488"/>
      <c r="G501" s="488"/>
      <c r="H501" s="488"/>
      <c r="I501" s="488"/>
      <c r="J501" s="488"/>
      <c r="K501" s="488"/>
      <c r="L501" s="488"/>
      <c r="M501" s="488"/>
      <c r="N501" s="488"/>
    </row>
    <row r="502" spans="3:14" x14ac:dyDescent="0.2">
      <c r="C502" s="488"/>
      <c r="E502" s="488"/>
      <c r="F502" s="488"/>
      <c r="G502" s="488"/>
      <c r="H502" s="488"/>
      <c r="I502" s="488"/>
      <c r="J502" s="488"/>
      <c r="K502" s="488"/>
      <c r="L502" s="488"/>
      <c r="M502" s="488"/>
      <c r="N502" s="488"/>
    </row>
    <row r="503" spans="3:14" x14ac:dyDescent="0.2">
      <c r="C503" s="488"/>
      <c r="E503" s="488"/>
      <c r="F503" s="488"/>
      <c r="G503" s="488"/>
      <c r="H503" s="488"/>
      <c r="I503" s="488"/>
      <c r="J503" s="488"/>
      <c r="K503" s="488"/>
      <c r="L503" s="488"/>
      <c r="M503" s="488"/>
      <c r="N503" s="488"/>
    </row>
    <row r="504" spans="3:14" x14ac:dyDescent="0.2">
      <c r="C504" s="488"/>
      <c r="E504" s="488"/>
      <c r="F504" s="488"/>
      <c r="G504" s="488"/>
      <c r="H504" s="488"/>
      <c r="I504" s="488"/>
      <c r="J504" s="488"/>
      <c r="K504" s="488"/>
      <c r="L504" s="488"/>
      <c r="M504" s="488"/>
      <c r="N504" s="488"/>
    </row>
    <row r="505" spans="3:14" x14ac:dyDescent="0.2">
      <c r="C505" s="488"/>
      <c r="E505" s="488"/>
      <c r="F505" s="488"/>
      <c r="G505" s="488"/>
      <c r="H505" s="488"/>
      <c r="I505" s="488"/>
      <c r="J505" s="488"/>
      <c r="K505" s="488"/>
      <c r="L505" s="488"/>
      <c r="M505" s="488"/>
      <c r="N505" s="488"/>
    </row>
    <row r="506" spans="3:14" x14ac:dyDescent="0.2">
      <c r="C506" s="488"/>
      <c r="E506" s="488"/>
      <c r="F506" s="488"/>
      <c r="G506" s="488"/>
      <c r="H506" s="488"/>
      <c r="I506" s="488"/>
      <c r="J506" s="488"/>
      <c r="K506" s="488"/>
      <c r="L506" s="488"/>
      <c r="M506" s="488"/>
      <c r="N506" s="488"/>
    </row>
    <row r="507" spans="3:14" x14ac:dyDescent="0.2">
      <c r="C507" s="488"/>
      <c r="E507" s="488"/>
      <c r="F507" s="488"/>
      <c r="G507" s="488"/>
      <c r="H507" s="488"/>
      <c r="I507" s="488"/>
      <c r="J507" s="488"/>
      <c r="K507" s="488"/>
      <c r="L507" s="488"/>
      <c r="M507" s="488"/>
      <c r="N507" s="488"/>
    </row>
    <row r="508" spans="3:14" x14ac:dyDescent="0.2">
      <c r="C508" s="488"/>
      <c r="E508" s="488"/>
      <c r="F508" s="488"/>
      <c r="G508" s="488"/>
      <c r="H508" s="488"/>
      <c r="I508" s="488"/>
      <c r="J508" s="488"/>
      <c r="K508" s="488"/>
      <c r="L508" s="488"/>
      <c r="M508" s="488"/>
      <c r="N508" s="488"/>
    </row>
    <row r="509" spans="3:14" x14ac:dyDescent="0.2">
      <c r="C509" s="488"/>
      <c r="E509" s="488"/>
      <c r="F509" s="488"/>
      <c r="G509" s="488"/>
      <c r="H509" s="488"/>
      <c r="I509" s="488"/>
      <c r="J509" s="488"/>
      <c r="K509" s="488"/>
      <c r="L509" s="488"/>
      <c r="M509" s="488"/>
      <c r="N509" s="488"/>
    </row>
    <row r="510" spans="3:14" x14ac:dyDescent="0.2">
      <c r="C510" s="488"/>
      <c r="E510" s="488"/>
      <c r="F510" s="488"/>
      <c r="G510" s="488"/>
      <c r="H510" s="488"/>
      <c r="I510" s="488"/>
      <c r="J510" s="488"/>
      <c r="K510" s="488"/>
      <c r="L510" s="488"/>
      <c r="M510" s="488"/>
      <c r="N510" s="488"/>
    </row>
    <row r="511" spans="3:14" x14ac:dyDescent="0.2">
      <c r="C511" s="488"/>
      <c r="E511" s="488"/>
      <c r="F511" s="488"/>
      <c r="G511" s="488"/>
      <c r="H511" s="488"/>
      <c r="I511" s="488"/>
      <c r="J511" s="488"/>
      <c r="K511" s="488"/>
      <c r="L511" s="488"/>
      <c r="M511" s="488"/>
      <c r="N511" s="488"/>
    </row>
    <row r="512" spans="3:14" x14ac:dyDescent="0.2">
      <c r="C512" s="488"/>
      <c r="E512" s="488"/>
      <c r="F512" s="488"/>
      <c r="G512" s="488"/>
      <c r="H512" s="488"/>
      <c r="I512" s="488"/>
      <c r="J512" s="488"/>
      <c r="K512" s="488"/>
      <c r="L512" s="488"/>
      <c r="M512" s="488"/>
      <c r="N512" s="488"/>
    </row>
    <row r="513" spans="3:14" x14ac:dyDescent="0.2">
      <c r="C513" s="488"/>
      <c r="E513" s="488"/>
      <c r="F513" s="488"/>
      <c r="G513" s="488"/>
      <c r="H513" s="488"/>
      <c r="I513" s="488"/>
      <c r="J513" s="488"/>
      <c r="K513" s="488"/>
      <c r="L513" s="488"/>
      <c r="M513" s="488"/>
      <c r="N513" s="488"/>
    </row>
    <row r="514" spans="3:14" x14ac:dyDescent="0.2">
      <c r="C514" s="488"/>
      <c r="E514" s="488"/>
      <c r="F514" s="488"/>
      <c r="G514" s="488"/>
      <c r="H514" s="488"/>
      <c r="I514" s="488"/>
      <c r="J514" s="488"/>
      <c r="K514" s="488"/>
      <c r="L514" s="488"/>
      <c r="M514" s="488"/>
      <c r="N514" s="488"/>
    </row>
    <row r="515" spans="3:14" x14ac:dyDescent="0.2">
      <c r="C515" s="488"/>
      <c r="E515" s="488"/>
      <c r="F515" s="488"/>
      <c r="G515" s="488"/>
      <c r="H515" s="488"/>
      <c r="I515" s="488"/>
      <c r="J515" s="488"/>
      <c r="K515" s="488"/>
      <c r="L515" s="488"/>
      <c r="M515" s="488"/>
      <c r="N515" s="488"/>
    </row>
    <row r="516" spans="3:14" x14ac:dyDescent="0.2">
      <c r="C516" s="488"/>
      <c r="E516" s="488"/>
      <c r="F516" s="488"/>
      <c r="G516" s="488"/>
      <c r="H516" s="488"/>
      <c r="I516" s="488"/>
      <c r="J516" s="488"/>
      <c r="K516" s="488"/>
      <c r="L516" s="488"/>
      <c r="M516" s="488"/>
      <c r="N516" s="488"/>
    </row>
    <row r="517" spans="3:14" x14ac:dyDescent="0.2">
      <c r="C517" s="488"/>
      <c r="E517" s="488"/>
      <c r="F517" s="488"/>
      <c r="G517" s="488"/>
      <c r="H517" s="488"/>
      <c r="I517" s="488"/>
      <c r="J517" s="488"/>
      <c r="K517" s="488"/>
      <c r="L517" s="488"/>
      <c r="M517" s="488"/>
      <c r="N517" s="488"/>
    </row>
    <row r="518" spans="3:14" x14ac:dyDescent="0.2">
      <c r="C518" s="488"/>
      <c r="E518" s="488"/>
      <c r="F518" s="488"/>
      <c r="G518" s="488"/>
      <c r="H518" s="488"/>
      <c r="I518" s="488"/>
      <c r="J518" s="488"/>
      <c r="K518" s="488"/>
      <c r="L518" s="488"/>
      <c r="M518" s="488"/>
      <c r="N518" s="488"/>
    </row>
    <row r="519" spans="3:14" x14ac:dyDescent="0.2">
      <c r="C519" s="488"/>
      <c r="E519" s="488"/>
      <c r="F519" s="488"/>
      <c r="G519" s="488"/>
      <c r="H519" s="488"/>
      <c r="I519" s="488"/>
      <c r="J519" s="488"/>
      <c r="K519" s="488"/>
      <c r="L519" s="488"/>
      <c r="M519" s="488"/>
      <c r="N519" s="488"/>
    </row>
    <row r="520" spans="3:14" x14ac:dyDescent="0.2">
      <c r="C520" s="488"/>
      <c r="E520" s="488"/>
      <c r="F520" s="488"/>
      <c r="G520" s="488"/>
      <c r="H520" s="488"/>
      <c r="I520" s="488"/>
      <c r="J520" s="488"/>
      <c r="K520" s="488"/>
      <c r="L520" s="488"/>
      <c r="M520" s="488"/>
      <c r="N520" s="488"/>
    </row>
    <row r="521" spans="3:14" x14ac:dyDescent="0.2">
      <c r="C521" s="488"/>
      <c r="E521" s="488"/>
      <c r="F521" s="488"/>
      <c r="G521" s="488"/>
      <c r="H521" s="488"/>
      <c r="I521" s="488"/>
      <c r="J521" s="488"/>
      <c r="K521" s="488"/>
      <c r="L521" s="488"/>
      <c r="M521" s="488"/>
      <c r="N521" s="488"/>
    </row>
    <row r="522" spans="3:14" x14ac:dyDescent="0.2">
      <c r="C522" s="488"/>
      <c r="E522" s="488"/>
      <c r="F522" s="488"/>
      <c r="G522" s="488"/>
      <c r="H522" s="488"/>
      <c r="I522" s="488"/>
      <c r="J522" s="488"/>
      <c r="K522" s="488"/>
      <c r="L522" s="488"/>
      <c r="M522" s="488"/>
      <c r="N522" s="488"/>
    </row>
    <row r="523" spans="3:14" x14ac:dyDescent="0.2">
      <c r="C523" s="488"/>
      <c r="E523" s="488"/>
      <c r="F523" s="488"/>
      <c r="G523" s="488"/>
      <c r="H523" s="488"/>
      <c r="I523" s="488"/>
      <c r="J523" s="488"/>
      <c r="K523" s="488"/>
      <c r="L523" s="488"/>
      <c r="M523" s="488"/>
      <c r="N523" s="488"/>
    </row>
    <row r="524" spans="3:14" x14ac:dyDescent="0.2">
      <c r="C524" s="488"/>
      <c r="E524" s="488"/>
      <c r="F524" s="488"/>
      <c r="G524" s="488"/>
      <c r="H524" s="488"/>
      <c r="I524" s="488"/>
      <c r="J524" s="488"/>
      <c r="K524" s="488"/>
      <c r="L524" s="488"/>
      <c r="M524" s="488"/>
      <c r="N524" s="488"/>
    </row>
    <row r="525" spans="3:14" x14ac:dyDescent="0.2">
      <c r="C525" s="488"/>
      <c r="E525" s="488"/>
      <c r="F525" s="488"/>
      <c r="G525" s="488"/>
      <c r="H525" s="488"/>
      <c r="I525" s="488"/>
      <c r="J525" s="488"/>
      <c r="K525" s="488"/>
      <c r="L525" s="488"/>
      <c r="M525" s="488"/>
      <c r="N525" s="488"/>
    </row>
    <row r="526" spans="3:14" x14ac:dyDescent="0.2">
      <c r="C526" s="488"/>
      <c r="E526" s="488"/>
      <c r="F526" s="488"/>
      <c r="G526" s="488"/>
      <c r="H526" s="488"/>
      <c r="I526" s="488"/>
      <c r="J526" s="488"/>
      <c r="K526" s="488"/>
      <c r="L526" s="488"/>
      <c r="M526" s="488"/>
      <c r="N526" s="488"/>
    </row>
    <row r="527" spans="3:14" x14ac:dyDescent="0.2">
      <c r="C527" s="488"/>
      <c r="E527" s="488"/>
      <c r="F527" s="488"/>
      <c r="G527" s="488"/>
      <c r="H527" s="488"/>
      <c r="I527" s="488"/>
      <c r="J527" s="488"/>
      <c r="K527" s="488"/>
      <c r="L527" s="488"/>
      <c r="M527" s="488"/>
      <c r="N527" s="488"/>
    </row>
    <row r="528" spans="3:14" x14ac:dyDescent="0.2">
      <c r="C528" s="488"/>
      <c r="E528" s="488"/>
      <c r="F528" s="488"/>
      <c r="G528" s="488"/>
      <c r="H528" s="488"/>
      <c r="I528" s="488"/>
      <c r="J528" s="488"/>
      <c r="K528" s="488"/>
      <c r="L528" s="488"/>
      <c r="M528" s="488"/>
      <c r="N528" s="488"/>
    </row>
    <row r="529" spans="3:14" x14ac:dyDescent="0.2">
      <c r="C529" s="488"/>
      <c r="E529" s="488"/>
      <c r="F529" s="488"/>
      <c r="G529" s="488"/>
      <c r="H529" s="488"/>
      <c r="I529" s="488"/>
      <c r="J529" s="488"/>
      <c r="K529" s="488"/>
      <c r="L529" s="488"/>
      <c r="M529" s="488"/>
      <c r="N529" s="488"/>
    </row>
    <row r="530" spans="3:14" x14ac:dyDescent="0.2">
      <c r="C530" s="488"/>
      <c r="E530" s="488"/>
      <c r="F530" s="488"/>
      <c r="G530" s="488"/>
      <c r="H530" s="488"/>
      <c r="I530" s="488"/>
      <c r="J530" s="488"/>
      <c r="K530" s="488"/>
      <c r="L530" s="488"/>
      <c r="M530" s="488"/>
      <c r="N530" s="488"/>
    </row>
    <row r="531" spans="3:14" x14ac:dyDescent="0.2">
      <c r="C531" s="488"/>
      <c r="E531" s="488"/>
      <c r="F531" s="488"/>
      <c r="G531" s="488"/>
      <c r="H531" s="488"/>
      <c r="I531" s="488"/>
      <c r="J531" s="488"/>
      <c r="K531" s="488"/>
      <c r="L531" s="488"/>
      <c r="M531" s="488"/>
      <c r="N531" s="488"/>
    </row>
    <row r="532" spans="3:14" x14ac:dyDescent="0.2">
      <c r="C532" s="488"/>
      <c r="E532" s="488"/>
      <c r="F532" s="488"/>
      <c r="G532" s="488"/>
      <c r="H532" s="488"/>
      <c r="I532" s="488"/>
      <c r="J532" s="488"/>
      <c r="K532" s="488"/>
      <c r="L532" s="488"/>
      <c r="M532" s="488"/>
      <c r="N532" s="488"/>
    </row>
    <row r="533" spans="3:14" x14ac:dyDescent="0.2">
      <c r="C533" s="488"/>
      <c r="E533" s="488"/>
      <c r="F533" s="488"/>
      <c r="G533" s="488"/>
      <c r="H533" s="488"/>
      <c r="I533" s="488"/>
      <c r="J533" s="488"/>
      <c r="K533" s="488"/>
      <c r="L533" s="488"/>
      <c r="M533" s="488"/>
      <c r="N533" s="488"/>
    </row>
    <row r="534" spans="3:14" x14ac:dyDescent="0.2">
      <c r="C534" s="488"/>
      <c r="E534" s="488"/>
      <c r="F534" s="488"/>
      <c r="G534" s="488"/>
      <c r="H534" s="488"/>
      <c r="I534" s="488"/>
      <c r="J534" s="488"/>
      <c r="K534" s="488"/>
      <c r="L534" s="488"/>
      <c r="M534" s="488"/>
      <c r="N534" s="488"/>
    </row>
    <row r="535" spans="3:14" x14ac:dyDescent="0.2">
      <c r="C535" s="488"/>
      <c r="E535" s="488"/>
      <c r="F535" s="488"/>
      <c r="G535" s="488"/>
      <c r="H535" s="488"/>
      <c r="I535" s="488"/>
      <c r="J535" s="488"/>
      <c r="K535" s="488"/>
      <c r="L535" s="488"/>
      <c r="M535" s="488"/>
      <c r="N535" s="488"/>
    </row>
    <row r="536" spans="3:14" x14ac:dyDescent="0.2">
      <c r="C536" s="488"/>
      <c r="E536" s="488"/>
      <c r="F536" s="488"/>
      <c r="G536" s="488"/>
      <c r="H536" s="488"/>
      <c r="I536" s="488"/>
      <c r="J536" s="488"/>
      <c r="K536" s="488"/>
      <c r="L536" s="488"/>
      <c r="M536" s="488"/>
      <c r="N536" s="488"/>
    </row>
    <row r="537" spans="3:14" x14ac:dyDescent="0.2">
      <c r="C537" s="488"/>
      <c r="E537" s="488"/>
      <c r="F537" s="488"/>
      <c r="G537" s="488"/>
      <c r="H537" s="488"/>
      <c r="I537" s="488"/>
      <c r="J537" s="488"/>
      <c r="K537" s="488"/>
      <c r="L537" s="488"/>
      <c r="M537" s="488"/>
      <c r="N537" s="488"/>
    </row>
    <row r="538" spans="3:14" x14ac:dyDescent="0.2">
      <c r="C538" s="488"/>
      <c r="E538" s="488"/>
      <c r="F538" s="488"/>
      <c r="G538" s="488"/>
      <c r="H538" s="488"/>
      <c r="I538" s="488"/>
      <c r="J538" s="488"/>
      <c r="K538" s="488"/>
      <c r="L538" s="488"/>
      <c r="M538" s="488"/>
      <c r="N538" s="488"/>
    </row>
    <row r="539" spans="3:14" x14ac:dyDescent="0.2">
      <c r="C539" s="488"/>
      <c r="E539" s="488"/>
      <c r="F539" s="488"/>
      <c r="G539" s="488"/>
      <c r="H539" s="488"/>
      <c r="I539" s="488"/>
      <c r="J539" s="488"/>
      <c r="K539" s="488"/>
      <c r="L539" s="488"/>
      <c r="M539" s="488"/>
      <c r="N539" s="488"/>
    </row>
    <row r="540" spans="3:14" x14ac:dyDescent="0.2">
      <c r="C540" s="488"/>
      <c r="E540" s="488"/>
      <c r="F540" s="488"/>
      <c r="G540" s="488"/>
      <c r="H540" s="488"/>
      <c r="I540" s="488"/>
      <c r="J540" s="488"/>
      <c r="K540" s="488"/>
      <c r="L540" s="488"/>
      <c r="M540" s="488"/>
      <c r="N540" s="488"/>
    </row>
    <row r="541" spans="3:14" x14ac:dyDescent="0.2">
      <c r="C541" s="488"/>
      <c r="E541" s="488"/>
      <c r="F541" s="488"/>
      <c r="G541" s="488"/>
      <c r="H541" s="488"/>
      <c r="I541" s="488"/>
      <c r="J541" s="488"/>
      <c r="K541" s="488"/>
      <c r="L541" s="488"/>
      <c r="M541" s="488"/>
      <c r="N541" s="488"/>
    </row>
    <row r="542" spans="3:14" x14ac:dyDescent="0.2">
      <c r="C542" s="488"/>
      <c r="E542" s="488"/>
      <c r="F542" s="488"/>
      <c r="G542" s="488"/>
      <c r="H542" s="488"/>
      <c r="I542" s="488"/>
      <c r="J542" s="488"/>
      <c r="K542" s="488"/>
      <c r="L542" s="488"/>
      <c r="M542" s="488"/>
      <c r="N542" s="488"/>
    </row>
    <row r="543" spans="3:14" x14ac:dyDescent="0.2">
      <c r="C543" s="488"/>
      <c r="E543" s="488"/>
      <c r="F543" s="488"/>
      <c r="G543" s="488"/>
      <c r="H543" s="488"/>
      <c r="I543" s="488"/>
      <c r="J543" s="488"/>
      <c r="K543" s="488"/>
      <c r="L543" s="488"/>
      <c r="M543" s="488"/>
      <c r="N543" s="488"/>
    </row>
    <row r="544" spans="3:14" x14ac:dyDescent="0.2">
      <c r="C544" s="488"/>
      <c r="E544" s="488"/>
      <c r="F544" s="488"/>
      <c r="G544" s="488"/>
      <c r="H544" s="488"/>
      <c r="I544" s="488"/>
      <c r="J544" s="488"/>
      <c r="K544" s="488"/>
      <c r="L544" s="488"/>
      <c r="M544" s="488"/>
      <c r="N544" s="488"/>
    </row>
    <row r="545" spans="3:14" x14ac:dyDescent="0.2">
      <c r="C545" s="488"/>
      <c r="E545" s="488"/>
      <c r="F545" s="488"/>
      <c r="G545" s="488"/>
      <c r="H545" s="488"/>
      <c r="I545" s="488"/>
      <c r="J545" s="488"/>
      <c r="K545" s="488"/>
      <c r="L545" s="488"/>
      <c r="M545" s="488"/>
      <c r="N545" s="488"/>
    </row>
    <row r="546" spans="3:14" x14ac:dyDescent="0.2">
      <c r="C546" s="488"/>
      <c r="E546" s="488"/>
      <c r="F546" s="488"/>
      <c r="G546" s="488"/>
      <c r="H546" s="488"/>
      <c r="I546" s="488"/>
      <c r="J546" s="488"/>
      <c r="K546" s="488"/>
      <c r="L546" s="488"/>
      <c r="M546" s="488"/>
      <c r="N546" s="488"/>
    </row>
    <row r="547" spans="3:14" x14ac:dyDescent="0.2">
      <c r="C547" s="488"/>
      <c r="E547" s="488"/>
      <c r="F547" s="488"/>
      <c r="G547" s="488"/>
      <c r="H547" s="488"/>
      <c r="I547" s="488"/>
      <c r="J547" s="488"/>
      <c r="K547" s="488"/>
      <c r="L547" s="488"/>
      <c r="M547" s="488"/>
      <c r="N547" s="488"/>
    </row>
    <row r="548" spans="3:14" x14ac:dyDescent="0.2">
      <c r="C548" s="488"/>
      <c r="E548" s="488"/>
      <c r="F548" s="488"/>
      <c r="G548" s="488"/>
      <c r="H548" s="488"/>
      <c r="I548" s="488"/>
      <c r="J548" s="488"/>
      <c r="K548" s="488"/>
      <c r="L548" s="488"/>
      <c r="M548" s="488"/>
      <c r="N548" s="488"/>
    </row>
    <row r="549" spans="3:14" x14ac:dyDescent="0.2">
      <c r="C549" s="488"/>
      <c r="E549" s="488"/>
      <c r="F549" s="488"/>
      <c r="G549" s="488"/>
      <c r="H549" s="488"/>
      <c r="I549" s="488"/>
      <c r="J549" s="488"/>
      <c r="K549" s="488"/>
      <c r="L549" s="488"/>
      <c r="M549" s="488"/>
      <c r="N549" s="488"/>
    </row>
    <row r="550" spans="3:14" x14ac:dyDescent="0.2">
      <c r="C550" s="488"/>
      <c r="E550" s="488"/>
      <c r="F550" s="488"/>
      <c r="G550" s="488"/>
      <c r="H550" s="488"/>
      <c r="I550" s="488"/>
      <c r="J550" s="488"/>
      <c r="K550" s="488"/>
      <c r="L550" s="488"/>
      <c r="M550" s="488"/>
      <c r="N550" s="488"/>
    </row>
    <row r="551" spans="3:14" x14ac:dyDescent="0.2">
      <c r="C551" s="488"/>
      <c r="E551" s="488"/>
      <c r="F551" s="488"/>
      <c r="G551" s="488"/>
      <c r="H551" s="488"/>
      <c r="I551" s="488"/>
      <c r="J551" s="488"/>
      <c r="K551" s="488"/>
      <c r="L551" s="488"/>
      <c r="M551" s="488"/>
      <c r="N551" s="488"/>
    </row>
    <row r="552" spans="3:14" x14ac:dyDescent="0.2">
      <c r="C552" s="488"/>
      <c r="E552" s="488"/>
      <c r="F552" s="488"/>
      <c r="G552" s="488"/>
      <c r="H552" s="488"/>
      <c r="I552" s="488"/>
      <c r="J552" s="488"/>
      <c r="K552" s="488"/>
      <c r="L552" s="488"/>
      <c r="M552" s="488"/>
      <c r="N552" s="488"/>
    </row>
    <row r="553" spans="3:14" x14ac:dyDescent="0.2">
      <c r="C553" s="488"/>
      <c r="E553" s="488"/>
      <c r="F553" s="488"/>
      <c r="G553" s="488"/>
      <c r="H553" s="488"/>
      <c r="I553" s="488"/>
      <c r="J553" s="488"/>
      <c r="K553" s="488"/>
      <c r="L553" s="488"/>
      <c r="M553" s="488"/>
      <c r="N553" s="488"/>
    </row>
    <row r="554" spans="3:14" x14ac:dyDescent="0.2">
      <c r="C554" s="488"/>
      <c r="E554" s="488"/>
      <c r="F554" s="488"/>
      <c r="G554" s="488"/>
      <c r="H554" s="488"/>
      <c r="I554" s="488"/>
      <c r="J554" s="488"/>
      <c r="K554" s="488"/>
      <c r="L554" s="488"/>
      <c r="M554" s="488"/>
      <c r="N554" s="488"/>
    </row>
    <row r="555" spans="3:14" x14ac:dyDescent="0.2">
      <c r="C555" s="488"/>
      <c r="E555" s="488"/>
      <c r="F555" s="488"/>
      <c r="G555" s="488"/>
      <c r="H555" s="488"/>
      <c r="I555" s="488"/>
      <c r="J555" s="488"/>
      <c r="K555" s="488"/>
      <c r="L555" s="488"/>
      <c r="M555" s="488"/>
      <c r="N555" s="488"/>
    </row>
    <row r="556" spans="3:14" x14ac:dyDescent="0.2">
      <c r="C556" s="488"/>
      <c r="E556" s="488"/>
      <c r="F556" s="488"/>
      <c r="G556" s="488"/>
      <c r="H556" s="488"/>
      <c r="I556" s="488"/>
      <c r="J556" s="488"/>
      <c r="K556" s="488"/>
      <c r="L556" s="488"/>
      <c r="M556" s="488"/>
      <c r="N556" s="488"/>
    </row>
    <row r="557" spans="3:14" x14ac:dyDescent="0.2">
      <c r="C557" s="488"/>
      <c r="E557" s="488"/>
      <c r="F557" s="488"/>
      <c r="G557" s="488"/>
      <c r="H557" s="488"/>
      <c r="I557" s="488"/>
      <c r="J557" s="488"/>
      <c r="K557" s="488"/>
      <c r="L557" s="488"/>
      <c r="M557" s="488"/>
      <c r="N557" s="488"/>
    </row>
    <row r="558" spans="3:14" x14ac:dyDescent="0.2">
      <c r="C558" s="488"/>
      <c r="E558" s="488"/>
      <c r="F558" s="488"/>
      <c r="G558" s="488"/>
      <c r="H558" s="488"/>
      <c r="I558" s="488"/>
      <c r="J558" s="488"/>
      <c r="K558" s="488"/>
      <c r="L558" s="488"/>
      <c r="M558" s="488"/>
      <c r="N558" s="488"/>
    </row>
    <row r="559" spans="3:14" x14ac:dyDescent="0.2">
      <c r="C559" s="488"/>
      <c r="E559" s="488"/>
      <c r="F559" s="488"/>
      <c r="G559" s="488"/>
      <c r="H559" s="488"/>
      <c r="I559" s="488"/>
      <c r="J559" s="488"/>
      <c r="K559" s="488"/>
      <c r="L559" s="488"/>
      <c r="M559" s="488"/>
      <c r="N559" s="488"/>
    </row>
    <row r="560" spans="3:14" x14ac:dyDescent="0.2">
      <c r="C560" s="488"/>
      <c r="E560" s="488"/>
      <c r="F560" s="488"/>
      <c r="G560" s="488"/>
      <c r="H560" s="488"/>
      <c r="I560" s="488"/>
      <c r="J560" s="488"/>
      <c r="K560" s="488"/>
      <c r="L560" s="488"/>
      <c r="M560" s="488"/>
      <c r="N560" s="488"/>
    </row>
    <row r="561" spans="3:14" x14ac:dyDescent="0.2">
      <c r="C561" s="488"/>
      <c r="E561" s="488"/>
      <c r="F561" s="488"/>
      <c r="G561" s="488"/>
      <c r="H561" s="488"/>
      <c r="I561" s="488"/>
      <c r="J561" s="488"/>
      <c r="K561" s="488"/>
      <c r="L561" s="488"/>
      <c r="M561" s="488"/>
      <c r="N561" s="488"/>
    </row>
    <row r="562" spans="3:14" x14ac:dyDescent="0.2">
      <c r="C562" s="488"/>
      <c r="E562" s="488"/>
      <c r="F562" s="488"/>
      <c r="G562" s="488"/>
      <c r="H562" s="488"/>
      <c r="I562" s="488"/>
      <c r="J562" s="488"/>
      <c r="K562" s="488"/>
      <c r="L562" s="488"/>
      <c r="M562" s="488"/>
      <c r="N562" s="488"/>
    </row>
    <row r="563" spans="3:14" x14ac:dyDescent="0.2">
      <c r="C563" s="488"/>
      <c r="E563" s="488"/>
      <c r="F563" s="488"/>
      <c r="G563" s="488"/>
      <c r="H563" s="488"/>
      <c r="I563" s="488"/>
      <c r="J563" s="488"/>
      <c r="K563" s="488"/>
      <c r="L563" s="488"/>
      <c r="M563" s="488"/>
      <c r="N563" s="488"/>
    </row>
    <row r="564" spans="3:14" x14ac:dyDescent="0.2">
      <c r="C564" s="488"/>
      <c r="E564" s="488"/>
      <c r="F564" s="488"/>
      <c r="G564" s="488"/>
      <c r="H564" s="488"/>
      <c r="I564" s="488"/>
      <c r="J564" s="488"/>
      <c r="K564" s="488"/>
      <c r="L564" s="488"/>
      <c r="M564" s="488"/>
      <c r="N564" s="488"/>
    </row>
    <row r="565" spans="3:14" x14ac:dyDescent="0.2">
      <c r="C565" s="488"/>
      <c r="E565" s="488"/>
      <c r="F565" s="488"/>
      <c r="G565" s="488"/>
      <c r="H565" s="488"/>
      <c r="I565" s="488"/>
      <c r="J565" s="488"/>
      <c r="K565" s="488"/>
      <c r="L565" s="488"/>
      <c r="M565" s="488"/>
      <c r="N565" s="488"/>
    </row>
    <row r="566" spans="3:14" x14ac:dyDescent="0.2">
      <c r="C566" s="488"/>
      <c r="E566" s="488"/>
      <c r="F566" s="488"/>
      <c r="G566" s="488"/>
      <c r="H566" s="488"/>
      <c r="I566" s="488"/>
      <c r="J566" s="488"/>
      <c r="K566" s="488"/>
      <c r="L566" s="488"/>
      <c r="M566" s="488"/>
      <c r="N566" s="488"/>
    </row>
    <row r="567" spans="3:14" x14ac:dyDescent="0.2">
      <c r="C567" s="488"/>
      <c r="E567" s="488"/>
      <c r="F567" s="488"/>
      <c r="G567" s="488"/>
      <c r="H567" s="488"/>
      <c r="I567" s="488"/>
      <c r="J567" s="488"/>
      <c r="K567" s="488"/>
      <c r="L567" s="488"/>
      <c r="M567" s="488"/>
      <c r="N567" s="488"/>
    </row>
    <row r="568" spans="3:14" x14ac:dyDescent="0.2">
      <c r="C568" s="488"/>
      <c r="E568" s="488"/>
      <c r="F568" s="488"/>
      <c r="G568" s="488"/>
      <c r="H568" s="488"/>
      <c r="I568" s="488"/>
      <c r="J568" s="488"/>
      <c r="K568" s="488"/>
      <c r="L568" s="488"/>
      <c r="M568" s="488"/>
      <c r="N568" s="488"/>
    </row>
    <row r="569" spans="3:14" x14ac:dyDescent="0.2">
      <c r="C569" s="488"/>
      <c r="E569" s="488"/>
      <c r="F569" s="488"/>
      <c r="G569" s="488"/>
      <c r="H569" s="488"/>
      <c r="I569" s="488"/>
      <c r="J569" s="488"/>
      <c r="K569" s="488"/>
      <c r="L569" s="488"/>
      <c r="M569" s="488"/>
      <c r="N569" s="488"/>
    </row>
    <row r="570" spans="3:14" x14ac:dyDescent="0.2">
      <c r="C570" s="488"/>
      <c r="E570" s="488"/>
      <c r="F570" s="488"/>
      <c r="G570" s="488"/>
      <c r="H570" s="488"/>
      <c r="I570" s="488"/>
      <c r="J570" s="488"/>
      <c r="K570" s="488"/>
      <c r="L570" s="488"/>
      <c r="M570" s="488"/>
      <c r="N570" s="488"/>
    </row>
    <row r="571" spans="3:14" x14ac:dyDescent="0.2">
      <c r="C571" s="488"/>
      <c r="E571" s="488"/>
      <c r="F571" s="488"/>
      <c r="G571" s="488"/>
      <c r="H571" s="488"/>
      <c r="I571" s="488"/>
      <c r="J571" s="488"/>
      <c r="K571" s="488"/>
      <c r="L571" s="488"/>
      <c r="M571" s="488"/>
      <c r="N571" s="488"/>
    </row>
    <row r="572" spans="3:14" x14ac:dyDescent="0.2">
      <c r="C572" s="488"/>
      <c r="E572" s="488"/>
      <c r="F572" s="488"/>
      <c r="G572" s="488"/>
      <c r="H572" s="488"/>
      <c r="I572" s="488"/>
      <c r="J572" s="488"/>
      <c r="K572" s="488"/>
      <c r="L572" s="488"/>
      <c r="M572" s="488"/>
      <c r="N572" s="488"/>
    </row>
    <row r="573" spans="3:14" x14ac:dyDescent="0.2">
      <c r="C573" s="488"/>
      <c r="E573" s="488"/>
      <c r="F573" s="488"/>
      <c r="G573" s="488"/>
      <c r="H573" s="488"/>
      <c r="I573" s="488"/>
      <c r="J573" s="488"/>
      <c r="K573" s="488"/>
      <c r="L573" s="488"/>
      <c r="M573" s="488"/>
      <c r="N573" s="488"/>
    </row>
    <row r="574" spans="3:14" x14ac:dyDescent="0.2">
      <c r="C574" s="488"/>
      <c r="E574" s="488"/>
      <c r="F574" s="488"/>
      <c r="G574" s="488"/>
      <c r="H574" s="488"/>
      <c r="I574" s="488"/>
      <c r="J574" s="488"/>
      <c r="K574" s="488"/>
      <c r="L574" s="488"/>
      <c r="M574" s="488"/>
      <c r="N574" s="488"/>
    </row>
    <row r="575" spans="3:14" x14ac:dyDescent="0.2">
      <c r="C575" s="488"/>
      <c r="E575" s="488"/>
      <c r="F575" s="488"/>
      <c r="G575" s="488"/>
      <c r="H575" s="488"/>
      <c r="I575" s="488"/>
      <c r="J575" s="488"/>
      <c r="K575" s="488"/>
      <c r="L575" s="488"/>
      <c r="M575" s="488"/>
      <c r="N575" s="488"/>
    </row>
    <row r="576" spans="3:14" x14ac:dyDescent="0.2">
      <c r="C576" s="488"/>
      <c r="E576" s="488"/>
      <c r="F576" s="488"/>
      <c r="G576" s="488"/>
      <c r="H576" s="488"/>
      <c r="I576" s="488"/>
      <c r="J576" s="488"/>
      <c r="K576" s="488"/>
      <c r="L576" s="488"/>
      <c r="M576" s="488"/>
      <c r="N576" s="488"/>
    </row>
    <row r="577" spans="3:14" x14ac:dyDescent="0.2">
      <c r="C577" s="488"/>
      <c r="E577" s="488"/>
      <c r="F577" s="488"/>
      <c r="G577" s="488"/>
      <c r="H577" s="488"/>
      <c r="I577" s="488"/>
      <c r="J577" s="488"/>
      <c r="K577" s="488"/>
      <c r="L577" s="488"/>
      <c r="M577" s="488"/>
      <c r="N577" s="488"/>
    </row>
    <row r="578" spans="3:14" x14ac:dyDescent="0.2">
      <c r="C578" s="488"/>
      <c r="E578" s="488"/>
      <c r="F578" s="488"/>
      <c r="G578" s="488"/>
      <c r="H578" s="488"/>
      <c r="I578" s="488"/>
      <c r="J578" s="488"/>
      <c r="K578" s="488"/>
      <c r="L578" s="488"/>
      <c r="M578" s="488"/>
      <c r="N578" s="488"/>
    </row>
    <row r="579" spans="3:14" x14ac:dyDescent="0.2">
      <c r="C579" s="488"/>
      <c r="E579" s="488"/>
      <c r="F579" s="488"/>
      <c r="G579" s="488"/>
      <c r="H579" s="488"/>
      <c r="I579" s="488"/>
      <c r="J579" s="488"/>
      <c r="K579" s="488"/>
      <c r="L579" s="488"/>
      <c r="M579" s="488"/>
      <c r="N579" s="488"/>
    </row>
    <row r="580" spans="3:14" x14ac:dyDescent="0.2">
      <c r="C580" s="488"/>
      <c r="E580" s="488"/>
      <c r="F580" s="488"/>
      <c r="G580" s="488"/>
      <c r="H580" s="488"/>
      <c r="I580" s="488"/>
      <c r="J580" s="488"/>
      <c r="K580" s="488"/>
      <c r="L580" s="488"/>
      <c r="M580" s="488"/>
      <c r="N580" s="488"/>
    </row>
    <row r="581" spans="3:14" x14ac:dyDescent="0.2">
      <c r="C581" s="488"/>
      <c r="E581" s="488"/>
      <c r="F581" s="488"/>
      <c r="G581" s="488"/>
      <c r="H581" s="488"/>
      <c r="I581" s="488"/>
      <c r="J581" s="488"/>
      <c r="K581" s="488"/>
      <c r="L581" s="488"/>
      <c r="M581" s="488"/>
      <c r="N581" s="488"/>
    </row>
    <row r="582" spans="3:14" x14ac:dyDescent="0.2">
      <c r="C582" s="488"/>
      <c r="E582" s="488"/>
      <c r="F582" s="488"/>
      <c r="G582" s="488"/>
      <c r="H582" s="488"/>
      <c r="I582" s="488"/>
      <c r="J582" s="488"/>
      <c r="K582" s="488"/>
      <c r="L582" s="488"/>
      <c r="M582" s="488"/>
      <c r="N582" s="488"/>
    </row>
    <row r="583" spans="3:14" x14ac:dyDescent="0.2">
      <c r="C583" s="488"/>
      <c r="E583" s="488"/>
      <c r="F583" s="488"/>
      <c r="G583" s="488"/>
      <c r="H583" s="488"/>
      <c r="I583" s="488"/>
      <c r="J583" s="488"/>
      <c r="K583" s="488"/>
      <c r="L583" s="488"/>
      <c r="M583" s="488"/>
      <c r="N583" s="488"/>
    </row>
    <row r="584" spans="3:14" x14ac:dyDescent="0.2">
      <c r="C584" s="488"/>
      <c r="E584" s="488"/>
      <c r="F584" s="488"/>
      <c r="G584" s="488"/>
      <c r="H584" s="488"/>
      <c r="I584" s="488"/>
      <c r="J584" s="488"/>
      <c r="K584" s="488"/>
      <c r="L584" s="488"/>
      <c r="M584" s="488"/>
      <c r="N584" s="488"/>
    </row>
    <row r="585" spans="3:14" x14ac:dyDescent="0.2">
      <c r="C585" s="488"/>
      <c r="E585" s="488"/>
      <c r="F585" s="488"/>
      <c r="G585" s="488"/>
      <c r="H585" s="488"/>
      <c r="I585" s="488"/>
      <c r="J585" s="488"/>
      <c r="K585" s="488"/>
      <c r="L585" s="488"/>
      <c r="M585" s="488"/>
      <c r="N585" s="488"/>
    </row>
    <row r="586" spans="3:14" x14ac:dyDescent="0.2">
      <c r="C586" s="488"/>
      <c r="E586" s="488"/>
      <c r="F586" s="488"/>
      <c r="G586" s="488"/>
      <c r="H586" s="488"/>
      <c r="I586" s="488"/>
      <c r="J586" s="488"/>
      <c r="K586" s="488"/>
      <c r="L586" s="488"/>
      <c r="M586" s="488"/>
      <c r="N586" s="488"/>
    </row>
    <row r="587" spans="3:14" x14ac:dyDescent="0.2">
      <c r="C587" s="488"/>
      <c r="E587" s="488"/>
      <c r="F587" s="488"/>
      <c r="G587" s="488"/>
      <c r="H587" s="488"/>
      <c r="I587" s="488"/>
      <c r="J587" s="488"/>
      <c r="K587" s="488"/>
      <c r="L587" s="488"/>
      <c r="M587" s="488"/>
      <c r="N587" s="488"/>
    </row>
    <row r="588" spans="3:14" x14ac:dyDescent="0.2">
      <c r="C588" s="488"/>
      <c r="E588" s="488"/>
      <c r="F588" s="488"/>
      <c r="G588" s="488"/>
      <c r="H588" s="488"/>
      <c r="I588" s="488"/>
      <c r="J588" s="488"/>
      <c r="K588" s="488"/>
      <c r="L588" s="488"/>
      <c r="M588" s="488"/>
      <c r="N588" s="488"/>
    </row>
    <row r="589" spans="3:14" x14ac:dyDescent="0.2">
      <c r="C589" s="488"/>
      <c r="E589" s="488"/>
      <c r="F589" s="488"/>
      <c r="G589" s="488"/>
      <c r="H589" s="488"/>
      <c r="I589" s="488"/>
      <c r="J589" s="488"/>
      <c r="K589" s="488"/>
      <c r="L589" s="488"/>
      <c r="M589" s="488"/>
      <c r="N589" s="488"/>
    </row>
    <row r="590" spans="3:14" x14ac:dyDescent="0.2">
      <c r="C590" s="488"/>
      <c r="E590" s="488"/>
      <c r="F590" s="488"/>
      <c r="G590" s="488"/>
      <c r="H590" s="488"/>
      <c r="I590" s="488"/>
      <c r="J590" s="488"/>
      <c r="K590" s="488"/>
      <c r="L590" s="488"/>
      <c r="M590" s="488"/>
      <c r="N590" s="488"/>
    </row>
    <row r="591" spans="3:14" x14ac:dyDescent="0.2">
      <c r="C591" s="488"/>
      <c r="E591" s="488"/>
      <c r="F591" s="488"/>
      <c r="G591" s="488"/>
      <c r="H591" s="488"/>
      <c r="I591" s="488"/>
      <c r="J591" s="488"/>
      <c r="K591" s="488"/>
      <c r="L591" s="488"/>
      <c r="M591" s="488"/>
      <c r="N591" s="488"/>
    </row>
    <row r="592" spans="3:14" x14ac:dyDescent="0.2">
      <c r="C592" s="488"/>
      <c r="E592" s="488"/>
      <c r="F592" s="488"/>
      <c r="G592" s="488"/>
      <c r="H592" s="488"/>
      <c r="I592" s="488"/>
      <c r="J592" s="488"/>
      <c r="K592" s="488"/>
      <c r="L592" s="488"/>
      <c r="M592" s="488"/>
      <c r="N592" s="488"/>
    </row>
    <row r="593" spans="3:14" x14ac:dyDescent="0.2">
      <c r="C593" s="488"/>
      <c r="E593" s="488"/>
      <c r="F593" s="488"/>
      <c r="G593" s="488"/>
      <c r="H593" s="488"/>
      <c r="I593" s="488"/>
      <c r="J593" s="488"/>
      <c r="K593" s="488"/>
      <c r="L593" s="488"/>
      <c r="M593" s="488"/>
      <c r="N593" s="488"/>
    </row>
    <row r="594" spans="3:14" x14ac:dyDescent="0.2">
      <c r="C594" s="488"/>
      <c r="E594" s="488"/>
      <c r="F594" s="488"/>
      <c r="G594" s="488"/>
      <c r="H594" s="488"/>
      <c r="I594" s="488"/>
      <c r="J594" s="488"/>
      <c r="K594" s="488"/>
      <c r="L594" s="488"/>
      <c r="M594" s="488"/>
      <c r="N594" s="488"/>
    </row>
    <row r="595" spans="3:14" x14ac:dyDescent="0.2">
      <c r="C595" s="488"/>
      <c r="E595" s="488"/>
      <c r="F595" s="488"/>
      <c r="G595" s="488"/>
      <c r="H595" s="488"/>
      <c r="I595" s="488"/>
      <c r="J595" s="488"/>
      <c r="K595" s="488"/>
      <c r="L595" s="488"/>
      <c r="M595" s="488"/>
      <c r="N595" s="488"/>
    </row>
    <row r="596" spans="3:14" x14ac:dyDescent="0.2">
      <c r="C596" s="488"/>
      <c r="E596" s="488"/>
      <c r="F596" s="488"/>
      <c r="G596" s="488"/>
      <c r="H596" s="488"/>
      <c r="I596" s="488"/>
      <c r="J596" s="488"/>
      <c r="K596" s="488"/>
      <c r="L596" s="488"/>
      <c r="M596" s="488"/>
      <c r="N596" s="488"/>
    </row>
    <row r="597" spans="3:14" x14ac:dyDescent="0.2">
      <c r="C597" s="488"/>
      <c r="E597" s="488"/>
      <c r="F597" s="488"/>
      <c r="G597" s="488"/>
      <c r="H597" s="488"/>
      <c r="I597" s="488"/>
      <c r="J597" s="488"/>
      <c r="K597" s="488"/>
      <c r="L597" s="488"/>
      <c r="M597" s="488"/>
      <c r="N597" s="488"/>
    </row>
    <row r="598" spans="3:14" x14ac:dyDescent="0.2">
      <c r="C598" s="488"/>
      <c r="E598" s="488"/>
      <c r="F598" s="488"/>
      <c r="G598" s="488"/>
      <c r="H598" s="488"/>
      <c r="I598" s="488"/>
      <c r="J598" s="488"/>
      <c r="K598" s="488"/>
      <c r="L598" s="488"/>
      <c r="M598" s="488"/>
      <c r="N598" s="488"/>
    </row>
    <row r="599" spans="3:14" x14ac:dyDescent="0.2">
      <c r="C599" s="488"/>
      <c r="E599" s="488"/>
      <c r="F599" s="488"/>
      <c r="G599" s="488"/>
      <c r="H599" s="488"/>
      <c r="I599" s="488"/>
      <c r="J599" s="488"/>
      <c r="K599" s="488"/>
      <c r="L599" s="488"/>
      <c r="M599" s="488"/>
      <c r="N599" s="488"/>
    </row>
    <row r="600" spans="3:14" x14ac:dyDescent="0.2">
      <c r="C600" s="488"/>
      <c r="E600" s="488"/>
      <c r="F600" s="488"/>
      <c r="G600" s="488"/>
      <c r="H600" s="488"/>
      <c r="I600" s="488"/>
      <c r="J600" s="488"/>
      <c r="K600" s="488"/>
      <c r="L600" s="488"/>
      <c r="M600" s="488"/>
      <c r="N600" s="488"/>
    </row>
    <row r="601" spans="3:14" x14ac:dyDescent="0.2">
      <c r="C601" s="488"/>
      <c r="E601" s="488"/>
      <c r="F601" s="488"/>
      <c r="G601" s="488"/>
      <c r="H601" s="488"/>
      <c r="I601" s="488"/>
      <c r="J601" s="488"/>
      <c r="K601" s="488"/>
      <c r="L601" s="488"/>
      <c r="M601" s="488"/>
      <c r="N601" s="488"/>
    </row>
    <row r="602" spans="3:14" x14ac:dyDescent="0.2">
      <c r="C602" s="488"/>
      <c r="E602" s="488"/>
      <c r="F602" s="488"/>
      <c r="G602" s="488"/>
      <c r="H602" s="488"/>
      <c r="I602" s="488"/>
      <c r="J602" s="488"/>
      <c r="K602" s="488"/>
      <c r="L602" s="488"/>
      <c r="M602" s="488"/>
      <c r="N602" s="488"/>
    </row>
    <row r="603" spans="3:14" x14ac:dyDescent="0.2">
      <c r="C603" s="488"/>
      <c r="E603" s="488"/>
      <c r="F603" s="488"/>
      <c r="G603" s="488"/>
      <c r="H603" s="488"/>
      <c r="I603" s="488"/>
      <c r="J603" s="488"/>
      <c r="K603" s="488"/>
      <c r="L603" s="488"/>
      <c r="M603" s="488"/>
      <c r="N603" s="488"/>
    </row>
    <row r="604" spans="3:14" x14ac:dyDescent="0.2">
      <c r="C604" s="488"/>
      <c r="E604" s="488"/>
      <c r="F604" s="488"/>
      <c r="G604" s="488"/>
      <c r="H604" s="488"/>
      <c r="I604" s="488"/>
      <c r="J604" s="488"/>
      <c r="K604" s="488"/>
      <c r="L604" s="488"/>
      <c r="M604" s="488"/>
      <c r="N604" s="488"/>
    </row>
    <row r="605" spans="3:14" x14ac:dyDescent="0.2">
      <c r="C605" s="488"/>
      <c r="E605" s="488"/>
      <c r="F605" s="488"/>
      <c r="G605" s="488"/>
      <c r="H605" s="488"/>
      <c r="I605" s="488"/>
      <c r="J605" s="488"/>
      <c r="K605" s="488"/>
      <c r="L605" s="488"/>
      <c r="M605" s="488"/>
      <c r="N605" s="488"/>
    </row>
    <row r="606" spans="3:14" x14ac:dyDescent="0.2">
      <c r="C606" s="488"/>
      <c r="E606" s="488"/>
      <c r="F606" s="488"/>
      <c r="G606" s="488"/>
      <c r="H606" s="488"/>
      <c r="I606" s="488"/>
      <c r="J606" s="488"/>
      <c r="K606" s="488"/>
      <c r="L606" s="488"/>
      <c r="M606" s="488"/>
      <c r="N606" s="488"/>
    </row>
    <row r="607" spans="3:14" x14ac:dyDescent="0.2">
      <c r="C607" s="488"/>
      <c r="E607" s="488"/>
      <c r="F607" s="488"/>
      <c r="G607" s="488"/>
      <c r="H607" s="488"/>
      <c r="I607" s="488"/>
      <c r="J607" s="488"/>
      <c r="K607" s="488"/>
      <c r="L607" s="488"/>
      <c r="M607" s="488"/>
      <c r="N607" s="488"/>
    </row>
    <row r="608" spans="3:14" x14ac:dyDescent="0.2">
      <c r="C608" s="488"/>
      <c r="E608" s="488"/>
      <c r="F608" s="488"/>
      <c r="G608" s="488"/>
      <c r="H608" s="488"/>
      <c r="I608" s="488"/>
      <c r="J608" s="488"/>
      <c r="K608" s="488"/>
      <c r="L608" s="488"/>
      <c r="M608" s="488"/>
      <c r="N608" s="488"/>
    </row>
    <row r="609" spans="3:14" x14ac:dyDescent="0.2">
      <c r="C609" s="488"/>
      <c r="E609" s="488"/>
      <c r="F609" s="488"/>
      <c r="G609" s="488"/>
      <c r="H609" s="488"/>
      <c r="I609" s="488"/>
      <c r="J609" s="488"/>
      <c r="K609" s="488"/>
      <c r="L609" s="488"/>
      <c r="M609" s="488"/>
      <c r="N609" s="488"/>
    </row>
    <row r="610" spans="3:14" x14ac:dyDescent="0.2">
      <c r="C610" s="488"/>
      <c r="E610" s="488"/>
      <c r="F610" s="488"/>
      <c r="G610" s="488"/>
      <c r="H610" s="488"/>
      <c r="I610" s="488"/>
      <c r="J610" s="488"/>
      <c r="K610" s="488"/>
      <c r="L610" s="488"/>
      <c r="M610" s="488"/>
      <c r="N610" s="488"/>
    </row>
    <row r="611" spans="3:14" x14ac:dyDescent="0.2">
      <c r="C611" s="488"/>
      <c r="E611" s="488"/>
      <c r="F611" s="488"/>
      <c r="G611" s="488"/>
      <c r="H611" s="488"/>
      <c r="I611" s="488"/>
      <c r="J611" s="488"/>
      <c r="K611" s="488"/>
      <c r="L611" s="488"/>
      <c r="M611" s="488"/>
      <c r="N611" s="488"/>
    </row>
    <row r="612" spans="3:14" x14ac:dyDescent="0.2">
      <c r="C612" s="488"/>
      <c r="E612" s="488"/>
      <c r="F612" s="488"/>
      <c r="G612" s="488"/>
      <c r="H612" s="488"/>
      <c r="I612" s="488"/>
      <c r="J612" s="488"/>
      <c r="K612" s="488"/>
      <c r="L612" s="488"/>
      <c r="M612" s="488"/>
      <c r="N612" s="488"/>
    </row>
    <row r="613" spans="3:14" x14ac:dyDescent="0.2">
      <c r="C613" s="488"/>
      <c r="E613" s="488"/>
      <c r="F613" s="488"/>
      <c r="G613" s="488"/>
      <c r="H613" s="488"/>
      <c r="I613" s="488"/>
      <c r="J613" s="488"/>
      <c r="K613" s="488"/>
      <c r="L613" s="488"/>
      <c r="M613" s="488"/>
      <c r="N613" s="488"/>
    </row>
    <row r="614" spans="3:14" x14ac:dyDescent="0.2">
      <c r="C614" s="488"/>
      <c r="E614" s="488"/>
      <c r="F614" s="488"/>
      <c r="G614" s="488"/>
      <c r="H614" s="488"/>
      <c r="I614" s="488"/>
      <c r="J614" s="488"/>
      <c r="K614" s="488"/>
      <c r="L614" s="488"/>
      <c r="M614" s="488"/>
      <c r="N614" s="488"/>
    </row>
    <row r="615" spans="3:14" x14ac:dyDescent="0.2">
      <c r="C615" s="488"/>
      <c r="E615" s="488"/>
      <c r="F615" s="488"/>
      <c r="G615" s="488"/>
      <c r="H615" s="488"/>
      <c r="I615" s="488"/>
      <c r="J615" s="488"/>
      <c r="K615" s="488"/>
      <c r="L615" s="488"/>
      <c r="M615" s="488"/>
      <c r="N615" s="488"/>
    </row>
    <row r="616" spans="3:14" x14ac:dyDescent="0.2">
      <c r="C616" s="488"/>
      <c r="E616" s="488"/>
      <c r="F616" s="488"/>
      <c r="G616" s="488"/>
      <c r="H616" s="488"/>
      <c r="I616" s="488"/>
      <c r="J616" s="488"/>
      <c r="K616" s="488"/>
      <c r="L616" s="488"/>
      <c r="M616" s="488"/>
      <c r="N616" s="488"/>
    </row>
    <row r="617" spans="3:14" x14ac:dyDescent="0.2">
      <c r="C617" s="488"/>
      <c r="E617" s="488"/>
      <c r="F617" s="488"/>
      <c r="G617" s="488"/>
      <c r="H617" s="488"/>
      <c r="I617" s="488"/>
      <c r="J617" s="488"/>
      <c r="K617" s="488"/>
      <c r="L617" s="488"/>
      <c r="M617" s="488"/>
      <c r="N617" s="488"/>
    </row>
    <row r="618" spans="3:14" x14ac:dyDescent="0.2">
      <c r="C618" s="488"/>
      <c r="E618" s="488"/>
      <c r="F618" s="488"/>
      <c r="G618" s="488"/>
      <c r="H618" s="488"/>
      <c r="I618" s="488"/>
      <c r="J618" s="488"/>
      <c r="K618" s="488"/>
      <c r="L618" s="488"/>
      <c r="M618" s="488"/>
      <c r="N618" s="488"/>
    </row>
    <row r="619" spans="3:14" x14ac:dyDescent="0.2">
      <c r="C619" s="488"/>
      <c r="E619" s="488"/>
      <c r="F619" s="488"/>
      <c r="G619" s="488"/>
      <c r="H619" s="488"/>
      <c r="I619" s="488"/>
      <c r="J619" s="488"/>
      <c r="K619" s="488"/>
      <c r="L619" s="488"/>
      <c r="M619" s="488"/>
      <c r="N619" s="488"/>
    </row>
    <row r="620" spans="3:14" x14ac:dyDescent="0.2">
      <c r="C620" s="488"/>
      <c r="E620" s="488"/>
      <c r="F620" s="488"/>
      <c r="G620" s="488"/>
      <c r="H620" s="488"/>
      <c r="I620" s="488"/>
      <c r="J620" s="488"/>
      <c r="K620" s="488"/>
      <c r="L620" s="488"/>
      <c r="M620" s="488"/>
      <c r="N620" s="488"/>
    </row>
    <row r="621" spans="3:14" x14ac:dyDescent="0.2">
      <c r="C621" s="488"/>
      <c r="E621" s="488"/>
      <c r="F621" s="488"/>
      <c r="G621" s="488"/>
      <c r="H621" s="488"/>
      <c r="I621" s="488"/>
      <c r="J621" s="488"/>
      <c r="K621" s="488"/>
      <c r="L621" s="488"/>
      <c r="M621" s="488"/>
      <c r="N621" s="488"/>
    </row>
    <row r="622" spans="3:14" x14ac:dyDescent="0.2">
      <c r="C622" s="488"/>
      <c r="E622" s="488"/>
      <c r="F622" s="488"/>
      <c r="G622" s="488"/>
      <c r="H622" s="488"/>
      <c r="I622" s="488"/>
      <c r="J622" s="488"/>
      <c r="K622" s="488"/>
      <c r="L622" s="488"/>
      <c r="M622" s="488"/>
      <c r="N622" s="488"/>
    </row>
    <row r="623" spans="3:14" x14ac:dyDescent="0.2">
      <c r="C623" s="488"/>
      <c r="E623" s="488"/>
      <c r="F623" s="488"/>
      <c r="G623" s="488"/>
      <c r="H623" s="488"/>
      <c r="I623" s="488"/>
      <c r="J623" s="488"/>
      <c r="K623" s="488"/>
      <c r="L623" s="488"/>
      <c r="M623" s="488"/>
      <c r="N623" s="488"/>
    </row>
    <row r="624" spans="3:14" x14ac:dyDescent="0.2">
      <c r="C624" s="488"/>
      <c r="E624" s="488"/>
      <c r="F624" s="488"/>
      <c r="G624" s="488"/>
      <c r="H624" s="488"/>
      <c r="I624" s="488"/>
      <c r="J624" s="488"/>
      <c r="K624" s="488"/>
      <c r="L624" s="488"/>
      <c r="M624" s="488"/>
      <c r="N624" s="488"/>
    </row>
    <row r="625" spans="3:14" x14ac:dyDescent="0.2">
      <c r="C625" s="488"/>
      <c r="E625" s="488"/>
      <c r="F625" s="488"/>
      <c r="G625" s="488"/>
      <c r="H625" s="488"/>
      <c r="I625" s="488"/>
      <c r="J625" s="488"/>
      <c r="K625" s="488"/>
      <c r="L625" s="488"/>
      <c r="M625" s="488"/>
      <c r="N625" s="488"/>
    </row>
    <row r="626" spans="3:14" x14ac:dyDescent="0.2">
      <c r="C626" s="488"/>
      <c r="E626" s="488"/>
      <c r="F626" s="488"/>
      <c r="G626" s="488"/>
      <c r="H626" s="488"/>
      <c r="I626" s="488"/>
      <c r="J626" s="488"/>
      <c r="K626" s="488"/>
      <c r="L626" s="488"/>
      <c r="M626" s="488"/>
      <c r="N626" s="488"/>
    </row>
    <row r="627" spans="3:14" x14ac:dyDescent="0.2">
      <c r="C627" s="488"/>
      <c r="E627" s="488"/>
      <c r="F627" s="488"/>
      <c r="G627" s="488"/>
      <c r="H627" s="488"/>
      <c r="I627" s="488"/>
      <c r="J627" s="488"/>
      <c r="K627" s="488"/>
      <c r="L627" s="488"/>
      <c r="M627" s="488"/>
      <c r="N627" s="488"/>
    </row>
    <row r="628" spans="3:14" x14ac:dyDescent="0.2">
      <c r="C628" s="488"/>
      <c r="E628" s="488"/>
      <c r="F628" s="488"/>
      <c r="G628" s="488"/>
      <c r="H628" s="488"/>
      <c r="I628" s="488"/>
      <c r="J628" s="488"/>
      <c r="K628" s="488"/>
      <c r="L628" s="488"/>
      <c r="M628" s="488"/>
      <c r="N628" s="488"/>
    </row>
    <row r="629" spans="3:14" x14ac:dyDescent="0.2">
      <c r="C629" s="488"/>
      <c r="E629" s="488"/>
      <c r="F629" s="488"/>
      <c r="G629" s="488"/>
      <c r="H629" s="488"/>
      <c r="I629" s="488"/>
      <c r="J629" s="488"/>
      <c r="K629" s="488"/>
      <c r="L629" s="488"/>
      <c r="M629" s="488"/>
      <c r="N629" s="488"/>
    </row>
    <row r="630" spans="3:14" x14ac:dyDescent="0.2">
      <c r="C630" s="488"/>
      <c r="E630" s="488"/>
      <c r="F630" s="488"/>
      <c r="G630" s="488"/>
      <c r="H630" s="488"/>
      <c r="I630" s="488"/>
      <c r="J630" s="488"/>
      <c r="K630" s="488"/>
      <c r="L630" s="488"/>
      <c r="M630" s="488"/>
      <c r="N630" s="488"/>
    </row>
    <row r="631" spans="3:14" x14ac:dyDescent="0.2">
      <c r="C631" s="488"/>
      <c r="E631" s="488"/>
      <c r="F631" s="488"/>
      <c r="G631" s="488"/>
      <c r="H631" s="488"/>
      <c r="I631" s="488"/>
      <c r="J631" s="488"/>
      <c r="K631" s="488"/>
      <c r="L631" s="488"/>
      <c r="M631" s="488"/>
      <c r="N631" s="488"/>
    </row>
    <row r="632" spans="3:14" x14ac:dyDescent="0.2">
      <c r="C632" s="488"/>
      <c r="E632" s="488"/>
      <c r="F632" s="488"/>
      <c r="G632" s="488"/>
      <c r="H632" s="488"/>
      <c r="I632" s="488"/>
      <c r="J632" s="488"/>
      <c r="K632" s="488"/>
      <c r="L632" s="488"/>
      <c r="M632" s="488"/>
      <c r="N632" s="488"/>
    </row>
    <row r="633" spans="3:14" x14ac:dyDescent="0.2">
      <c r="C633" s="488"/>
      <c r="E633" s="488"/>
      <c r="F633" s="488"/>
      <c r="G633" s="488"/>
      <c r="H633" s="488"/>
      <c r="I633" s="488"/>
      <c r="J633" s="488"/>
      <c r="K633" s="488"/>
      <c r="L633" s="488"/>
      <c r="M633" s="488"/>
      <c r="N633" s="488"/>
    </row>
    <row r="634" spans="3:14" x14ac:dyDescent="0.2">
      <c r="C634" s="488"/>
      <c r="E634" s="488"/>
      <c r="F634" s="488"/>
      <c r="G634" s="488"/>
      <c r="H634" s="488"/>
      <c r="I634" s="488"/>
      <c r="J634" s="488"/>
      <c r="K634" s="488"/>
      <c r="L634" s="488"/>
      <c r="M634" s="488"/>
      <c r="N634" s="488"/>
    </row>
    <row r="635" spans="3:14" x14ac:dyDescent="0.2">
      <c r="C635" s="488"/>
      <c r="E635" s="488"/>
      <c r="F635" s="488"/>
      <c r="G635" s="488"/>
      <c r="H635" s="488"/>
      <c r="I635" s="488"/>
      <c r="J635" s="488"/>
      <c r="K635" s="488"/>
      <c r="L635" s="488"/>
      <c r="M635" s="488"/>
      <c r="N635" s="488"/>
    </row>
    <row r="636" spans="3:14" x14ac:dyDescent="0.2">
      <c r="C636" s="488"/>
      <c r="E636" s="488"/>
      <c r="F636" s="488"/>
      <c r="G636" s="488"/>
      <c r="H636" s="488"/>
      <c r="I636" s="488"/>
      <c r="J636" s="488"/>
      <c r="K636" s="488"/>
      <c r="L636" s="488"/>
      <c r="M636" s="488"/>
      <c r="N636" s="488"/>
    </row>
    <row r="637" spans="3:14" x14ac:dyDescent="0.2">
      <c r="C637" s="488"/>
      <c r="E637" s="488"/>
      <c r="F637" s="488"/>
      <c r="G637" s="488"/>
      <c r="H637" s="488"/>
      <c r="I637" s="488"/>
      <c r="J637" s="488"/>
      <c r="K637" s="488"/>
      <c r="L637" s="488"/>
      <c r="M637" s="488"/>
      <c r="N637" s="488"/>
    </row>
    <row r="638" spans="3:14" x14ac:dyDescent="0.2">
      <c r="C638" s="488"/>
      <c r="E638" s="488"/>
      <c r="F638" s="488"/>
      <c r="G638" s="488"/>
      <c r="H638" s="488"/>
      <c r="I638" s="488"/>
      <c r="J638" s="488"/>
      <c r="K638" s="488"/>
      <c r="L638" s="488"/>
      <c r="M638" s="488"/>
      <c r="N638" s="488"/>
    </row>
    <row r="639" spans="3:14" x14ac:dyDescent="0.2">
      <c r="C639" s="488"/>
      <c r="E639" s="488"/>
      <c r="F639" s="488"/>
      <c r="G639" s="488"/>
      <c r="H639" s="488"/>
      <c r="I639" s="488"/>
      <c r="J639" s="488"/>
      <c r="K639" s="488"/>
      <c r="L639" s="488"/>
      <c r="M639" s="488"/>
      <c r="N639" s="488"/>
    </row>
    <row r="640" spans="3:14" x14ac:dyDescent="0.2">
      <c r="C640" s="488"/>
      <c r="E640" s="488"/>
      <c r="F640" s="488"/>
      <c r="G640" s="488"/>
      <c r="H640" s="488"/>
      <c r="I640" s="488"/>
      <c r="J640" s="488"/>
      <c r="K640" s="488"/>
      <c r="L640" s="488"/>
      <c r="M640" s="488"/>
      <c r="N640" s="488"/>
    </row>
    <row r="641" spans="3:14" x14ac:dyDescent="0.2">
      <c r="C641" s="488"/>
      <c r="E641" s="488"/>
      <c r="F641" s="488"/>
      <c r="G641" s="488"/>
      <c r="H641" s="488"/>
      <c r="I641" s="488"/>
      <c r="J641" s="488"/>
      <c r="K641" s="488"/>
      <c r="L641" s="488"/>
      <c r="M641" s="488"/>
      <c r="N641" s="488"/>
    </row>
    <row r="642" spans="3:14" x14ac:dyDescent="0.2">
      <c r="C642" s="488"/>
      <c r="E642" s="488"/>
      <c r="F642" s="488"/>
      <c r="G642" s="488"/>
      <c r="H642" s="488"/>
      <c r="I642" s="488"/>
      <c r="J642" s="488"/>
      <c r="K642" s="488"/>
      <c r="L642" s="488"/>
      <c r="M642" s="488"/>
      <c r="N642" s="488"/>
    </row>
    <row r="643" spans="3:14" x14ac:dyDescent="0.2">
      <c r="C643" s="488"/>
      <c r="E643" s="488"/>
      <c r="F643" s="488"/>
      <c r="G643" s="488"/>
      <c r="H643" s="488"/>
      <c r="I643" s="488"/>
      <c r="J643" s="488"/>
      <c r="K643" s="488"/>
      <c r="L643" s="488"/>
      <c r="M643" s="488"/>
      <c r="N643" s="488"/>
    </row>
    <row r="644" spans="3:14" x14ac:dyDescent="0.2">
      <c r="C644" s="488"/>
      <c r="E644" s="488"/>
      <c r="F644" s="488"/>
      <c r="G644" s="488"/>
      <c r="H644" s="488"/>
      <c r="I644" s="488"/>
      <c r="J644" s="488"/>
      <c r="K644" s="488"/>
      <c r="L644" s="488"/>
      <c r="M644" s="488"/>
      <c r="N644" s="488"/>
    </row>
    <row r="645" spans="3:14" x14ac:dyDescent="0.2">
      <c r="C645" s="488"/>
      <c r="E645" s="488"/>
      <c r="F645" s="488"/>
      <c r="G645" s="488"/>
      <c r="H645" s="488"/>
      <c r="I645" s="488"/>
      <c r="J645" s="488"/>
      <c r="K645" s="488"/>
      <c r="L645" s="488"/>
      <c r="M645" s="488"/>
      <c r="N645" s="488"/>
    </row>
    <row r="646" spans="3:14" x14ac:dyDescent="0.2">
      <c r="C646" s="488"/>
      <c r="E646" s="488"/>
      <c r="F646" s="488"/>
      <c r="G646" s="488"/>
      <c r="H646" s="488"/>
      <c r="I646" s="488"/>
      <c r="J646" s="488"/>
      <c r="K646" s="488"/>
      <c r="L646" s="488"/>
      <c r="M646" s="488"/>
      <c r="N646" s="488"/>
    </row>
    <row r="647" spans="3:14" x14ac:dyDescent="0.2">
      <c r="C647" s="488"/>
      <c r="E647" s="488"/>
      <c r="F647" s="488"/>
      <c r="G647" s="488"/>
      <c r="H647" s="488"/>
      <c r="I647" s="488"/>
      <c r="J647" s="488"/>
      <c r="K647" s="488"/>
      <c r="L647" s="488"/>
      <c r="M647" s="488"/>
      <c r="N647" s="488"/>
    </row>
    <row r="648" spans="3:14" x14ac:dyDescent="0.2">
      <c r="C648" s="488"/>
      <c r="E648" s="488"/>
      <c r="F648" s="488"/>
      <c r="G648" s="488"/>
      <c r="H648" s="488"/>
      <c r="I648" s="488"/>
      <c r="J648" s="488"/>
      <c r="K648" s="488"/>
      <c r="L648" s="488"/>
      <c r="M648" s="488"/>
      <c r="N648" s="488"/>
    </row>
    <row r="649" spans="3:14" x14ac:dyDescent="0.2">
      <c r="C649" s="488"/>
      <c r="E649" s="488"/>
      <c r="F649" s="488"/>
      <c r="G649" s="488"/>
      <c r="H649" s="488"/>
      <c r="I649" s="488"/>
      <c r="J649" s="488"/>
      <c r="K649" s="488"/>
      <c r="L649" s="488"/>
      <c r="M649" s="488"/>
      <c r="N649" s="488"/>
    </row>
    <row r="650" spans="3:14" x14ac:dyDescent="0.2">
      <c r="C650" s="488"/>
      <c r="E650" s="488"/>
      <c r="F650" s="488"/>
      <c r="G650" s="488"/>
      <c r="H650" s="488"/>
      <c r="I650" s="488"/>
      <c r="J650" s="488"/>
      <c r="K650" s="488"/>
      <c r="L650" s="488"/>
      <c r="M650" s="488"/>
      <c r="N650" s="488"/>
    </row>
    <row r="651" spans="3:14" x14ac:dyDescent="0.2">
      <c r="C651" s="488"/>
      <c r="E651" s="488"/>
      <c r="F651" s="488"/>
      <c r="G651" s="488"/>
      <c r="H651" s="488"/>
      <c r="I651" s="488"/>
      <c r="J651" s="488"/>
      <c r="K651" s="488"/>
      <c r="L651" s="488"/>
      <c r="M651" s="488"/>
      <c r="N651" s="488"/>
    </row>
    <row r="652" spans="3:14" x14ac:dyDescent="0.2">
      <c r="C652" s="488"/>
      <c r="E652" s="488"/>
      <c r="F652" s="488"/>
      <c r="G652" s="488"/>
      <c r="H652" s="488"/>
      <c r="I652" s="488"/>
      <c r="J652" s="488"/>
      <c r="K652" s="488"/>
      <c r="L652" s="488"/>
      <c r="M652" s="488"/>
      <c r="N652" s="488"/>
    </row>
    <row r="653" spans="3:14" x14ac:dyDescent="0.2">
      <c r="C653" s="488"/>
      <c r="E653" s="488"/>
      <c r="F653" s="488"/>
      <c r="G653" s="488"/>
      <c r="H653" s="488"/>
      <c r="I653" s="488"/>
      <c r="J653" s="488"/>
      <c r="K653" s="488"/>
      <c r="L653" s="488"/>
      <c r="M653" s="488"/>
      <c r="N653" s="488"/>
    </row>
    <row r="654" spans="3:14" x14ac:dyDescent="0.2">
      <c r="C654" s="488"/>
      <c r="E654" s="488"/>
      <c r="F654" s="488"/>
      <c r="G654" s="488"/>
      <c r="H654" s="488"/>
      <c r="I654" s="488"/>
      <c r="J654" s="488"/>
      <c r="K654" s="488"/>
      <c r="L654" s="488"/>
      <c r="M654" s="488"/>
      <c r="N654" s="488"/>
    </row>
    <row r="655" spans="3:14" x14ac:dyDescent="0.2">
      <c r="C655" s="488"/>
      <c r="E655" s="488"/>
      <c r="F655" s="488"/>
      <c r="G655" s="488"/>
      <c r="H655" s="488"/>
      <c r="I655" s="488"/>
      <c r="J655" s="488"/>
      <c r="K655" s="488"/>
      <c r="L655" s="488"/>
      <c r="M655" s="488"/>
      <c r="N655" s="488"/>
    </row>
    <row r="656" spans="3:14" x14ac:dyDescent="0.2">
      <c r="C656" s="488"/>
      <c r="E656" s="488"/>
      <c r="F656" s="488"/>
      <c r="G656" s="488"/>
      <c r="H656" s="488"/>
      <c r="I656" s="488"/>
      <c r="J656" s="488"/>
      <c r="K656" s="488"/>
      <c r="L656" s="488"/>
      <c r="M656" s="488"/>
      <c r="N656" s="488"/>
    </row>
    <row r="657" spans="3:14" x14ac:dyDescent="0.2">
      <c r="C657" s="488"/>
      <c r="E657" s="488"/>
      <c r="F657" s="488"/>
      <c r="G657" s="488"/>
      <c r="H657" s="488"/>
      <c r="I657" s="488"/>
      <c r="J657" s="488"/>
      <c r="K657" s="488"/>
      <c r="L657" s="488"/>
      <c r="M657" s="488"/>
      <c r="N657" s="488"/>
    </row>
    <row r="658" spans="3:14" x14ac:dyDescent="0.2">
      <c r="C658" s="488"/>
      <c r="E658" s="488"/>
      <c r="F658" s="488"/>
      <c r="G658" s="488"/>
      <c r="H658" s="488"/>
      <c r="I658" s="488"/>
      <c r="J658" s="488"/>
      <c r="K658" s="488"/>
      <c r="L658" s="488"/>
      <c r="M658" s="488"/>
      <c r="N658" s="488"/>
    </row>
    <row r="659" spans="3:14" x14ac:dyDescent="0.2">
      <c r="C659" s="488"/>
      <c r="E659" s="488"/>
      <c r="F659" s="488"/>
      <c r="G659" s="488"/>
      <c r="H659" s="488"/>
      <c r="I659" s="488"/>
      <c r="J659" s="488"/>
      <c r="K659" s="488"/>
      <c r="L659" s="488"/>
      <c r="M659" s="488"/>
      <c r="N659" s="488"/>
    </row>
    <row r="660" spans="3:14" x14ac:dyDescent="0.2">
      <c r="C660" s="488"/>
      <c r="E660" s="488"/>
      <c r="F660" s="488"/>
      <c r="G660" s="488"/>
      <c r="H660" s="488"/>
      <c r="I660" s="488"/>
      <c r="J660" s="488"/>
      <c r="K660" s="488"/>
      <c r="L660" s="488"/>
      <c r="M660" s="488"/>
      <c r="N660" s="488"/>
    </row>
    <row r="661" spans="3:14" x14ac:dyDescent="0.2">
      <c r="C661" s="488"/>
      <c r="E661" s="488"/>
      <c r="F661" s="488"/>
      <c r="G661" s="488"/>
      <c r="H661" s="488"/>
      <c r="I661" s="488"/>
      <c r="J661" s="488"/>
      <c r="K661" s="488"/>
      <c r="L661" s="488"/>
      <c r="M661" s="488"/>
      <c r="N661" s="488"/>
    </row>
    <row r="662" spans="3:14" x14ac:dyDescent="0.2">
      <c r="C662" s="488"/>
      <c r="E662" s="488"/>
      <c r="F662" s="488"/>
      <c r="G662" s="488"/>
      <c r="H662" s="488"/>
      <c r="I662" s="488"/>
      <c r="J662" s="488"/>
      <c r="K662" s="488"/>
      <c r="L662" s="488"/>
      <c r="M662" s="488"/>
      <c r="N662" s="488"/>
    </row>
    <row r="663" spans="3:14" x14ac:dyDescent="0.2">
      <c r="C663" s="488"/>
      <c r="E663" s="488"/>
      <c r="F663" s="488"/>
      <c r="G663" s="488"/>
      <c r="H663" s="488"/>
      <c r="I663" s="488"/>
      <c r="J663" s="488"/>
      <c r="K663" s="488"/>
      <c r="L663" s="488"/>
      <c r="M663" s="488"/>
      <c r="N663" s="488"/>
    </row>
    <row r="664" spans="3:14" x14ac:dyDescent="0.2">
      <c r="C664" s="488"/>
      <c r="E664" s="488"/>
      <c r="F664" s="488"/>
      <c r="G664" s="488"/>
      <c r="H664" s="488"/>
      <c r="I664" s="488"/>
      <c r="J664" s="488"/>
      <c r="K664" s="488"/>
      <c r="L664" s="488"/>
      <c r="M664" s="488"/>
      <c r="N664" s="488"/>
    </row>
    <row r="665" spans="3:14" x14ac:dyDescent="0.2">
      <c r="C665" s="488"/>
      <c r="E665" s="488"/>
      <c r="F665" s="488"/>
      <c r="G665" s="488"/>
      <c r="H665" s="488"/>
      <c r="I665" s="488"/>
      <c r="J665" s="488"/>
      <c r="K665" s="488"/>
      <c r="L665" s="488"/>
      <c r="M665" s="488"/>
      <c r="N665" s="488"/>
    </row>
    <row r="666" spans="3:14" x14ac:dyDescent="0.2">
      <c r="C666" s="488"/>
      <c r="E666" s="488"/>
      <c r="F666" s="488"/>
      <c r="G666" s="488"/>
      <c r="H666" s="488"/>
      <c r="I666" s="488"/>
      <c r="J666" s="488"/>
      <c r="K666" s="488"/>
      <c r="L666" s="488"/>
      <c r="M666" s="488"/>
      <c r="N666" s="488"/>
    </row>
    <row r="667" spans="3:14" x14ac:dyDescent="0.2">
      <c r="C667" s="488"/>
      <c r="E667" s="488"/>
      <c r="F667" s="488"/>
      <c r="G667" s="488"/>
      <c r="H667" s="488"/>
      <c r="I667" s="488"/>
      <c r="J667" s="488"/>
      <c r="K667" s="488"/>
      <c r="L667" s="488"/>
      <c r="M667" s="488"/>
      <c r="N667" s="488"/>
    </row>
    <row r="668" spans="3:14" x14ac:dyDescent="0.2">
      <c r="C668" s="488"/>
      <c r="E668" s="488"/>
      <c r="F668" s="488"/>
      <c r="G668" s="488"/>
      <c r="H668" s="488"/>
      <c r="I668" s="488"/>
      <c r="J668" s="488"/>
      <c r="K668" s="488"/>
      <c r="L668" s="488"/>
      <c r="M668" s="488"/>
      <c r="N668" s="488"/>
    </row>
    <row r="669" spans="3:14" x14ac:dyDescent="0.2">
      <c r="C669" s="488"/>
      <c r="E669" s="488"/>
      <c r="F669" s="488"/>
      <c r="G669" s="488"/>
      <c r="H669" s="488"/>
      <c r="I669" s="488"/>
      <c r="J669" s="488"/>
      <c r="K669" s="488"/>
      <c r="L669" s="488"/>
      <c r="M669" s="488"/>
      <c r="N669" s="488"/>
    </row>
    <row r="670" spans="3:14" x14ac:dyDescent="0.2">
      <c r="C670" s="488"/>
      <c r="E670" s="488"/>
      <c r="F670" s="488"/>
      <c r="G670" s="488"/>
      <c r="H670" s="488"/>
      <c r="I670" s="488"/>
      <c r="J670" s="488"/>
      <c r="K670" s="488"/>
      <c r="L670" s="488"/>
      <c r="M670" s="488"/>
      <c r="N670" s="488"/>
    </row>
    <row r="671" spans="3:14" x14ac:dyDescent="0.2">
      <c r="C671" s="488"/>
      <c r="E671" s="488"/>
      <c r="F671" s="488"/>
      <c r="G671" s="488"/>
      <c r="H671" s="488"/>
      <c r="I671" s="488"/>
      <c r="J671" s="488"/>
      <c r="K671" s="488"/>
      <c r="L671" s="488"/>
      <c r="M671" s="488"/>
      <c r="N671" s="488"/>
    </row>
    <row r="672" spans="3:14" x14ac:dyDescent="0.2">
      <c r="C672" s="488"/>
      <c r="E672" s="488"/>
      <c r="F672" s="488"/>
      <c r="G672" s="488"/>
      <c r="H672" s="488"/>
      <c r="I672" s="488"/>
      <c r="J672" s="488"/>
      <c r="K672" s="488"/>
      <c r="L672" s="488"/>
      <c r="M672" s="488"/>
      <c r="N672" s="488"/>
    </row>
    <row r="673" spans="3:14" x14ac:dyDescent="0.2">
      <c r="C673" s="488"/>
      <c r="E673" s="488"/>
      <c r="F673" s="488"/>
      <c r="G673" s="488"/>
      <c r="H673" s="488"/>
      <c r="I673" s="488"/>
      <c r="J673" s="488"/>
      <c r="K673" s="488"/>
      <c r="L673" s="488"/>
      <c r="M673" s="488"/>
      <c r="N673" s="488"/>
    </row>
    <row r="674" spans="3:14" x14ac:dyDescent="0.2">
      <c r="C674" s="488"/>
      <c r="E674" s="488"/>
      <c r="F674" s="488"/>
      <c r="G674" s="488"/>
      <c r="H674" s="488"/>
      <c r="I674" s="488"/>
      <c r="J674" s="488"/>
      <c r="K674" s="488"/>
      <c r="L674" s="488"/>
      <c r="M674" s="488"/>
      <c r="N674" s="488"/>
    </row>
    <row r="675" spans="3:14" x14ac:dyDescent="0.2">
      <c r="C675" s="488"/>
      <c r="E675" s="488"/>
      <c r="F675" s="488"/>
      <c r="G675" s="488"/>
      <c r="H675" s="488"/>
      <c r="I675" s="488"/>
      <c r="J675" s="488"/>
      <c r="K675" s="488"/>
      <c r="L675" s="488"/>
      <c r="M675" s="488"/>
      <c r="N675" s="488"/>
    </row>
    <row r="676" spans="3:14" x14ac:dyDescent="0.2">
      <c r="C676" s="488"/>
      <c r="E676" s="488"/>
      <c r="F676" s="488"/>
      <c r="G676" s="488"/>
      <c r="H676" s="488"/>
      <c r="I676" s="488"/>
      <c r="J676" s="488"/>
      <c r="K676" s="488"/>
      <c r="L676" s="488"/>
      <c r="M676" s="488"/>
      <c r="N676" s="488"/>
    </row>
    <row r="677" spans="3:14" x14ac:dyDescent="0.2">
      <c r="C677" s="488"/>
      <c r="E677" s="488"/>
      <c r="F677" s="488"/>
      <c r="G677" s="488"/>
      <c r="H677" s="488"/>
      <c r="I677" s="488"/>
      <c r="J677" s="488"/>
      <c r="K677" s="488"/>
      <c r="L677" s="488"/>
      <c r="M677" s="488"/>
      <c r="N677" s="488"/>
    </row>
    <row r="678" spans="3:14" x14ac:dyDescent="0.2">
      <c r="C678" s="488"/>
      <c r="E678" s="488"/>
      <c r="F678" s="488"/>
      <c r="G678" s="488"/>
      <c r="H678" s="488"/>
      <c r="I678" s="488"/>
      <c r="J678" s="488"/>
      <c r="K678" s="488"/>
      <c r="L678" s="488"/>
      <c r="M678" s="488"/>
      <c r="N678" s="488"/>
    </row>
    <row r="679" spans="3:14" x14ac:dyDescent="0.2">
      <c r="C679" s="488"/>
      <c r="E679" s="488"/>
      <c r="F679" s="488"/>
      <c r="G679" s="488"/>
      <c r="H679" s="488"/>
      <c r="I679" s="488"/>
      <c r="J679" s="488"/>
      <c r="K679" s="488"/>
      <c r="L679" s="488"/>
      <c r="M679" s="488"/>
      <c r="N679" s="488"/>
    </row>
    <row r="680" spans="3:14" x14ac:dyDescent="0.2">
      <c r="C680" s="488"/>
      <c r="E680" s="488"/>
      <c r="F680" s="488"/>
      <c r="G680" s="488"/>
      <c r="H680" s="488"/>
      <c r="I680" s="488"/>
      <c r="J680" s="488"/>
      <c r="K680" s="488"/>
      <c r="L680" s="488"/>
      <c r="M680" s="488"/>
      <c r="N680" s="488"/>
    </row>
    <row r="681" spans="3:14" x14ac:dyDescent="0.2">
      <c r="C681" s="488"/>
      <c r="E681" s="488"/>
      <c r="F681" s="488"/>
      <c r="G681" s="488"/>
      <c r="H681" s="488"/>
      <c r="I681" s="488"/>
      <c r="J681" s="488"/>
      <c r="K681" s="488"/>
      <c r="L681" s="488"/>
      <c r="M681" s="488"/>
      <c r="N681" s="488"/>
    </row>
    <row r="682" spans="3:14" x14ac:dyDescent="0.2">
      <c r="C682" s="488"/>
      <c r="E682" s="488"/>
      <c r="F682" s="488"/>
      <c r="G682" s="488"/>
      <c r="H682" s="488"/>
      <c r="I682" s="488"/>
      <c r="J682" s="488"/>
      <c r="K682" s="488"/>
      <c r="L682" s="488"/>
      <c r="M682" s="488"/>
      <c r="N682" s="488"/>
    </row>
    <row r="683" spans="3:14" x14ac:dyDescent="0.2">
      <c r="C683" s="488"/>
      <c r="E683" s="488"/>
      <c r="F683" s="488"/>
      <c r="G683" s="488"/>
      <c r="H683" s="488"/>
      <c r="I683" s="488"/>
      <c r="J683" s="488"/>
      <c r="K683" s="488"/>
      <c r="L683" s="488"/>
      <c r="M683" s="488"/>
      <c r="N683" s="488"/>
    </row>
    <row r="684" spans="3:14" x14ac:dyDescent="0.2">
      <c r="C684" s="488"/>
      <c r="E684" s="488"/>
      <c r="F684" s="488"/>
      <c r="G684" s="488"/>
      <c r="H684" s="488"/>
      <c r="I684" s="488"/>
      <c r="J684" s="488"/>
      <c r="K684" s="488"/>
      <c r="L684" s="488"/>
      <c r="M684" s="488"/>
      <c r="N684" s="488"/>
    </row>
    <row r="685" spans="3:14" x14ac:dyDescent="0.2">
      <c r="C685" s="488"/>
      <c r="E685" s="488"/>
      <c r="F685" s="488"/>
      <c r="G685" s="488"/>
      <c r="H685" s="488"/>
      <c r="I685" s="488"/>
      <c r="J685" s="488"/>
      <c r="K685" s="488"/>
      <c r="L685" s="488"/>
      <c r="M685" s="488"/>
      <c r="N685" s="488"/>
    </row>
    <row r="686" spans="3:14" x14ac:dyDescent="0.2">
      <c r="C686" s="488"/>
      <c r="E686" s="488"/>
      <c r="F686" s="488"/>
      <c r="G686" s="488"/>
      <c r="H686" s="488"/>
      <c r="I686" s="488"/>
      <c r="J686" s="488"/>
      <c r="K686" s="488"/>
      <c r="L686" s="488"/>
      <c r="M686" s="488"/>
      <c r="N686" s="488"/>
    </row>
    <row r="687" spans="3:14" x14ac:dyDescent="0.2">
      <c r="C687" s="488"/>
      <c r="E687" s="488"/>
      <c r="F687" s="488"/>
      <c r="G687" s="488"/>
      <c r="H687" s="488"/>
      <c r="I687" s="488"/>
      <c r="J687" s="488"/>
      <c r="K687" s="488"/>
      <c r="L687" s="488"/>
      <c r="M687" s="488"/>
      <c r="N687" s="488"/>
    </row>
    <row r="688" spans="3:14" x14ac:dyDescent="0.2">
      <c r="C688" s="488"/>
      <c r="E688" s="488"/>
      <c r="F688" s="488"/>
      <c r="G688" s="488"/>
      <c r="H688" s="488"/>
      <c r="I688" s="488"/>
      <c r="J688" s="488"/>
      <c r="K688" s="488"/>
      <c r="L688" s="488"/>
      <c r="M688" s="488"/>
      <c r="N688" s="488"/>
    </row>
    <row r="689" spans="3:14" x14ac:dyDescent="0.2">
      <c r="C689" s="488"/>
      <c r="E689" s="488"/>
      <c r="F689" s="488"/>
      <c r="G689" s="488"/>
      <c r="H689" s="488"/>
      <c r="I689" s="488"/>
      <c r="J689" s="488"/>
      <c r="K689" s="488"/>
      <c r="L689" s="488"/>
      <c r="M689" s="488"/>
      <c r="N689" s="488"/>
    </row>
    <row r="690" spans="3:14" x14ac:dyDescent="0.2">
      <c r="C690" s="488"/>
      <c r="E690" s="488"/>
      <c r="F690" s="488"/>
      <c r="G690" s="488"/>
      <c r="H690" s="488"/>
      <c r="I690" s="488"/>
      <c r="J690" s="488"/>
      <c r="K690" s="488"/>
      <c r="L690" s="488"/>
      <c r="M690" s="488"/>
      <c r="N690" s="488"/>
    </row>
    <row r="691" spans="3:14" x14ac:dyDescent="0.2">
      <c r="C691" s="488"/>
      <c r="E691" s="488"/>
      <c r="F691" s="488"/>
      <c r="G691" s="488"/>
      <c r="H691" s="488"/>
      <c r="I691" s="488"/>
      <c r="J691" s="488"/>
      <c r="K691" s="488"/>
      <c r="L691" s="488"/>
      <c r="M691" s="488"/>
      <c r="N691" s="488"/>
    </row>
    <row r="692" spans="3:14" x14ac:dyDescent="0.2">
      <c r="C692" s="488"/>
      <c r="E692" s="488"/>
      <c r="F692" s="488"/>
      <c r="G692" s="488"/>
      <c r="H692" s="488"/>
      <c r="I692" s="488"/>
      <c r="J692" s="488"/>
      <c r="K692" s="488"/>
      <c r="L692" s="488"/>
      <c r="M692" s="488"/>
      <c r="N692" s="488"/>
    </row>
    <row r="693" spans="3:14" x14ac:dyDescent="0.2">
      <c r="C693" s="488"/>
      <c r="E693" s="488"/>
      <c r="F693" s="488"/>
      <c r="G693" s="488"/>
      <c r="H693" s="488"/>
      <c r="I693" s="488"/>
      <c r="J693" s="488"/>
      <c r="K693" s="488"/>
      <c r="L693" s="488"/>
      <c r="M693" s="488"/>
      <c r="N693" s="488"/>
    </row>
    <row r="694" spans="3:14" x14ac:dyDescent="0.2">
      <c r="C694" s="488"/>
      <c r="E694" s="488"/>
      <c r="F694" s="488"/>
      <c r="G694" s="488"/>
      <c r="H694" s="488"/>
      <c r="I694" s="488"/>
      <c r="J694" s="488"/>
      <c r="K694" s="488"/>
      <c r="L694" s="488"/>
      <c r="M694" s="488"/>
      <c r="N694" s="488"/>
    </row>
    <row r="695" spans="3:14" x14ac:dyDescent="0.2">
      <c r="C695" s="488"/>
      <c r="E695" s="488"/>
      <c r="F695" s="488"/>
      <c r="G695" s="488"/>
      <c r="H695" s="488"/>
      <c r="I695" s="488"/>
      <c r="J695" s="488"/>
      <c r="K695" s="488"/>
      <c r="L695" s="488"/>
      <c r="M695" s="488"/>
      <c r="N695" s="488"/>
    </row>
    <row r="696" spans="3:14" x14ac:dyDescent="0.2">
      <c r="C696" s="488"/>
      <c r="E696" s="488"/>
      <c r="F696" s="488"/>
      <c r="G696" s="488"/>
      <c r="H696" s="488"/>
      <c r="I696" s="488"/>
      <c r="J696" s="488"/>
      <c r="K696" s="488"/>
      <c r="L696" s="488"/>
      <c r="M696" s="488"/>
      <c r="N696" s="488"/>
    </row>
    <row r="697" spans="3:14" x14ac:dyDescent="0.2">
      <c r="C697" s="488"/>
      <c r="E697" s="488"/>
      <c r="F697" s="488"/>
      <c r="G697" s="488"/>
      <c r="H697" s="488"/>
      <c r="I697" s="488"/>
      <c r="J697" s="488"/>
      <c r="K697" s="488"/>
      <c r="L697" s="488"/>
      <c r="M697" s="488"/>
      <c r="N697" s="488"/>
    </row>
    <row r="698" spans="3:14" x14ac:dyDescent="0.2">
      <c r="C698" s="488"/>
      <c r="E698" s="488"/>
      <c r="F698" s="488"/>
      <c r="G698" s="488"/>
      <c r="H698" s="488"/>
      <c r="I698" s="488"/>
      <c r="J698" s="488"/>
      <c r="K698" s="488"/>
      <c r="L698" s="488"/>
      <c r="M698" s="488"/>
      <c r="N698" s="488"/>
    </row>
    <row r="699" spans="3:14" x14ac:dyDescent="0.2">
      <c r="C699" s="488"/>
      <c r="E699" s="488"/>
      <c r="F699" s="488"/>
      <c r="G699" s="488"/>
      <c r="H699" s="488"/>
      <c r="I699" s="488"/>
      <c r="J699" s="488"/>
      <c r="K699" s="488"/>
      <c r="L699" s="488"/>
      <c r="M699" s="488"/>
      <c r="N699" s="488"/>
    </row>
    <row r="700" spans="3:14" x14ac:dyDescent="0.2">
      <c r="C700" s="488"/>
      <c r="E700" s="488"/>
      <c r="F700" s="488"/>
      <c r="G700" s="488"/>
      <c r="H700" s="488"/>
      <c r="I700" s="488"/>
      <c r="J700" s="488"/>
      <c r="K700" s="488"/>
      <c r="L700" s="488"/>
      <c r="M700" s="488"/>
      <c r="N700" s="488"/>
    </row>
    <row r="701" spans="3:14" x14ac:dyDescent="0.2">
      <c r="C701" s="488"/>
      <c r="E701" s="488"/>
      <c r="F701" s="488"/>
      <c r="G701" s="488"/>
      <c r="H701" s="488"/>
      <c r="I701" s="488"/>
      <c r="J701" s="488"/>
      <c r="K701" s="488"/>
      <c r="L701" s="488"/>
      <c r="M701" s="488"/>
      <c r="N701" s="488"/>
    </row>
    <row r="702" spans="3:14" x14ac:dyDescent="0.2">
      <c r="C702" s="488"/>
      <c r="E702" s="488"/>
      <c r="F702" s="488"/>
      <c r="G702" s="488"/>
      <c r="H702" s="488"/>
      <c r="I702" s="488"/>
      <c r="J702" s="488"/>
      <c r="K702" s="488"/>
      <c r="L702" s="488"/>
      <c r="M702" s="488"/>
      <c r="N702" s="488"/>
    </row>
    <row r="703" spans="3:14" x14ac:dyDescent="0.2">
      <c r="C703" s="488"/>
      <c r="E703" s="488"/>
      <c r="F703" s="488"/>
      <c r="G703" s="488"/>
      <c r="H703" s="488"/>
      <c r="I703" s="488"/>
      <c r="J703" s="488"/>
      <c r="K703" s="488"/>
      <c r="L703" s="488"/>
      <c r="M703" s="488"/>
      <c r="N703" s="488"/>
    </row>
    <row r="704" spans="3:14" x14ac:dyDescent="0.2">
      <c r="C704" s="488"/>
      <c r="E704" s="488"/>
      <c r="F704" s="488"/>
      <c r="G704" s="488"/>
      <c r="H704" s="488"/>
      <c r="I704" s="488"/>
      <c r="J704" s="488"/>
      <c r="K704" s="488"/>
      <c r="L704" s="488"/>
      <c r="M704" s="488"/>
      <c r="N704" s="488"/>
    </row>
    <row r="705" spans="3:14" x14ac:dyDescent="0.2">
      <c r="C705" s="488"/>
      <c r="E705" s="488"/>
      <c r="F705" s="488"/>
      <c r="G705" s="488"/>
      <c r="H705" s="488"/>
      <c r="I705" s="488"/>
      <c r="J705" s="488"/>
      <c r="K705" s="488"/>
      <c r="L705" s="488"/>
      <c r="M705" s="488"/>
      <c r="N705" s="488"/>
    </row>
    <row r="706" spans="3:14" x14ac:dyDescent="0.2">
      <c r="C706" s="488"/>
      <c r="E706" s="488"/>
      <c r="F706" s="488"/>
      <c r="G706" s="488"/>
      <c r="H706" s="488"/>
      <c r="I706" s="488"/>
      <c r="J706" s="488"/>
      <c r="K706" s="488"/>
      <c r="L706" s="488"/>
      <c r="M706" s="488"/>
      <c r="N706" s="488"/>
    </row>
    <row r="707" spans="3:14" x14ac:dyDescent="0.2">
      <c r="C707" s="488"/>
      <c r="E707" s="488"/>
      <c r="F707" s="488"/>
      <c r="G707" s="488"/>
      <c r="H707" s="488"/>
      <c r="I707" s="488"/>
      <c r="J707" s="488"/>
      <c r="K707" s="488"/>
      <c r="L707" s="488"/>
      <c r="M707" s="488"/>
      <c r="N707" s="488"/>
    </row>
    <row r="708" spans="3:14" x14ac:dyDescent="0.2">
      <c r="C708" s="488"/>
      <c r="E708" s="488"/>
      <c r="F708" s="488"/>
      <c r="G708" s="488"/>
      <c r="H708" s="488"/>
      <c r="I708" s="488"/>
      <c r="J708" s="488"/>
      <c r="K708" s="488"/>
      <c r="L708" s="488"/>
      <c r="M708" s="488"/>
      <c r="N708" s="488"/>
    </row>
    <row r="709" spans="3:14" x14ac:dyDescent="0.2">
      <c r="C709" s="488"/>
      <c r="E709" s="488"/>
      <c r="F709" s="488"/>
      <c r="G709" s="488"/>
      <c r="H709" s="488"/>
      <c r="I709" s="488"/>
      <c r="J709" s="488"/>
      <c r="K709" s="488"/>
      <c r="L709" s="488"/>
      <c r="M709" s="488"/>
      <c r="N709" s="488"/>
    </row>
    <row r="710" spans="3:14" x14ac:dyDescent="0.2">
      <c r="C710" s="488"/>
      <c r="E710" s="488"/>
      <c r="F710" s="488"/>
      <c r="G710" s="488"/>
      <c r="H710" s="488"/>
      <c r="I710" s="488"/>
      <c r="J710" s="488"/>
      <c r="K710" s="488"/>
      <c r="L710" s="488"/>
      <c r="M710" s="488"/>
      <c r="N710" s="488"/>
    </row>
    <row r="711" spans="3:14" x14ac:dyDescent="0.2">
      <c r="C711" s="488"/>
      <c r="E711" s="488"/>
      <c r="F711" s="488"/>
      <c r="G711" s="488"/>
      <c r="H711" s="488"/>
      <c r="I711" s="488"/>
      <c r="J711" s="488"/>
      <c r="K711" s="488"/>
      <c r="L711" s="488"/>
      <c r="M711" s="488"/>
      <c r="N711" s="488"/>
    </row>
    <row r="712" spans="3:14" x14ac:dyDescent="0.2">
      <c r="C712" s="488"/>
      <c r="E712" s="488"/>
      <c r="F712" s="488"/>
      <c r="G712" s="488"/>
      <c r="H712" s="488"/>
      <c r="I712" s="488"/>
      <c r="J712" s="488"/>
      <c r="K712" s="488"/>
      <c r="L712" s="488"/>
      <c r="M712" s="488"/>
      <c r="N712" s="488"/>
    </row>
    <row r="713" spans="3:14" x14ac:dyDescent="0.2">
      <c r="C713" s="488"/>
      <c r="E713" s="488"/>
      <c r="F713" s="488"/>
      <c r="G713" s="488"/>
      <c r="H713" s="488"/>
      <c r="I713" s="488"/>
      <c r="J713" s="488"/>
      <c r="K713" s="488"/>
      <c r="L713" s="488"/>
      <c r="M713" s="488"/>
      <c r="N713" s="488"/>
    </row>
    <row r="714" spans="3:14" x14ac:dyDescent="0.2">
      <c r="C714" s="488"/>
      <c r="E714" s="488"/>
      <c r="F714" s="488"/>
      <c r="G714" s="488"/>
      <c r="H714" s="488"/>
      <c r="I714" s="488"/>
      <c r="J714" s="488"/>
      <c r="K714" s="488"/>
      <c r="L714" s="488"/>
      <c r="M714" s="488"/>
      <c r="N714" s="488"/>
    </row>
    <row r="715" spans="3:14" x14ac:dyDescent="0.2">
      <c r="C715" s="488"/>
      <c r="E715" s="488"/>
      <c r="F715" s="488"/>
      <c r="G715" s="488"/>
      <c r="H715" s="488"/>
      <c r="I715" s="488"/>
      <c r="J715" s="488"/>
      <c r="K715" s="488"/>
      <c r="L715" s="488"/>
      <c r="M715" s="488"/>
      <c r="N715" s="488"/>
    </row>
    <row r="716" spans="3:14" x14ac:dyDescent="0.2">
      <c r="C716" s="488"/>
      <c r="E716" s="488"/>
      <c r="F716" s="488"/>
      <c r="G716" s="488"/>
      <c r="H716" s="488"/>
      <c r="I716" s="488"/>
      <c r="J716" s="488"/>
      <c r="K716" s="488"/>
      <c r="L716" s="488"/>
      <c r="M716" s="488"/>
      <c r="N716" s="488"/>
    </row>
    <row r="717" spans="3:14" x14ac:dyDescent="0.2">
      <c r="C717" s="488"/>
      <c r="E717" s="488"/>
      <c r="F717" s="488"/>
      <c r="G717" s="488"/>
      <c r="H717" s="488"/>
      <c r="I717" s="488"/>
      <c r="J717" s="488"/>
      <c r="K717" s="488"/>
      <c r="L717" s="488"/>
      <c r="M717" s="488"/>
      <c r="N717" s="488"/>
    </row>
    <row r="718" spans="3:14" x14ac:dyDescent="0.2">
      <c r="C718" s="488"/>
      <c r="E718" s="488"/>
      <c r="F718" s="488"/>
      <c r="G718" s="488"/>
      <c r="H718" s="488"/>
      <c r="I718" s="488"/>
      <c r="J718" s="488"/>
      <c r="K718" s="488"/>
      <c r="L718" s="488"/>
      <c r="M718" s="488"/>
      <c r="N718" s="488"/>
    </row>
    <row r="719" spans="3:14" x14ac:dyDescent="0.2">
      <c r="C719" s="488"/>
      <c r="E719" s="488"/>
      <c r="F719" s="488"/>
      <c r="G719" s="488"/>
      <c r="H719" s="488"/>
      <c r="I719" s="488"/>
      <c r="J719" s="488"/>
      <c r="K719" s="488"/>
      <c r="L719" s="488"/>
      <c r="M719" s="488"/>
      <c r="N719" s="488"/>
    </row>
    <row r="720" spans="3:14" x14ac:dyDescent="0.2">
      <c r="C720" s="488"/>
      <c r="E720" s="488"/>
      <c r="F720" s="488"/>
      <c r="G720" s="488"/>
      <c r="H720" s="488"/>
      <c r="I720" s="488"/>
      <c r="J720" s="488"/>
      <c r="K720" s="488"/>
      <c r="L720" s="488"/>
      <c r="M720" s="488"/>
      <c r="N720" s="488"/>
    </row>
    <row r="721" spans="3:14" x14ac:dyDescent="0.2">
      <c r="C721" s="488"/>
      <c r="E721" s="488"/>
      <c r="F721" s="488"/>
      <c r="G721" s="488"/>
      <c r="H721" s="488"/>
      <c r="I721" s="488"/>
      <c r="J721" s="488"/>
      <c r="K721" s="488"/>
      <c r="L721" s="488"/>
      <c r="M721" s="488"/>
      <c r="N721" s="488"/>
    </row>
    <row r="722" spans="3:14" x14ac:dyDescent="0.2">
      <c r="C722" s="488"/>
      <c r="E722" s="488"/>
      <c r="F722" s="488"/>
      <c r="G722" s="488"/>
      <c r="H722" s="488"/>
      <c r="I722" s="488"/>
      <c r="J722" s="488"/>
      <c r="K722" s="488"/>
      <c r="L722" s="488"/>
      <c r="M722" s="488"/>
      <c r="N722" s="488"/>
    </row>
    <row r="723" spans="3:14" x14ac:dyDescent="0.2">
      <c r="C723" s="488"/>
      <c r="E723" s="488"/>
      <c r="F723" s="488"/>
      <c r="G723" s="488"/>
      <c r="H723" s="488"/>
      <c r="I723" s="488"/>
      <c r="J723" s="488"/>
      <c r="K723" s="488"/>
      <c r="L723" s="488"/>
      <c r="M723" s="488"/>
      <c r="N723" s="488"/>
    </row>
    <row r="724" spans="3:14" x14ac:dyDescent="0.2">
      <c r="C724" s="488"/>
      <c r="E724" s="488"/>
      <c r="F724" s="488"/>
      <c r="G724" s="488"/>
      <c r="H724" s="488"/>
      <c r="I724" s="488"/>
      <c r="J724" s="488"/>
      <c r="K724" s="488"/>
      <c r="L724" s="488"/>
      <c r="M724" s="488"/>
      <c r="N724" s="488"/>
    </row>
    <row r="725" spans="3:14" x14ac:dyDescent="0.2">
      <c r="C725" s="488"/>
      <c r="E725" s="488"/>
      <c r="F725" s="488"/>
      <c r="G725" s="488"/>
      <c r="H725" s="488"/>
      <c r="I725" s="488"/>
      <c r="J725" s="488"/>
      <c r="K725" s="488"/>
      <c r="L725" s="488"/>
      <c r="M725" s="488"/>
      <c r="N725" s="488"/>
    </row>
    <row r="726" spans="3:14" x14ac:dyDescent="0.2">
      <c r="C726" s="488"/>
      <c r="E726" s="488"/>
      <c r="F726" s="488"/>
      <c r="G726" s="488"/>
      <c r="H726" s="488"/>
      <c r="I726" s="488"/>
      <c r="J726" s="488"/>
      <c r="K726" s="488"/>
      <c r="L726" s="488"/>
      <c r="M726" s="488"/>
      <c r="N726" s="488"/>
    </row>
    <row r="727" spans="3:14" x14ac:dyDescent="0.2">
      <c r="C727" s="488"/>
      <c r="E727" s="488"/>
      <c r="F727" s="488"/>
      <c r="G727" s="488"/>
      <c r="H727" s="488"/>
      <c r="I727" s="488"/>
      <c r="J727" s="488"/>
      <c r="K727" s="488"/>
      <c r="L727" s="488"/>
      <c r="M727" s="488"/>
      <c r="N727" s="488"/>
    </row>
    <row r="728" spans="3:14" x14ac:dyDescent="0.2">
      <c r="C728" s="488"/>
      <c r="E728" s="488"/>
      <c r="F728" s="488"/>
      <c r="G728" s="488"/>
      <c r="H728" s="488"/>
      <c r="I728" s="488"/>
      <c r="J728" s="488"/>
      <c r="K728" s="488"/>
      <c r="L728" s="488"/>
      <c r="M728" s="488"/>
      <c r="N728" s="488"/>
    </row>
    <row r="729" spans="3:14" x14ac:dyDescent="0.2">
      <c r="C729" s="488"/>
      <c r="E729" s="488"/>
      <c r="F729" s="488"/>
      <c r="G729" s="488"/>
      <c r="H729" s="488"/>
      <c r="I729" s="488"/>
      <c r="J729" s="488"/>
      <c r="K729" s="488"/>
      <c r="L729" s="488"/>
      <c r="M729" s="488"/>
      <c r="N729" s="488"/>
    </row>
    <row r="730" spans="3:14" x14ac:dyDescent="0.2">
      <c r="C730" s="488"/>
      <c r="E730" s="488"/>
      <c r="F730" s="488"/>
      <c r="G730" s="488"/>
      <c r="H730" s="488"/>
      <c r="I730" s="488"/>
      <c r="J730" s="488"/>
      <c r="K730" s="488"/>
      <c r="L730" s="488"/>
      <c r="M730" s="488"/>
      <c r="N730" s="488"/>
    </row>
    <row r="731" spans="3:14" x14ac:dyDescent="0.2">
      <c r="C731" s="488"/>
      <c r="E731" s="488"/>
      <c r="F731" s="488"/>
      <c r="G731" s="488"/>
      <c r="H731" s="488"/>
      <c r="I731" s="488"/>
      <c r="J731" s="488"/>
      <c r="K731" s="488"/>
      <c r="L731" s="488"/>
      <c r="M731" s="488"/>
      <c r="N731" s="488"/>
    </row>
    <row r="732" spans="3:14" x14ac:dyDescent="0.2">
      <c r="C732" s="488"/>
      <c r="E732" s="488"/>
      <c r="F732" s="488"/>
      <c r="G732" s="488"/>
      <c r="H732" s="488"/>
      <c r="I732" s="488"/>
      <c r="J732" s="488"/>
      <c r="K732" s="488"/>
      <c r="L732" s="488"/>
      <c r="M732" s="488"/>
      <c r="N732" s="488"/>
    </row>
    <row r="733" spans="3:14" x14ac:dyDescent="0.2">
      <c r="C733" s="488"/>
      <c r="E733" s="488"/>
      <c r="F733" s="488"/>
      <c r="G733" s="488"/>
      <c r="H733" s="488"/>
      <c r="I733" s="488"/>
      <c r="J733" s="488"/>
      <c r="K733" s="488"/>
      <c r="L733" s="488"/>
      <c r="M733" s="488"/>
      <c r="N733" s="488"/>
    </row>
    <row r="734" spans="3:14" x14ac:dyDescent="0.2">
      <c r="C734" s="488"/>
      <c r="E734" s="488"/>
      <c r="F734" s="488"/>
      <c r="G734" s="488"/>
      <c r="H734" s="488"/>
      <c r="I734" s="488"/>
      <c r="J734" s="488"/>
      <c r="K734" s="488"/>
      <c r="L734" s="488"/>
      <c r="M734" s="488"/>
      <c r="N734" s="488"/>
    </row>
    <row r="735" spans="3:14" x14ac:dyDescent="0.2">
      <c r="C735" s="488"/>
      <c r="E735" s="488"/>
      <c r="F735" s="488"/>
      <c r="G735" s="488"/>
      <c r="H735" s="488"/>
      <c r="I735" s="488"/>
      <c r="J735" s="488"/>
      <c r="K735" s="488"/>
      <c r="L735" s="488"/>
      <c r="M735" s="488"/>
      <c r="N735" s="488"/>
    </row>
    <row r="736" spans="3:14" x14ac:dyDescent="0.2">
      <c r="C736" s="488"/>
      <c r="E736" s="488"/>
      <c r="F736" s="488"/>
      <c r="G736" s="488"/>
      <c r="H736" s="488"/>
      <c r="I736" s="488"/>
      <c r="J736" s="488"/>
      <c r="K736" s="488"/>
      <c r="L736" s="488"/>
      <c r="M736" s="488"/>
      <c r="N736" s="488"/>
    </row>
    <row r="737" spans="3:14" x14ac:dyDescent="0.2">
      <c r="C737" s="488"/>
      <c r="E737" s="488"/>
      <c r="F737" s="488"/>
      <c r="G737" s="488"/>
      <c r="H737" s="488"/>
      <c r="I737" s="488"/>
      <c r="J737" s="488"/>
      <c r="K737" s="488"/>
      <c r="L737" s="488"/>
      <c r="M737" s="488"/>
      <c r="N737" s="488"/>
    </row>
    <row r="738" spans="3:14" x14ac:dyDescent="0.2">
      <c r="C738" s="488"/>
      <c r="E738" s="488"/>
      <c r="F738" s="488"/>
      <c r="G738" s="488"/>
      <c r="H738" s="488"/>
      <c r="I738" s="488"/>
      <c r="J738" s="488"/>
      <c r="K738" s="488"/>
      <c r="L738" s="488"/>
      <c r="M738" s="488"/>
      <c r="N738" s="488"/>
    </row>
    <row r="739" spans="3:14" x14ac:dyDescent="0.2">
      <c r="C739" s="488"/>
      <c r="E739" s="488"/>
      <c r="F739" s="488"/>
      <c r="G739" s="488"/>
      <c r="H739" s="488"/>
      <c r="I739" s="488"/>
      <c r="J739" s="488"/>
      <c r="K739" s="488"/>
      <c r="L739" s="488"/>
      <c r="M739" s="488"/>
      <c r="N739" s="488"/>
    </row>
    <row r="740" spans="3:14" x14ac:dyDescent="0.2">
      <c r="C740" s="488"/>
      <c r="E740" s="488"/>
      <c r="F740" s="488"/>
      <c r="G740" s="488"/>
      <c r="H740" s="488"/>
      <c r="I740" s="488"/>
      <c r="J740" s="488"/>
      <c r="K740" s="488"/>
      <c r="L740" s="488"/>
      <c r="M740" s="488"/>
      <c r="N740" s="488"/>
    </row>
    <row r="741" spans="3:14" x14ac:dyDescent="0.2">
      <c r="C741" s="488"/>
      <c r="E741" s="488"/>
      <c r="F741" s="488"/>
      <c r="G741" s="488"/>
      <c r="H741" s="488"/>
      <c r="I741" s="488"/>
      <c r="J741" s="488"/>
      <c r="K741" s="488"/>
      <c r="L741" s="488"/>
      <c r="M741" s="488"/>
      <c r="N741" s="488"/>
    </row>
    <row r="742" spans="3:14" x14ac:dyDescent="0.2">
      <c r="C742" s="488"/>
      <c r="E742" s="488"/>
      <c r="F742" s="488"/>
      <c r="G742" s="488"/>
      <c r="H742" s="488"/>
      <c r="I742" s="488"/>
      <c r="J742" s="488"/>
      <c r="K742" s="488"/>
      <c r="L742" s="488"/>
      <c r="M742" s="488"/>
      <c r="N742" s="488"/>
    </row>
    <row r="743" spans="3:14" x14ac:dyDescent="0.2">
      <c r="C743" s="488"/>
      <c r="E743" s="488"/>
      <c r="F743" s="488"/>
      <c r="G743" s="488"/>
      <c r="H743" s="488"/>
      <c r="I743" s="488"/>
      <c r="J743" s="488"/>
      <c r="K743" s="488"/>
      <c r="L743" s="488"/>
      <c r="M743" s="488"/>
      <c r="N743" s="488"/>
    </row>
    <row r="744" spans="3:14" x14ac:dyDescent="0.2">
      <c r="C744" s="488"/>
      <c r="E744" s="488"/>
      <c r="F744" s="488"/>
      <c r="G744" s="488"/>
      <c r="H744" s="488"/>
      <c r="I744" s="488"/>
      <c r="J744" s="488"/>
      <c r="K744" s="488"/>
      <c r="L744" s="488"/>
      <c r="M744" s="488"/>
      <c r="N744" s="488"/>
    </row>
    <row r="745" spans="3:14" x14ac:dyDescent="0.2">
      <c r="C745" s="488"/>
      <c r="E745" s="488"/>
      <c r="F745" s="488"/>
      <c r="G745" s="488"/>
      <c r="H745" s="488"/>
      <c r="I745" s="488"/>
      <c r="J745" s="488"/>
      <c r="K745" s="488"/>
      <c r="L745" s="488"/>
      <c r="M745" s="488"/>
      <c r="N745" s="488"/>
    </row>
    <row r="746" spans="3:14" x14ac:dyDescent="0.2">
      <c r="C746" s="488"/>
      <c r="E746" s="488"/>
      <c r="F746" s="488"/>
      <c r="G746" s="488"/>
      <c r="H746" s="488"/>
      <c r="I746" s="488"/>
      <c r="J746" s="488"/>
      <c r="K746" s="488"/>
      <c r="L746" s="488"/>
      <c r="M746" s="488"/>
      <c r="N746" s="488"/>
    </row>
    <row r="747" spans="3:14" x14ac:dyDescent="0.2">
      <c r="C747" s="488"/>
      <c r="E747" s="488"/>
      <c r="F747" s="488"/>
      <c r="G747" s="488"/>
      <c r="H747" s="488"/>
      <c r="I747" s="488"/>
      <c r="J747" s="488"/>
      <c r="K747" s="488"/>
      <c r="L747" s="488"/>
      <c r="M747" s="488"/>
      <c r="N747" s="488"/>
    </row>
    <row r="748" spans="3:14" x14ac:dyDescent="0.2">
      <c r="C748" s="488"/>
      <c r="E748" s="488"/>
      <c r="F748" s="488"/>
      <c r="G748" s="488"/>
      <c r="H748" s="488"/>
      <c r="I748" s="488"/>
      <c r="J748" s="488"/>
      <c r="K748" s="488"/>
      <c r="L748" s="488"/>
      <c r="M748" s="488"/>
      <c r="N748" s="488"/>
    </row>
    <row r="749" spans="3:14" x14ac:dyDescent="0.2">
      <c r="C749" s="488"/>
      <c r="E749" s="488"/>
      <c r="F749" s="488"/>
      <c r="G749" s="488"/>
      <c r="H749" s="488"/>
      <c r="I749" s="488"/>
      <c r="J749" s="488"/>
      <c r="K749" s="488"/>
      <c r="L749" s="488"/>
      <c r="M749" s="488"/>
      <c r="N749" s="488"/>
    </row>
    <row r="750" spans="3:14" x14ac:dyDescent="0.2">
      <c r="C750" s="488"/>
      <c r="E750" s="488"/>
      <c r="F750" s="488"/>
      <c r="G750" s="488"/>
      <c r="H750" s="488"/>
      <c r="I750" s="488"/>
      <c r="J750" s="488"/>
      <c r="K750" s="488"/>
      <c r="L750" s="488"/>
      <c r="M750" s="488"/>
      <c r="N750" s="488"/>
    </row>
    <row r="751" spans="3:14" x14ac:dyDescent="0.2">
      <c r="C751" s="488"/>
      <c r="E751" s="488"/>
      <c r="F751" s="488"/>
      <c r="G751" s="488"/>
      <c r="H751" s="488"/>
      <c r="I751" s="488"/>
      <c r="J751" s="488"/>
      <c r="K751" s="488"/>
      <c r="L751" s="488"/>
      <c r="M751" s="488"/>
      <c r="N751" s="488"/>
    </row>
    <row r="752" spans="3:14" x14ac:dyDescent="0.2">
      <c r="C752" s="488"/>
      <c r="E752" s="488"/>
      <c r="F752" s="488"/>
      <c r="G752" s="488"/>
      <c r="H752" s="488"/>
      <c r="I752" s="488"/>
      <c r="J752" s="488"/>
      <c r="K752" s="488"/>
      <c r="L752" s="488"/>
      <c r="M752" s="488"/>
      <c r="N752" s="488"/>
    </row>
    <row r="753" spans="3:14" x14ac:dyDescent="0.2">
      <c r="C753" s="488"/>
      <c r="E753" s="488"/>
      <c r="F753" s="488"/>
      <c r="G753" s="488"/>
      <c r="H753" s="488"/>
      <c r="I753" s="488"/>
      <c r="J753" s="488"/>
      <c r="K753" s="488"/>
      <c r="L753" s="488"/>
      <c r="M753" s="488"/>
      <c r="N753" s="488"/>
    </row>
    <row r="754" spans="3:14" x14ac:dyDescent="0.2">
      <c r="C754" s="488"/>
      <c r="E754" s="488"/>
      <c r="F754" s="488"/>
      <c r="G754" s="488"/>
      <c r="H754" s="488"/>
      <c r="I754" s="488"/>
      <c r="J754" s="488"/>
      <c r="K754" s="488"/>
      <c r="L754" s="488"/>
      <c r="M754" s="488"/>
      <c r="N754" s="488"/>
    </row>
    <row r="755" spans="3:14" x14ac:dyDescent="0.2">
      <c r="C755" s="488"/>
      <c r="E755" s="488"/>
      <c r="F755" s="488"/>
      <c r="G755" s="488"/>
      <c r="H755" s="488"/>
      <c r="I755" s="488"/>
      <c r="J755" s="488"/>
      <c r="K755" s="488"/>
      <c r="L755" s="488"/>
      <c r="M755" s="488"/>
      <c r="N755" s="488"/>
    </row>
    <row r="756" spans="3:14" x14ac:dyDescent="0.2">
      <c r="C756" s="488"/>
      <c r="E756" s="488"/>
      <c r="F756" s="488"/>
      <c r="G756" s="488"/>
      <c r="H756" s="488"/>
      <c r="I756" s="488"/>
      <c r="J756" s="488"/>
      <c r="K756" s="488"/>
      <c r="L756" s="488"/>
      <c r="M756" s="488"/>
      <c r="N756" s="488"/>
    </row>
    <row r="757" spans="3:14" x14ac:dyDescent="0.2">
      <c r="C757" s="488"/>
      <c r="E757" s="488"/>
      <c r="F757" s="488"/>
      <c r="G757" s="488"/>
      <c r="H757" s="488"/>
      <c r="I757" s="488"/>
      <c r="J757" s="488"/>
      <c r="K757" s="488"/>
      <c r="L757" s="488"/>
      <c r="M757" s="488"/>
      <c r="N757" s="488"/>
    </row>
    <row r="758" spans="3:14" x14ac:dyDescent="0.2">
      <c r="C758" s="488"/>
      <c r="E758" s="488"/>
      <c r="F758" s="488"/>
      <c r="G758" s="488"/>
      <c r="H758" s="488"/>
      <c r="I758" s="488"/>
      <c r="J758" s="488"/>
      <c r="K758" s="488"/>
      <c r="L758" s="488"/>
      <c r="M758" s="488"/>
      <c r="N758" s="488"/>
    </row>
    <row r="759" spans="3:14" x14ac:dyDescent="0.2">
      <c r="C759" s="488"/>
      <c r="E759" s="488"/>
      <c r="F759" s="488"/>
      <c r="G759" s="488"/>
      <c r="H759" s="488"/>
      <c r="I759" s="488"/>
      <c r="J759" s="488"/>
      <c r="K759" s="488"/>
      <c r="L759" s="488"/>
      <c r="M759" s="488"/>
      <c r="N759" s="488"/>
    </row>
    <row r="760" spans="3:14" x14ac:dyDescent="0.2">
      <c r="C760" s="488"/>
      <c r="E760" s="488"/>
      <c r="F760" s="488"/>
      <c r="G760" s="488"/>
      <c r="H760" s="488"/>
      <c r="I760" s="488"/>
      <c r="J760" s="488"/>
      <c r="K760" s="488"/>
      <c r="L760" s="488"/>
      <c r="M760" s="488"/>
      <c r="N760" s="488"/>
    </row>
    <row r="761" spans="3:14" x14ac:dyDescent="0.2">
      <c r="C761" s="488"/>
      <c r="E761" s="488"/>
      <c r="F761" s="488"/>
      <c r="G761" s="488"/>
      <c r="H761" s="488"/>
      <c r="I761" s="488"/>
      <c r="J761" s="488"/>
      <c r="K761" s="488"/>
      <c r="L761" s="488"/>
      <c r="M761" s="488"/>
      <c r="N761" s="488"/>
    </row>
    <row r="762" spans="3:14" x14ac:dyDescent="0.2">
      <c r="C762" s="488"/>
      <c r="E762" s="488"/>
      <c r="F762" s="488"/>
      <c r="G762" s="488"/>
      <c r="H762" s="488"/>
      <c r="I762" s="488"/>
      <c r="J762" s="488"/>
      <c r="K762" s="488"/>
      <c r="L762" s="488"/>
      <c r="M762" s="488"/>
      <c r="N762" s="488"/>
    </row>
    <row r="763" spans="3:14" x14ac:dyDescent="0.2">
      <c r="C763" s="488"/>
      <c r="E763" s="488"/>
      <c r="F763" s="488"/>
      <c r="G763" s="488"/>
      <c r="H763" s="488"/>
      <c r="I763" s="488"/>
      <c r="J763" s="488"/>
      <c r="K763" s="488"/>
      <c r="L763" s="488"/>
      <c r="M763" s="488"/>
      <c r="N763" s="488"/>
    </row>
    <row r="764" spans="3:14" x14ac:dyDescent="0.2">
      <c r="C764" s="488"/>
      <c r="E764" s="488"/>
      <c r="F764" s="488"/>
      <c r="G764" s="488"/>
      <c r="H764" s="488"/>
      <c r="I764" s="488"/>
      <c r="J764" s="488"/>
      <c r="K764" s="488"/>
      <c r="L764" s="488"/>
      <c r="M764" s="488"/>
      <c r="N764" s="488"/>
    </row>
    <row r="765" spans="3:14" x14ac:dyDescent="0.2">
      <c r="C765" s="488"/>
      <c r="E765" s="488"/>
      <c r="F765" s="488"/>
      <c r="G765" s="488"/>
      <c r="H765" s="488"/>
      <c r="I765" s="488"/>
      <c r="J765" s="488"/>
      <c r="K765" s="488"/>
      <c r="L765" s="488"/>
      <c r="M765" s="488"/>
      <c r="N765" s="488"/>
    </row>
    <row r="766" spans="3:14" x14ac:dyDescent="0.2">
      <c r="C766" s="488"/>
      <c r="E766" s="488"/>
      <c r="F766" s="488"/>
      <c r="G766" s="488"/>
      <c r="H766" s="488"/>
      <c r="I766" s="488"/>
      <c r="J766" s="488"/>
      <c r="K766" s="488"/>
      <c r="L766" s="488"/>
      <c r="M766" s="488"/>
      <c r="N766" s="488"/>
    </row>
    <row r="767" spans="3:14" x14ac:dyDescent="0.2">
      <c r="C767" s="488"/>
      <c r="E767" s="488"/>
      <c r="F767" s="488"/>
      <c r="G767" s="488"/>
      <c r="H767" s="488"/>
      <c r="I767" s="488"/>
      <c r="J767" s="488"/>
      <c r="K767" s="488"/>
      <c r="L767" s="488"/>
      <c r="M767" s="488"/>
      <c r="N767" s="488"/>
    </row>
    <row r="768" spans="3:14" x14ac:dyDescent="0.2">
      <c r="C768" s="488"/>
      <c r="E768" s="488"/>
      <c r="F768" s="488"/>
      <c r="G768" s="488"/>
      <c r="H768" s="488"/>
      <c r="I768" s="488"/>
      <c r="J768" s="488"/>
      <c r="K768" s="488"/>
      <c r="L768" s="488"/>
      <c r="M768" s="488"/>
      <c r="N768" s="488"/>
    </row>
    <row r="769" spans="3:14" x14ac:dyDescent="0.2">
      <c r="C769" s="488"/>
      <c r="E769" s="488"/>
      <c r="F769" s="488"/>
      <c r="G769" s="488"/>
      <c r="H769" s="488"/>
      <c r="I769" s="488"/>
      <c r="J769" s="488"/>
      <c r="K769" s="488"/>
      <c r="L769" s="488"/>
      <c r="M769" s="488"/>
      <c r="N769" s="488"/>
    </row>
    <row r="770" spans="3:14" x14ac:dyDescent="0.2">
      <c r="C770" s="488"/>
      <c r="E770" s="488"/>
      <c r="F770" s="488"/>
      <c r="G770" s="488"/>
      <c r="H770" s="488"/>
      <c r="I770" s="488"/>
      <c r="J770" s="488"/>
      <c r="K770" s="488"/>
      <c r="L770" s="488"/>
      <c r="M770" s="488"/>
      <c r="N770" s="488"/>
    </row>
    <row r="771" spans="3:14" x14ac:dyDescent="0.2">
      <c r="C771" s="488"/>
      <c r="E771" s="488"/>
      <c r="F771" s="488"/>
      <c r="G771" s="488"/>
      <c r="H771" s="488"/>
      <c r="I771" s="488"/>
      <c r="J771" s="488"/>
      <c r="K771" s="488"/>
      <c r="L771" s="488"/>
      <c r="M771" s="488"/>
      <c r="N771" s="488"/>
    </row>
    <row r="772" spans="3:14" x14ac:dyDescent="0.2">
      <c r="C772" s="488"/>
      <c r="E772" s="488"/>
      <c r="F772" s="488"/>
      <c r="G772" s="488"/>
      <c r="H772" s="488"/>
      <c r="I772" s="488"/>
      <c r="J772" s="488"/>
      <c r="K772" s="488"/>
      <c r="L772" s="488"/>
      <c r="M772" s="488"/>
      <c r="N772" s="488"/>
    </row>
    <row r="773" spans="3:14" x14ac:dyDescent="0.2">
      <c r="C773" s="488"/>
      <c r="E773" s="488"/>
      <c r="F773" s="488"/>
      <c r="G773" s="488"/>
      <c r="H773" s="488"/>
      <c r="I773" s="488"/>
      <c r="J773" s="488"/>
      <c r="K773" s="488"/>
      <c r="L773" s="488"/>
      <c r="M773" s="488"/>
      <c r="N773" s="488"/>
    </row>
    <row r="774" spans="3:14" x14ac:dyDescent="0.2">
      <c r="C774" s="488"/>
      <c r="E774" s="488"/>
      <c r="F774" s="488"/>
      <c r="G774" s="488"/>
      <c r="H774" s="488"/>
      <c r="I774" s="488"/>
      <c r="J774" s="488"/>
      <c r="K774" s="488"/>
      <c r="L774" s="488"/>
      <c r="M774" s="488"/>
      <c r="N774" s="488"/>
    </row>
    <row r="775" spans="3:14" x14ac:dyDescent="0.2">
      <c r="C775" s="488"/>
      <c r="E775" s="488"/>
      <c r="F775" s="488"/>
      <c r="G775" s="488"/>
      <c r="H775" s="488"/>
      <c r="I775" s="488"/>
      <c r="J775" s="488"/>
      <c r="K775" s="488"/>
      <c r="L775" s="488"/>
      <c r="M775" s="488"/>
      <c r="N775" s="488"/>
    </row>
    <row r="776" spans="3:14" x14ac:dyDescent="0.2">
      <c r="C776" s="488"/>
      <c r="E776" s="488"/>
      <c r="F776" s="488"/>
      <c r="G776" s="488"/>
      <c r="H776" s="488"/>
      <c r="I776" s="488"/>
      <c r="J776" s="488"/>
      <c r="K776" s="488"/>
      <c r="L776" s="488"/>
      <c r="M776" s="488"/>
      <c r="N776" s="488"/>
    </row>
    <row r="777" spans="3:14" x14ac:dyDescent="0.2">
      <c r="C777" s="488"/>
      <c r="E777" s="488"/>
      <c r="F777" s="488"/>
      <c r="G777" s="488"/>
      <c r="H777" s="488"/>
      <c r="I777" s="488"/>
      <c r="J777" s="488"/>
      <c r="K777" s="488"/>
      <c r="L777" s="488"/>
      <c r="M777" s="488"/>
      <c r="N777" s="488"/>
    </row>
    <row r="778" spans="3:14" x14ac:dyDescent="0.2">
      <c r="C778" s="488"/>
      <c r="E778" s="488"/>
      <c r="F778" s="488"/>
      <c r="G778" s="488"/>
      <c r="H778" s="488"/>
      <c r="I778" s="488"/>
      <c r="J778" s="488"/>
      <c r="K778" s="488"/>
      <c r="L778" s="488"/>
      <c r="M778" s="488"/>
      <c r="N778" s="488"/>
    </row>
    <row r="779" spans="3:14" x14ac:dyDescent="0.2">
      <c r="C779" s="488"/>
      <c r="E779" s="488"/>
      <c r="F779" s="488"/>
      <c r="G779" s="488"/>
      <c r="H779" s="488"/>
      <c r="I779" s="488"/>
      <c r="J779" s="488"/>
      <c r="K779" s="488"/>
      <c r="L779" s="488"/>
      <c r="M779" s="488"/>
      <c r="N779" s="488"/>
    </row>
    <row r="780" spans="3:14" x14ac:dyDescent="0.2">
      <c r="C780" s="488"/>
      <c r="E780" s="488"/>
      <c r="F780" s="488"/>
      <c r="G780" s="488"/>
      <c r="H780" s="488"/>
      <c r="I780" s="488"/>
      <c r="J780" s="488"/>
      <c r="K780" s="488"/>
      <c r="L780" s="488"/>
      <c r="M780" s="488"/>
      <c r="N780" s="488"/>
    </row>
    <row r="781" spans="3:14" x14ac:dyDescent="0.2">
      <c r="C781" s="488"/>
      <c r="E781" s="488"/>
      <c r="F781" s="488"/>
      <c r="G781" s="488"/>
      <c r="H781" s="488"/>
      <c r="I781" s="488"/>
      <c r="J781" s="488"/>
      <c r="K781" s="488"/>
      <c r="L781" s="488"/>
      <c r="M781" s="488"/>
      <c r="N781" s="488"/>
    </row>
    <row r="782" spans="3:14" x14ac:dyDescent="0.2">
      <c r="C782" s="488"/>
      <c r="E782" s="488"/>
      <c r="F782" s="488"/>
      <c r="G782" s="488"/>
      <c r="H782" s="488"/>
      <c r="I782" s="488"/>
      <c r="J782" s="488"/>
      <c r="K782" s="488"/>
      <c r="L782" s="488"/>
      <c r="M782" s="488"/>
      <c r="N782" s="488"/>
    </row>
    <row r="783" spans="3:14" x14ac:dyDescent="0.2">
      <c r="C783" s="488"/>
      <c r="E783" s="488"/>
      <c r="F783" s="488"/>
      <c r="G783" s="488"/>
      <c r="H783" s="488"/>
      <c r="I783" s="488"/>
      <c r="J783" s="488"/>
      <c r="K783" s="488"/>
      <c r="L783" s="488"/>
      <c r="M783" s="488"/>
      <c r="N783" s="488"/>
    </row>
    <row r="784" spans="3:14" x14ac:dyDescent="0.2">
      <c r="C784" s="488"/>
      <c r="E784" s="488"/>
      <c r="F784" s="488"/>
      <c r="G784" s="488"/>
      <c r="H784" s="488"/>
      <c r="I784" s="488"/>
      <c r="J784" s="488"/>
      <c r="K784" s="488"/>
      <c r="L784" s="488"/>
      <c r="M784" s="488"/>
      <c r="N784" s="488"/>
    </row>
    <row r="785" spans="3:14" x14ac:dyDescent="0.2">
      <c r="C785" s="488"/>
      <c r="E785" s="488"/>
      <c r="F785" s="488"/>
      <c r="G785" s="488"/>
      <c r="H785" s="488"/>
      <c r="I785" s="488"/>
      <c r="J785" s="488"/>
      <c r="K785" s="488"/>
      <c r="L785" s="488"/>
      <c r="M785" s="488"/>
      <c r="N785" s="488"/>
    </row>
    <row r="786" spans="3:14" x14ac:dyDescent="0.2">
      <c r="C786" s="488"/>
      <c r="E786" s="488"/>
      <c r="F786" s="488"/>
      <c r="G786" s="488"/>
      <c r="H786" s="488"/>
      <c r="I786" s="488"/>
      <c r="J786" s="488"/>
      <c r="K786" s="488"/>
      <c r="L786" s="488"/>
      <c r="M786" s="488"/>
      <c r="N786" s="488"/>
    </row>
    <row r="787" spans="3:14" x14ac:dyDescent="0.2">
      <c r="C787" s="488"/>
      <c r="E787" s="488"/>
      <c r="F787" s="488"/>
      <c r="G787" s="488"/>
      <c r="H787" s="488"/>
      <c r="I787" s="488"/>
      <c r="J787" s="488"/>
      <c r="K787" s="488"/>
      <c r="L787" s="488"/>
      <c r="M787" s="488"/>
      <c r="N787" s="488"/>
    </row>
    <row r="788" spans="3:14" x14ac:dyDescent="0.2">
      <c r="C788" s="488"/>
      <c r="E788" s="488"/>
      <c r="F788" s="488"/>
      <c r="G788" s="488"/>
      <c r="H788" s="488"/>
      <c r="I788" s="488"/>
      <c r="J788" s="488"/>
      <c r="K788" s="488"/>
      <c r="L788" s="488"/>
      <c r="M788" s="488"/>
      <c r="N788" s="488"/>
    </row>
    <row r="789" spans="3:14" x14ac:dyDescent="0.2">
      <c r="C789" s="488"/>
      <c r="E789" s="488"/>
      <c r="F789" s="488"/>
      <c r="G789" s="488"/>
      <c r="H789" s="488"/>
      <c r="I789" s="488"/>
      <c r="J789" s="488"/>
      <c r="K789" s="488"/>
      <c r="L789" s="488"/>
      <c r="M789" s="488"/>
      <c r="N789" s="488"/>
    </row>
    <row r="790" spans="3:14" x14ac:dyDescent="0.2">
      <c r="C790" s="488"/>
      <c r="E790" s="488"/>
      <c r="F790" s="488"/>
      <c r="G790" s="488"/>
      <c r="H790" s="488"/>
      <c r="I790" s="488"/>
      <c r="J790" s="488"/>
      <c r="K790" s="488"/>
      <c r="L790" s="488"/>
      <c r="M790" s="488"/>
      <c r="N790" s="488"/>
    </row>
    <row r="791" spans="3:14" x14ac:dyDescent="0.2">
      <c r="C791" s="488"/>
      <c r="E791" s="488"/>
      <c r="F791" s="488"/>
      <c r="G791" s="488"/>
      <c r="H791" s="488"/>
      <c r="I791" s="488"/>
      <c r="J791" s="488"/>
      <c r="K791" s="488"/>
      <c r="L791" s="488"/>
      <c r="M791" s="488"/>
      <c r="N791" s="488"/>
    </row>
    <row r="792" spans="3:14" x14ac:dyDescent="0.2">
      <c r="C792" s="488"/>
      <c r="E792" s="488"/>
      <c r="F792" s="488"/>
      <c r="G792" s="488"/>
      <c r="H792" s="488"/>
      <c r="I792" s="488"/>
      <c r="J792" s="488"/>
      <c r="K792" s="488"/>
      <c r="L792" s="488"/>
      <c r="M792" s="488"/>
      <c r="N792" s="488"/>
    </row>
    <row r="793" spans="3:14" x14ac:dyDescent="0.2">
      <c r="C793" s="488"/>
      <c r="E793" s="488"/>
      <c r="F793" s="488"/>
      <c r="G793" s="488"/>
      <c r="H793" s="488"/>
      <c r="I793" s="488"/>
      <c r="J793" s="488"/>
      <c r="K793" s="488"/>
      <c r="L793" s="488"/>
      <c r="M793" s="488"/>
      <c r="N793" s="488"/>
    </row>
    <row r="794" spans="3:14" x14ac:dyDescent="0.2">
      <c r="C794" s="488"/>
      <c r="E794" s="488"/>
      <c r="F794" s="488"/>
      <c r="G794" s="488"/>
      <c r="H794" s="488"/>
      <c r="I794" s="488"/>
      <c r="J794" s="488"/>
      <c r="K794" s="488"/>
      <c r="L794" s="488"/>
      <c r="M794" s="488"/>
      <c r="N794" s="488"/>
    </row>
    <row r="795" spans="3:14" x14ac:dyDescent="0.2">
      <c r="C795" s="488"/>
      <c r="E795" s="488"/>
      <c r="F795" s="488"/>
      <c r="G795" s="488"/>
      <c r="H795" s="488"/>
      <c r="I795" s="488"/>
      <c r="J795" s="488"/>
      <c r="K795" s="488"/>
      <c r="L795" s="488"/>
      <c r="M795" s="488"/>
      <c r="N795" s="488"/>
    </row>
    <row r="796" spans="3:14" x14ac:dyDescent="0.2">
      <c r="C796" s="488"/>
      <c r="E796" s="488"/>
      <c r="F796" s="488"/>
      <c r="G796" s="488"/>
      <c r="H796" s="488"/>
      <c r="I796" s="488"/>
      <c r="J796" s="488"/>
      <c r="K796" s="488"/>
      <c r="L796" s="488"/>
      <c r="M796" s="488"/>
      <c r="N796" s="488"/>
    </row>
    <row r="797" spans="3:14" x14ac:dyDescent="0.2">
      <c r="C797" s="488"/>
      <c r="E797" s="488"/>
      <c r="F797" s="488"/>
      <c r="G797" s="488"/>
      <c r="H797" s="488"/>
      <c r="I797" s="488"/>
      <c r="J797" s="488"/>
      <c r="K797" s="488"/>
      <c r="L797" s="488"/>
      <c r="M797" s="488"/>
      <c r="N797" s="488"/>
    </row>
    <row r="798" spans="3:14" x14ac:dyDescent="0.2">
      <c r="C798" s="488"/>
      <c r="E798" s="488"/>
      <c r="F798" s="488"/>
      <c r="G798" s="488"/>
      <c r="H798" s="488"/>
      <c r="I798" s="488"/>
      <c r="J798" s="488"/>
      <c r="K798" s="488"/>
      <c r="L798" s="488"/>
      <c r="M798" s="488"/>
      <c r="N798" s="488"/>
    </row>
    <row r="799" spans="3:14" x14ac:dyDescent="0.2">
      <c r="C799" s="488"/>
      <c r="E799" s="488"/>
      <c r="F799" s="488"/>
      <c r="G799" s="488"/>
      <c r="H799" s="488"/>
      <c r="I799" s="488"/>
      <c r="J799" s="488"/>
      <c r="K799" s="488"/>
      <c r="L799" s="488"/>
      <c r="M799" s="488"/>
      <c r="N799" s="488"/>
    </row>
    <row r="800" spans="3:14" x14ac:dyDescent="0.2">
      <c r="C800" s="488"/>
      <c r="E800" s="488"/>
      <c r="F800" s="488"/>
      <c r="G800" s="488"/>
      <c r="H800" s="488"/>
      <c r="I800" s="488"/>
      <c r="J800" s="488"/>
      <c r="K800" s="488"/>
      <c r="L800" s="488"/>
      <c r="M800" s="488"/>
      <c r="N800" s="488"/>
    </row>
    <row r="801" spans="3:14" x14ac:dyDescent="0.2">
      <c r="C801" s="488"/>
      <c r="E801" s="488"/>
      <c r="F801" s="488"/>
      <c r="G801" s="488"/>
      <c r="H801" s="488"/>
      <c r="I801" s="488"/>
      <c r="J801" s="488"/>
      <c r="K801" s="488"/>
      <c r="L801" s="488"/>
      <c r="M801" s="488"/>
      <c r="N801" s="488"/>
    </row>
    <row r="802" spans="3:14" x14ac:dyDescent="0.2">
      <c r="C802" s="488"/>
      <c r="E802" s="488"/>
      <c r="F802" s="488"/>
      <c r="G802" s="488"/>
      <c r="H802" s="488"/>
      <c r="I802" s="488"/>
      <c r="J802" s="488"/>
      <c r="K802" s="488"/>
      <c r="L802" s="488"/>
      <c r="M802" s="488"/>
      <c r="N802" s="488"/>
    </row>
    <row r="803" spans="3:14" x14ac:dyDescent="0.2">
      <c r="C803" s="488"/>
      <c r="E803" s="488"/>
      <c r="F803" s="488"/>
      <c r="G803" s="488"/>
      <c r="H803" s="488"/>
      <c r="I803" s="488"/>
      <c r="J803" s="488"/>
      <c r="K803" s="488"/>
      <c r="L803" s="488"/>
      <c r="M803" s="488"/>
      <c r="N803" s="488"/>
    </row>
    <row r="804" spans="3:14" x14ac:dyDescent="0.2">
      <c r="C804" s="488"/>
      <c r="E804" s="488"/>
      <c r="F804" s="488"/>
      <c r="G804" s="488"/>
      <c r="H804" s="488"/>
      <c r="I804" s="488"/>
      <c r="J804" s="488"/>
      <c r="K804" s="488"/>
      <c r="L804" s="488"/>
      <c r="M804" s="488"/>
      <c r="N804" s="488"/>
    </row>
    <row r="805" spans="3:14" x14ac:dyDescent="0.2">
      <c r="C805" s="488"/>
      <c r="E805" s="488"/>
      <c r="F805" s="488"/>
      <c r="G805" s="488"/>
      <c r="H805" s="488"/>
      <c r="I805" s="488"/>
      <c r="J805" s="488"/>
      <c r="K805" s="488"/>
      <c r="L805" s="488"/>
      <c r="M805" s="488"/>
      <c r="N805" s="488"/>
    </row>
    <row r="806" spans="3:14" x14ac:dyDescent="0.2">
      <c r="C806" s="488"/>
      <c r="E806" s="488"/>
      <c r="F806" s="488"/>
      <c r="G806" s="488"/>
      <c r="H806" s="488"/>
      <c r="I806" s="488"/>
      <c r="J806" s="488"/>
      <c r="K806" s="488"/>
      <c r="L806" s="488"/>
      <c r="M806" s="488"/>
      <c r="N806" s="488"/>
    </row>
    <row r="807" spans="3:14" x14ac:dyDescent="0.2">
      <c r="C807" s="488"/>
      <c r="E807" s="488"/>
      <c r="F807" s="488"/>
      <c r="G807" s="488"/>
      <c r="H807" s="488"/>
      <c r="I807" s="488"/>
      <c r="J807" s="488"/>
      <c r="K807" s="488"/>
      <c r="L807" s="488"/>
      <c r="M807" s="488"/>
      <c r="N807" s="488"/>
    </row>
    <row r="808" spans="3:14" x14ac:dyDescent="0.2">
      <c r="C808" s="488"/>
      <c r="E808" s="488"/>
      <c r="F808" s="488"/>
      <c r="G808" s="488"/>
      <c r="H808" s="488"/>
      <c r="I808" s="488"/>
      <c r="J808" s="488"/>
      <c r="K808" s="488"/>
      <c r="L808" s="488"/>
      <c r="M808" s="488"/>
      <c r="N808" s="488"/>
    </row>
    <row r="809" spans="3:14" x14ac:dyDescent="0.2">
      <c r="C809" s="488"/>
      <c r="E809" s="488"/>
      <c r="F809" s="488"/>
      <c r="G809" s="488"/>
      <c r="H809" s="488"/>
      <c r="I809" s="488"/>
      <c r="J809" s="488"/>
      <c r="K809" s="488"/>
      <c r="L809" s="488"/>
      <c r="M809" s="488"/>
      <c r="N809" s="488"/>
    </row>
    <row r="810" spans="3:14" x14ac:dyDescent="0.2">
      <c r="C810" s="488"/>
      <c r="E810" s="488"/>
      <c r="F810" s="488"/>
      <c r="G810" s="488"/>
      <c r="H810" s="488"/>
      <c r="I810" s="488"/>
      <c r="J810" s="488"/>
      <c r="K810" s="488"/>
      <c r="L810" s="488"/>
      <c r="M810" s="488"/>
      <c r="N810" s="488"/>
    </row>
    <row r="811" spans="3:14" x14ac:dyDescent="0.2">
      <c r="C811" s="488"/>
      <c r="E811" s="488"/>
      <c r="F811" s="488"/>
      <c r="G811" s="488"/>
      <c r="H811" s="488"/>
      <c r="I811" s="488"/>
      <c r="J811" s="488"/>
      <c r="K811" s="488"/>
      <c r="L811" s="488"/>
      <c r="M811" s="488"/>
      <c r="N811" s="488"/>
    </row>
    <row r="812" spans="3:14" x14ac:dyDescent="0.2">
      <c r="C812" s="488"/>
      <c r="E812" s="488"/>
      <c r="F812" s="488"/>
      <c r="G812" s="488"/>
      <c r="H812" s="488"/>
      <c r="I812" s="488"/>
      <c r="J812" s="488"/>
      <c r="K812" s="488"/>
      <c r="L812" s="488"/>
      <c r="M812" s="488"/>
      <c r="N812" s="488"/>
    </row>
    <row r="813" spans="3:14" x14ac:dyDescent="0.2">
      <c r="C813" s="488"/>
      <c r="E813" s="488"/>
      <c r="F813" s="488"/>
      <c r="G813" s="488"/>
      <c r="H813" s="488"/>
      <c r="I813" s="488"/>
      <c r="J813" s="488"/>
      <c r="K813" s="488"/>
      <c r="L813" s="488"/>
      <c r="M813" s="488"/>
      <c r="N813" s="488"/>
    </row>
    <row r="814" spans="3:14" x14ac:dyDescent="0.2">
      <c r="C814" s="488"/>
      <c r="E814" s="488"/>
      <c r="F814" s="488"/>
      <c r="G814" s="488"/>
      <c r="H814" s="488"/>
      <c r="I814" s="488"/>
      <c r="J814" s="488"/>
      <c r="K814" s="488"/>
      <c r="L814" s="488"/>
      <c r="M814" s="488"/>
      <c r="N814" s="488"/>
    </row>
    <row r="815" spans="3:14" x14ac:dyDescent="0.2">
      <c r="C815" s="488"/>
      <c r="E815" s="488"/>
      <c r="F815" s="488"/>
      <c r="G815" s="488"/>
      <c r="H815" s="488"/>
      <c r="I815" s="488"/>
      <c r="J815" s="488"/>
      <c r="K815" s="488"/>
      <c r="L815" s="488"/>
      <c r="M815" s="488"/>
      <c r="N815" s="488"/>
    </row>
    <row r="816" spans="3:14" x14ac:dyDescent="0.2">
      <c r="C816" s="488"/>
      <c r="E816" s="488"/>
      <c r="F816" s="488"/>
      <c r="G816" s="488"/>
      <c r="H816" s="488"/>
      <c r="I816" s="488"/>
      <c r="J816" s="488"/>
      <c r="K816" s="488"/>
      <c r="L816" s="488"/>
      <c r="M816" s="488"/>
      <c r="N816" s="488"/>
    </row>
    <row r="817" spans="3:14" x14ac:dyDescent="0.2">
      <c r="C817" s="488"/>
      <c r="E817" s="488"/>
      <c r="F817" s="488"/>
      <c r="G817" s="488"/>
      <c r="H817" s="488"/>
      <c r="I817" s="488"/>
      <c r="J817" s="488"/>
      <c r="K817" s="488"/>
      <c r="L817" s="488"/>
      <c r="M817" s="488"/>
      <c r="N817" s="488"/>
    </row>
    <row r="818" spans="3:14" x14ac:dyDescent="0.2">
      <c r="C818" s="488"/>
      <c r="E818" s="488"/>
      <c r="F818" s="488"/>
      <c r="G818" s="488"/>
      <c r="H818" s="488"/>
      <c r="I818" s="488"/>
      <c r="J818" s="488"/>
      <c r="K818" s="488"/>
      <c r="L818" s="488"/>
      <c r="M818" s="488"/>
      <c r="N818" s="488"/>
    </row>
    <row r="819" spans="3:14" x14ac:dyDescent="0.2">
      <c r="C819" s="488"/>
      <c r="E819" s="488"/>
      <c r="F819" s="488"/>
      <c r="G819" s="488"/>
      <c r="H819" s="488"/>
      <c r="I819" s="488"/>
      <c r="J819" s="488"/>
      <c r="K819" s="488"/>
      <c r="L819" s="488"/>
      <c r="M819" s="488"/>
      <c r="N819" s="488"/>
    </row>
    <row r="820" spans="3:14" x14ac:dyDescent="0.2">
      <c r="C820" s="488"/>
      <c r="E820" s="488"/>
      <c r="F820" s="488"/>
      <c r="G820" s="488"/>
      <c r="H820" s="488"/>
      <c r="I820" s="488"/>
      <c r="J820" s="488"/>
      <c r="K820" s="488"/>
      <c r="L820" s="488"/>
      <c r="M820" s="488"/>
      <c r="N820" s="488"/>
    </row>
    <row r="821" spans="3:14" x14ac:dyDescent="0.2">
      <c r="C821" s="488"/>
      <c r="E821" s="488"/>
      <c r="F821" s="488"/>
      <c r="G821" s="488"/>
      <c r="H821" s="488"/>
      <c r="I821" s="488"/>
      <c r="J821" s="488"/>
      <c r="K821" s="488"/>
      <c r="L821" s="488"/>
      <c r="M821" s="488"/>
      <c r="N821" s="488"/>
    </row>
    <row r="822" spans="3:14" x14ac:dyDescent="0.2">
      <c r="C822" s="488"/>
      <c r="E822" s="488"/>
      <c r="F822" s="488"/>
      <c r="G822" s="488"/>
      <c r="H822" s="488"/>
      <c r="I822" s="488"/>
      <c r="J822" s="488"/>
      <c r="K822" s="488"/>
      <c r="L822" s="488"/>
      <c r="M822" s="488"/>
      <c r="N822" s="488"/>
    </row>
    <row r="823" spans="3:14" x14ac:dyDescent="0.2">
      <c r="C823" s="488"/>
      <c r="E823" s="488"/>
      <c r="F823" s="488"/>
      <c r="G823" s="488"/>
      <c r="H823" s="488"/>
      <c r="I823" s="488"/>
      <c r="J823" s="488"/>
      <c r="K823" s="488"/>
      <c r="L823" s="488"/>
      <c r="M823" s="488"/>
      <c r="N823" s="488"/>
    </row>
    <row r="824" spans="3:14" x14ac:dyDescent="0.2">
      <c r="C824" s="488"/>
      <c r="E824" s="488"/>
      <c r="F824" s="488"/>
      <c r="G824" s="488"/>
      <c r="H824" s="488"/>
      <c r="I824" s="488"/>
      <c r="J824" s="488"/>
      <c r="K824" s="488"/>
      <c r="L824" s="488"/>
      <c r="M824" s="488"/>
      <c r="N824" s="488"/>
    </row>
    <row r="825" spans="3:14" x14ac:dyDescent="0.2">
      <c r="C825" s="488"/>
      <c r="E825" s="488"/>
      <c r="F825" s="488"/>
      <c r="G825" s="488"/>
      <c r="H825" s="488"/>
      <c r="I825" s="488"/>
      <c r="J825" s="488"/>
      <c r="K825" s="488"/>
      <c r="L825" s="488"/>
      <c r="M825" s="488"/>
      <c r="N825" s="488"/>
    </row>
    <row r="826" spans="3:14" x14ac:dyDescent="0.2">
      <c r="C826" s="488"/>
      <c r="E826" s="488"/>
      <c r="F826" s="488"/>
      <c r="G826" s="488"/>
      <c r="H826" s="488"/>
      <c r="I826" s="488"/>
      <c r="J826" s="488"/>
      <c r="K826" s="488"/>
      <c r="L826" s="488"/>
      <c r="M826" s="488"/>
      <c r="N826" s="488"/>
    </row>
    <row r="827" spans="3:14" x14ac:dyDescent="0.2">
      <c r="C827" s="488"/>
      <c r="E827" s="488"/>
      <c r="F827" s="488"/>
      <c r="G827" s="488"/>
      <c r="H827" s="488"/>
      <c r="I827" s="488"/>
      <c r="J827" s="488"/>
      <c r="K827" s="488"/>
      <c r="L827" s="488"/>
      <c r="M827" s="488"/>
      <c r="N827" s="488"/>
    </row>
    <row r="828" spans="3:14" x14ac:dyDescent="0.2">
      <c r="C828" s="488"/>
      <c r="E828" s="488"/>
      <c r="F828" s="488"/>
      <c r="G828" s="488"/>
      <c r="H828" s="488"/>
      <c r="I828" s="488"/>
      <c r="J828" s="488"/>
      <c r="K828" s="488"/>
      <c r="L828" s="488"/>
      <c r="M828" s="488"/>
      <c r="N828" s="488"/>
    </row>
    <row r="829" spans="3:14" x14ac:dyDescent="0.2">
      <c r="C829" s="488"/>
      <c r="E829" s="488"/>
      <c r="F829" s="488"/>
      <c r="G829" s="488"/>
      <c r="H829" s="488"/>
      <c r="I829" s="488"/>
      <c r="J829" s="488"/>
      <c r="K829" s="488"/>
      <c r="L829" s="488"/>
      <c r="M829" s="488"/>
      <c r="N829" s="488"/>
    </row>
    <row r="830" spans="3:14" x14ac:dyDescent="0.2">
      <c r="C830" s="488"/>
      <c r="E830" s="488"/>
      <c r="F830" s="488"/>
      <c r="G830" s="488"/>
      <c r="H830" s="488"/>
      <c r="I830" s="488"/>
      <c r="J830" s="488"/>
      <c r="K830" s="488"/>
      <c r="L830" s="488"/>
      <c r="M830" s="488"/>
      <c r="N830" s="488"/>
    </row>
    <row r="831" spans="3:14" x14ac:dyDescent="0.2">
      <c r="C831" s="488"/>
      <c r="E831" s="488"/>
      <c r="F831" s="488"/>
      <c r="G831" s="488"/>
      <c r="H831" s="488"/>
      <c r="I831" s="488"/>
      <c r="J831" s="488"/>
      <c r="K831" s="488"/>
      <c r="L831" s="488"/>
      <c r="M831" s="488"/>
      <c r="N831" s="488"/>
    </row>
    <row r="832" spans="3:14" x14ac:dyDescent="0.2">
      <c r="C832" s="488"/>
      <c r="E832" s="488"/>
      <c r="F832" s="488"/>
      <c r="G832" s="488"/>
      <c r="H832" s="488"/>
      <c r="I832" s="488"/>
      <c r="J832" s="488"/>
      <c r="K832" s="488"/>
      <c r="L832" s="488"/>
      <c r="M832" s="488"/>
      <c r="N832" s="488"/>
    </row>
    <row r="833" spans="3:14" x14ac:dyDescent="0.2">
      <c r="C833" s="488"/>
      <c r="E833" s="488"/>
      <c r="F833" s="488"/>
      <c r="G833" s="488"/>
      <c r="H833" s="488"/>
      <c r="I833" s="488"/>
      <c r="J833" s="488"/>
      <c r="K833" s="488"/>
      <c r="L833" s="488"/>
      <c r="M833" s="488"/>
      <c r="N833" s="488"/>
    </row>
    <row r="834" spans="3:14" x14ac:dyDescent="0.2">
      <c r="C834" s="488"/>
      <c r="E834" s="488"/>
      <c r="F834" s="488"/>
      <c r="G834" s="488"/>
      <c r="H834" s="488"/>
      <c r="I834" s="488"/>
      <c r="J834" s="488"/>
      <c r="K834" s="488"/>
      <c r="L834" s="488"/>
      <c r="M834" s="488"/>
      <c r="N834" s="488"/>
    </row>
    <row r="835" spans="3:14" x14ac:dyDescent="0.2">
      <c r="C835" s="488"/>
      <c r="E835" s="488"/>
      <c r="F835" s="488"/>
      <c r="G835" s="488"/>
      <c r="H835" s="488"/>
      <c r="I835" s="488"/>
      <c r="J835" s="488"/>
      <c r="K835" s="488"/>
      <c r="L835" s="488"/>
      <c r="M835" s="488"/>
      <c r="N835" s="488"/>
    </row>
    <row r="836" spans="3:14" x14ac:dyDescent="0.2">
      <c r="C836" s="488"/>
      <c r="E836" s="488"/>
      <c r="F836" s="488"/>
      <c r="G836" s="488"/>
      <c r="H836" s="488"/>
      <c r="I836" s="488"/>
      <c r="J836" s="488"/>
      <c r="K836" s="488"/>
      <c r="L836" s="488"/>
      <c r="M836" s="488"/>
      <c r="N836" s="488"/>
    </row>
    <row r="837" spans="3:14" x14ac:dyDescent="0.2">
      <c r="C837" s="488"/>
      <c r="E837" s="488"/>
      <c r="F837" s="488"/>
      <c r="G837" s="488"/>
      <c r="H837" s="488"/>
      <c r="I837" s="488"/>
      <c r="J837" s="488"/>
      <c r="K837" s="488"/>
      <c r="L837" s="488"/>
      <c r="M837" s="488"/>
      <c r="N837" s="488"/>
    </row>
    <row r="838" spans="3:14" x14ac:dyDescent="0.2">
      <c r="C838" s="488"/>
      <c r="E838" s="488"/>
      <c r="F838" s="488"/>
      <c r="G838" s="488"/>
      <c r="H838" s="488"/>
      <c r="I838" s="488"/>
      <c r="J838" s="488"/>
      <c r="K838" s="488"/>
      <c r="L838" s="488"/>
      <c r="M838" s="488"/>
      <c r="N838" s="488"/>
    </row>
    <row r="839" spans="3:14" x14ac:dyDescent="0.2">
      <c r="C839" s="488"/>
      <c r="E839" s="488"/>
      <c r="F839" s="488"/>
      <c r="G839" s="488"/>
      <c r="H839" s="488"/>
      <c r="I839" s="488"/>
      <c r="J839" s="488"/>
      <c r="K839" s="488"/>
      <c r="L839" s="488"/>
      <c r="M839" s="488"/>
      <c r="N839" s="488"/>
    </row>
    <row r="840" spans="3:14" x14ac:dyDescent="0.2">
      <c r="C840" s="488"/>
      <c r="E840" s="488"/>
      <c r="F840" s="488"/>
      <c r="G840" s="488"/>
      <c r="H840" s="488"/>
      <c r="I840" s="488"/>
      <c r="J840" s="488"/>
      <c r="K840" s="488"/>
      <c r="L840" s="488"/>
      <c r="M840" s="488"/>
      <c r="N840" s="488"/>
    </row>
    <row r="841" spans="3:14" x14ac:dyDescent="0.2">
      <c r="C841" s="488"/>
      <c r="E841" s="488"/>
      <c r="F841" s="488"/>
      <c r="G841" s="488"/>
      <c r="H841" s="488"/>
      <c r="I841" s="488"/>
      <c r="J841" s="488"/>
      <c r="K841" s="488"/>
      <c r="L841" s="488"/>
      <c r="M841" s="488"/>
      <c r="N841" s="488"/>
    </row>
    <row r="842" spans="3:14" x14ac:dyDescent="0.2">
      <c r="C842" s="488"/>
      <c r="E842" s="488"/>
      <c r="F842" s="488"/>
      <c r="G842" s="488"/>
      <c r="H842" s="488"/>
      <c r="I842" s="488"/>
      <c r="J842" s="488"/>
      <c r="K842" s="488"/>
      <c r="L842" s="488"/>
      <c r="M842" s="488"/>
      <c r="N842" s="488"/>
    </row>
    <row r="843" spans="3:14" x14ac:dyDescent="0.2">
      <c r="C843" s="488"/>
      <c r="E843" s="488"/>
      <c r="F843" s="488"/>
      <c r="G843" s="488"/>
      <c r="H843" s="488"/>
      <c r="I843" s="488"/>
      <c r="J843" s="488"/>
      <c r="K843" s="488"/>
      <c r="L843" s="488"/>
      <c r="M843" s="488"/>
      <c r="N843" s="488"/>
    </row>
    <row r="844" spans="3:14" x14ac:dyDescent="0.2">
      <c r="C844" s="488"/>
      <c r="E844" s="488"/>
      <c r="F844" s="488"/>
      <c r="G844" s="488"/>
      <c r="H844" s="488"/>
      <c r="I844" s="488"/>
      <c r="J844" s="488"/>
      <c r="K844" s="488"/>
      <c r="L844" s="488"/>
      <c r="M844" s="488"/>
      <c r="N844" s="488"/>
    </row>
    <row r="845" spans="3:14" x14ac:dyDescent="0.2">
      <c r="C845" s="488"/>
      <c r="E845" s="488"/>
      <c r="F845" s="488"/>
      <c r="G845" s="488"/>
      <c r="H845" s="488"/>
      <c r="I845" s="488"/>
      <c r="J845" s="488"/>
      <c r="K845" s="488"/>
      <c r="L845" s="488"/>
      <c r="M845" s="488"/>
      <c r="N845" s="488"/>
    </row>
    <row r="846" spans="3:14" x14ac:dyDescent="0.2">
      <c r="C846" s="488"/>
      <c r="E846" s="488"/>
      <c r="F846" s="488"/>
      <c r="G846" s="488"/>
      <c r="H846" s="488"/>
      <c r="I846" s="488"/>
      <c r="J846" s="488"/>
      <c r="K846" s="488"/>
      <c r="L846" s="488"/>
      <c r="M846" s="488"/>
      <c r="N846" s="488"/>
    </row>
    <row r="847" spans="3:14" x14ac:dyDescent="0.2">
      <c r="C847" s="488"/>
      <c r="E847" s="488"/>
      <c r="F847" s="488"/>
      <c r="G847" s="488"/>
      <c r="H847" s="488"/>
      <c r="I847" s="488"/>
      <c r="J847" s="488"/>
      <c r="K847" s="488"/>
      <c r="L847" s="488"/>
      <c r="M847" s="488"/>
      <c r="N847" s="488"/>
    </row>
    <row r="848" spans="3:14" x14ac:dyDescent="0.2">
      <c r="C848" s="488"/>
      <c r="E848" s="488"/>
      <c r="F848" s="488"/>
      <c r="G848" s="488"/>
      <c r="H848" s="488"/>
      <c r="I848" s="488"/>
      <c r="J848" s="488"/>
      <c r="K848" s="488"/>
      <c r="L848" s="488"/>
      <c r="M848" s="488"/>
      <c r="N848" s="488"/>
    </row>
    <row r="849" spans="3:14" x14ac:dyDescent="0.2">
      <c r="C849" s="488"/>
      <c r="E849" s="488"/>
      <c r="F849" s="488"/>
      <c r="G849" s="488"/>
      <c r="H849" s="488"/>
      <c r="I849" s="488"/>
      <c r="J849" s="488"/>
      <c r="K849" s="488"/>
      <c r="L849" s="488"/>
      <c r="M849" s="488"/>
      <c r="N849" s="488"/>
    </row>
    <row r="850" spans="3:14" x14ac:dyDescent="0.2">
      <c r="C850" s="488"/>
      <c r="E850" s="488"/>
      <c r="F850" s="488"/>
      <c r="G850" s="488"/>
      <c r="H850" s="488"/>
      <c r="I850" s="488"/>
      <c r="J850" s="488"/>
      <c r="K850" s="488"/>
      <c r="L850" s="488"/>
      <c r="M850" s="488"/>
      <c r="N850" s="488"/>
    </row>
    <row r="851" spans="3:14" x14ac:dyDescent="0.2">
      <c r="C851" s="488"/>
      <c r="E851" s="488"/>
      <c r="F851" s="488"/>
      <c r="G851" s="488"/>
      <c r="H851" s="488"/>
      <c r="I851" s="488"/>
      <c r="J851" s="488"/>
      <c r="K851" s="488"/>
      <c r="L851" s="488"/>
      <c r="M851" s="488"/>
      <c r="N851" s="488"/>
    </row>
    <row r="852" spans="3:14" x14ac:dyDescent="0.2">
      <c r="C852" s="488"/>
      <c r="E852" s="488"/>
      <c r="F852" s="488"/>
      <c r="G852" s="488"/>
      <c r="H852" s="488"/>
      <c r="I852" s="488"/>
      <c r="J852" s="488"/>
      <c r="K852" s="488"/>
      <c r="L852" s="488"/>
      <c r="M852" s="488"/>
      <c r="N852" s="488"/>
    </row>
    <row r="853" spans="3:14" x14ac:dyDescent="0.2">
      <c r="C853" s="488"/>
      <c r="E853" s="488"/>
      <c r="F853" s="488"/>
      <c r="G853" s="488"/>
      <c r="H853" s="488"/>
      <c r="I853" s="488"/>
      <c r="J853" s="488"/>
      <c r="K853" s="488"/>
      <c r="L853" s="488"/>
      <c r="M853" s="488"/>
      <c r="N853" s="488"/>
    </row>
    <row r="854" spans="3:14" x14ac:dyDescent="0.2">
      <c r="C854" s="488"/>
      <c r="E854" s="488"/>
      <c r="F854" s="488"/>
      <c r="G854" s="488"/>
      <c r="H854" s="488"/>
      <c r="I854" s="488"/>
      <c r="J854" s="488"/>
      <c r="K854" s="488"/>
      <c r="L854" s="488"/>
      <c r="M854" s="488"/>
      <c r="N854" s="488"/>
    </row>
    <row r="855" spans="3:14" x14ac:dyDescent="0.2">
      <c r="C855" s="488"/>
      <c r="E855" s="488"/>
      <c r="F855" s="488"/>
      <c r="G855" s="488"/>
      <c r="H855" s="488"/>
      <c r="I855" s="488"/>
      <c r="J855" s="488"/>
      <c r="K855" s="488"/>
      <c r="L855" s="488"/>
      <c r="M855" s="488"/>
      <c r="N855" s="488"/>
    </row>
    <row r="856" spans="3:14" x14ac:dyDescent="0.2">
      <c r="C856" s="488"/>
      <c r="E856" s="488"/>
      <c r="F856" s="488"/>
      <c r="G856" s="488"/>
      <c r="H856" s="488"/>
      <c r="I856" s="488"/>
      <c r="J856" s="488"/>
      <c r="K856" s="488"/>
      <c r="L856" s="488"/>
      <c r="M856" s="488"/>
      <c r="N856" s="488"/>
    </row>
    <row r="857" spans="3:14" x14ac:dyDescent="0.2">
      <c r="C857" s="488"/>
      <c r="E857" s="488"/>
      <c r="F857" s="488"/>
      <c r="G857" s="488"/>
      <c r="H857" s="488"/>
      <c r="I857" s="488"/>
      <c r="J857" s="488"/>
      <c r="K857" s="488"/>
      <c r="L857" s="488"/>
      <c r="M857" s="488"/>
      <c r="N857" s="488"/>
    </row>
    <row r="858" spans="3:14" x14ac:dyDescent="0.2">
      <c r="C858" s="488"/>
      <c r="E858" s="488"/>
      <c r="F858" s="488"/>
      <c r="G858" s="488"/>
      <c r="H858" s="488"/>
      <c r="I858" s="488"/>
      <c r="J858" s="488"/>
      <c r="K858" s="488"/>
      <c r="L858" s="488"/>
      <c r="M858" s="488"/>
      <c r="N858" s="488"/>
    </row>
    <row r="859" spans="3:14" x14ac:dyDescent="0.2">
      <c r="C859" s="488"/>
      <c r="E859" s="488"/>
      <c r="F859" s="488"/>
      <c r="G859" s="488"/>
      <c r="H859" s="488"/>
      <c r="I859" s="488"/>
      <c r="J859" s="488"/>
      <c r="K859" s="488"/>
      <c r="L859" s="488"/>
      <c r="M859" s="488"/>
      <c r="N859" s="488"/>
    </row>
    <row r="860" spans="3:14" x14ac:dyDescent="0.2">
      <c r="C860" s="488"/>
      <c r="E860" s="488"/>
      <c r="F860" s="488"/>
      <c r="G860" s="488"/>
      <c r="H860" s="488"/>
      <c r="I860" s="488"/>
      <c r="J860" s="488"/>
      <c r="K860" s="488"/>
      <c r="L860" s="488"/>
      <c r="M860" s="488"/>
      <c r="N860" s="488"/>
    </row>
    <row r="861" spans="3:14" x14ac:dyDescent="0.2">
      <c r="C861" s="488"/>
      <c r="E861" s="488"/>
      <c r="F861" s="488"/>
      <c r="G861" s="488"/>
      <c r="H861" s="488"/>
      <c r="I861" s="488"/>
      <c r="J861" s="488"/>
      <c r="K861" s="488"/>
      <c r="L861" s="488"/>
      <c r="M861" s="488"/>
      <c r="N861" s="488"/>
    </row>
    <row r="862" spans="3:14" x14ac:dyDescent="0.2">
      <c r="C862" s="488"/>
      <c r="E862" s="488"/>
      <c r="F862" s="488"/>
      <c r="G862" s="488"/>
      <c r="H862" s="488"/>
      <c r="I862" s="488"/>
      <c r="J862" s="488"/>
      <c r="K862" s="488"/>
      <c r="L862" s="488"/>
      <c r="M862" s="488"/>
      <c r="N862" s="488"/>
    </row>
    <row r="863" spans="3:14" x14ac:dyDescent="0.2">
      <c r="C863" s="488"/>
      <c r="E863" s="488"/>
      <c r="F863" s="488"/>
      <c r="G863" s="488"/>
      <c r="H863" s="488"/>
      <c r="I863" s="488"/>
      <c r="J863" s="488"/>
      <c r="K863" s="488"/>
      <c r="L863" s="488"/>
      <c r="M863" s="488"/>
      <c r="N863" s="488"/>
    </row>
    <row r="864" spans="3:14" x14ac:dyDescent="0.2">
      <c r="C864" s="488"/>
      <c r="E864" s="488"/>
      <c r="F864" s="488"/>
      <c r="G864" s="488"/>
      <c r="H864" s="488"/>
      <c r="I864" s="488"/>
      <c r="J864" s="488"/>
      <c r="K864" s="488"/>
      <c r="L864" s="488"/>
      <c r="M864" s="488"/>
      <c r="N864" s="488"/>
    </row>
    <row r="865" spans="3:14" x14ac:dyDescent="0.2">
      <c r="C865" s="488"/>
      <c r="E865" s="488"/>
      <c r="F865" s="488"/>
      <c r="G865" s="488"/>
      <c r="H865" s="488"/>
      <c r="I865" s="488"/>
      <c r="J865" s="488"/>
      <c r="K865" s="488"/>
      <c r="L865" s="488"/>
      <c r="M865" s="488"/>
      <c r="N865" s="488"/>
    </row>
    <row r="866" spans="3:14" x14ac:dyDescent="0.2">
      <c r="C866" s="488"/>
      <c r="E866" s="488"/>
      <c r="F866" s="488"/>
      <c r="G866" s="488"/>
      <c r="H866" s="488"/>
      <c r="I866" s="488"/>
      <c r="J866" s="488"/>
      <c r="K866" s="488"/>
      <c r="L866" s="488"/>
      <c r="M866" s="488"/>
      <c r="N866" s="488"/>
    </row>
    <row r="867" spans="3:14" x14ac:dyDescent="0.2">
      <c r="C867" s="488"/>
      <c r="E867" s="488"/>
      <c r="F867" s="488"/>
      <c r="G867" s="488"/>
      <c r="H867" s="488"/>
      <c r="I867" s="488"/>
      <c r="J867" s="488"/>
      <c r="K867" s="488"/>
      <c r="L867" s="488"/>
      <c r="M867" s="488"/>
      <c r="N867" s="488"/>
    </row>
    <row r="868" spans="3:14" x14ac:dyDescent="0.2">
      <c r="C868" s="488"/>
      <c r="E868" s="488"/>
      <c r="F868" s="488"/>
      <c r="G868" s="488"/>
      <c r="H868" s="488"/>
      <c r="I868" s="488"/>
      <c r="J868" s="488"/>
      <c r="K868" s="488"/>
      <c r="L868" s="488"/>
      <c r="M868" s="488"/>
      <c r="N868" s="488"/>
    </row>
    <row r="869" spans="3:14" x14ac:dyDescent="0.2">
      <c r="C869" s="488"/>
      <c r="E869" s="488"/>
      <c r="F869" s="488"/>
      <c r="G869" s="488"/>
      <c r="H869" s="488"/>
      <c r="I869" s="488"/>
      <c r="J869" s="488"/>
      <c r="K869" s="488"/>
      <c r="L869" s="488"/>
      <c r="M869" s="488"/>
      <c r="N869" s="488"/>
    </row>
    <row r="870" spans="3:14" x14ac:dyDescent="0.2">
      <c r="C870" s="488"/>
      <c r="E870" s="488"/>
      <c r="F870" s="488"/>
      <c r="G870" s="488"/>
      <c r="H870" s="488"/>
      <c r="I870" s="488"/>
      <c r="J870" s="488"/>
      <c r="K870" s="488"/>
      <c r="L870" s="488"/>
      <c r="M870" s="488"/>
      <c r="N870" s="488"/>
    </row>
    <row r="871" spans="3:14" x14ac:dyDescent="0.2">
      <c r="C871" s="488"/>
      <c r="E871" s="488"/>
      <c r="F871" s="488"/>
      <c r="G871" s="488"/>
      <c r="H871" s="488"/>
      <c r="I871" s="488"/>
      <c r="J871" s="488"/>
      <c r="K871" s="488"/>
      <c r="L871" s="488"/>
      <c r="M871" s="488"/>
      <c r="N871" s="488"/>
    </row>
    <row r="872" spans="3:14" x14ac:dyDescent="0.2">
      <c r="C872" s="488"/>
      <c r="E872" s="488"/>
      <c r="F872" s="488"/>
      <c r="G872" s="488"/>
      <c r="H872" s="488"/>
      <c r="I872" s="488"/>
      <c r="J872" s="488"/>
      <c r="K872" s="488"/>
      <c r="L872" s="488"/>
      <c r="M872" s="488"/>
      <c r="N872" s="488"/>
    </row>
    <row r="873" spans="3:14" x14ac:dyDescent="0.2">
      <c r="C873" s="488"/>
      <c r="E873" s="488"/>
      <c r="F873" s="488"/>
      <c r="G873" s="488"/>
      <c r="H873" s="488"/>
      <c r="I873" s="488"/>
      <c r="J873" s="488"/>
      <c r="K873" s="488"/>
      <c r="L873" s="488"/>
      <c r="M873" s="488"/>
      <c r="N873" s="488"/>
    </row>
    <row r="874" spans="3:14" x14ac:dyDescent="0.2">
      <c r="C874" s="488"/>
      <c r="E874" s="488"/>
      <c r="F874" s="488"/>
      <c r="G874" s="488"/>
      <c r="H874" s="488"/>
      <c r="I874" s="488"/>
      <c r="J874" s="488"/>
      <c r="K874" s="488"/>
      <c r="L874" s="488"/>
      <c r="M874" s="488"/>
      <c r="N874" s="488"/>
    </row>
    <row r="875" spans="3:14" x14ac:dyDescent="0.2">
      <c r="C875" s="488"/>
      <c r="E875" s="488"/>
      <c r="F875" s="488"/>
      <c r="G875" s="488"/>
      <c r="H875" s="488"/>
      <c r="I875" s="488"/>
      <c r="J875" s="488"/>
      <c r="K875" s="488"/>
      <c r="L875" s="488"/>
      <c r="M875" s="488"/>
      <c r="N875" s="488"/>
    </row>
    <row r="876" spans="3:14" x14ac:dyDescent="0.2">
      <c r="C876" s="488"/>
      <c r="E876" s="488"/>
      <c r="F876" s="488"/>
      <c r="G876" s="488"/>
      <c r="H876" s="488"/>
      <c r="I876" s="488"/>
      <c r="J876" s="488"/>
      <c r="K876" s="488"/>
      <c r="L876" s="488"/>
      <c r="M876" s="488"/>
      <c r="N876" s="488"/>
    </row>
    <row r="877" spans="3:14" x14ac:dyDescent="0.2">
      <c r="C877" s="488"/>
      <c r="E877" s="488"/>
      <c r="F877" s="488"/>
      <c r="G877" s="488"/>
      <c r="H877" s="488"/>
      <c r="I877" s="488"/>
      <c r="J877" s="488"/>
      <c r="K877" s="488"/>
      <c r="L877" s="488"/>
      <c r="M877" s="488"/>
      <c r="N877" s="488"/>
    </row>
    <row r="878" spans="3:14" x14ac:dyDescent="0.2">
      <c r="C878" s="488"/>
      <c r="E878" s="488"/>
      <c r="F878" s="488"/>
      <c r="G878" s="488"/>
      <c r="H878" s="488"/>
      <c r="I878" s="488"/>
      <c r="J878" s="488"/>
      <c r="K878" s="488"/>
      <c r="L878" s="488"/>
      <c r="M878" s="488"/>
      <c r="N878" s="488"/>
    </row>
    <row r="879" spans="3:14" x14ac:dyDescent="0.2">
      <c r="C879" s="488"/>
      <c r="E879" s="488"/>
      <c r="F879" s="488"/>
      <c r="G879" s="488"/>
      <c r="H879" s="488"/>
      <c r="I879" s="488"/>
      <c r="J879" s="488"/>
      <c r="K879" s="488"/>
      <c r="L879" s="488"/>
      <c r="M879" s="488"/>
      <c r="N879" s="488"/>
    </row>
    <row r="880" spans="3:14" x14ac:dyDescent="0.2">
      <c r="C880" s="488"/>
      <c r="E880" s="488"/>
      <c r="F880" s="488"/>
      <c r="G880" s="488"/>
      <c r="H880" s="488"/>
      <c r="I880" s="488"/>
      <c r="J880" s="488"/>
      <c r="K880" s="488"/>
      <c r="L880" s="488"/>
      <c r="M880" s="488"/>
      <c r="N880" s="488"/>
    </row>
    <row r="881" spans="3:14" x14ac:dyDescent="0.2">
      <c r="C881" s="488"/>
      <c r="E881" s="488"/>
      <c r="F881" s="488"/>
      <c r="G881" s="488"/>
      <c r="H881" s="488"/>
      <c r="I881" s="488"/>
      <c r="J881" s="488"/>
      <c r="K881" s="488"/>
      <c r="L881" s="488"/>
      <c r="M881" s="488"/>
      <c r="N881" s="488"/>
    </row>
    <row r="882" spans="3:14" x14ac:dyDescent="0.2">
      <c r="C882" s="488"/>
      <c r="E882" s="488"/>
      <c r="F882" s="488"/>
      <c r="G882" s="488"/>
      <c r="H882" s="488"/>
      <c r="I882" s="488"/>
      <c r="J882" s="488"/>
      <c r="K882" s="488"/>
      <c r="L882" s="488"/>
      <c r="M882" s="488"/>
      <c r="N882" s="488"/>
    </row>
    <row r="883" spans="3:14" x14ac:dyDescent="0.2">
      <c r="C883" s="488"/>
      <c r="E883" s="488"/>
      <c r="F883" s="488"/>
      <c r="G883" s="488"/>
      <c r="H883" s="488"/>
      <c r="I883" s="488"/>
      <c r="J883" s="488"/>
      <c r="K883" s="488"/>
      <c r="L883" s="488"/>
      <c r="M883" s="488"/>
      <c r="N883" s="488"/>
    </row>
    <row r="884" spans="3:14" x14ac:dyDescent="0.2">
      <c r="C884" s="488"/>
      <c r="E884" s="488"/>
      <c r="F884" s="488"/>
      <c r="G884" s="488"/>
      <c r="H884" s="488"/>
      <c r="I884" s="488"/>
      <c r="J884" s="488"/>
      <c r="K884" s="488"/>
      <c r="L884" s="488"/>
      <c r="M884" s="488"/>
      <c r="N884" s="488"/>
    </row>
    <row r="885" spans="3:14" x14ac:dyDescent="0.2">
      <c r="C885" s="488"/>
      <c r="E885" s="488"/>
      <c r="F885" s="488"/>
      <c r="G885" s="488"/>
      <c r="H885" s="488"/>
      <c r="I885" s="488"/>
      <c r="J885" s="488"/>
      <c r="K885" s="488"/>
      <c r="L885" s="488"/>
      <c r="M885" s="488"/>
      <c r="N885" s="488"/>
    </row>
    <row r="886" spans="3:14" x14ac:dyDescent="0.2">
      <c r="C886" s="488"/>
      <c r="E886" s="488"/>
      <c r="F886" s="488"/>
      <c r="G886" s="488"/>
      <c r="H886" s="488"/>
      <c r="I886" s="488"/>
      <c r="J886" s="488"/>
      <c r="K886" s="488"/>
      <c r="L886" s="488"/>
      <c r="M886" s="488"/>
      <c r="N886" s="488"/>
    </row>
    <row r="887" spans="3:14" x14ac:dyDescent="0.2">
      <c r="C887" s="488"/>
      <c r="E887" s="488"/>
      <c r="F887" s="488"/>
      <c r="G887" s="488"/>
      <c r="H887" s="488"/>
      <c r="I887" s="488"/>
      <c r="J887" s="488"/>
      <c r="K887" s="488"/>
      <c r="L887" s="488"/>
      <c r="M887" s="488"/>
      <c r="N887" s="488"/>
    </row>
    <row r="888" spans="3:14" x14ac:dyDescent="0.2">
      <c r="C888" s="488"/>
      <c r="E888" s="488"/>
      <c r="F888" s="488"/>
      <c r="G888" s="488"/>
      <c r="H888" s="488"/>
      <c r="I888" s="488"/>
      <c r="J888" s="488"/>
      <c r="K888" s="488"/>
      <c r="L888" s="488"/>
      <c r="M888" s="488"/>
      <c r="N888" s="488"/>
    </row>
    <row r="889" spans="3:14" x14ac:dyDescent="0.2">
      <c r="C889" s="488"/>
      <c r="E889" s="488"/>
      <c r="F889" s="488"/>
      <c r="G889" s="488"/>
      <c r="H889" s="488"/>
      <c r="I889" s="488"/>
      <c r="J889" s="488"/>
      <c r="K889" s="488"/>
      <c r="L889" s="488"/>
      <c r="M889" s="488"/>
      <c r="N889" s="488"/>
    </row>
    <row r="890" spans="3:14" x14ac:dyDescent="0.2">
      <c r="C890" s="488"/>
      <c r="E890" s="488"/>
      <c r="F890" s="488"/>
      <c r="G890" s="488"/>
      <c r="H890" s="488"/>
      <c r="I890" s="488"/>
      <c r="J890" s="488"/>
      <c r="K890" s="488"/>
      <c r="L890" s="488"/>
      <c r="M890" s="488"/>
      <c r="N890" s="488"/>
    </row>
    <row r="891" spans="3:14" x14ac:dyDescent="0.2">
      <c r="C891" s="488"/>
      <c r="E891" s="488"/>
      <c r="F891" s="488"/>
      <c r="G891" s="488"/>
      <c r="H891" s="488"/>
      <c r="I891" s="488"/>
      <c r="J891" s="488"/>
      <c r="K891" s="488"/>
      <c r="L891" s="488"/>
      <c r="M891" s="488"/>
      <c r="N891" s="488"/>
    </row>
    <row r="892" spans="3:14" x14ac:dyDescent="0.2">
      <c r="C892" s="488"/>
      <c r="E892" s="488"/>
      <c r="F892" s="488"/>
      <c r="G892" s="488"/>
      <c r="H892" s="488"/>
      <c r="I892" s="488"/>
      <c r="J892" s="488"/>
      <c r="K892" s="488"/>
      <c r="L892" s="488"/>
      <c r="M892" s="488"/>
      <c r="N892" s="488"/>
    </row>
    <row r="893" spans="3:14" x14ac:dyDescent="0.2">
      <c r="C893" s="488"/>
      <c r="E893" s="488"/>
      <c r="F893" s="488"/>
      <c r="G893" s="488"/>
      <c r="H893" s="488"/>
      <c r="I893" s="488"/>
      <c r="J893" s="488"/>
      <c r="K893" s="488"/>
      <c r="L893" s="488"/>
      <c r="M893" s="488"/>
      <c r="N893" s="488"/>
    </row>
    <row r="894" spans="3:14" x14ac:dyDescent="0.2">
      <c r="C894" s="488"/>
      <c r="E894" s="488"/>
      <c r="F894" s="488"/>
      <c r="G894" s="488"/>
      <c r="H894" s="488"/>
      <c r="I894" s="488"/>
      <c r="J894" s="488"/>
      <c r="K894" s="488"/>
      <c r="L894" s="488"/>
      <c r="M894" s="488"/>
      <c r="N894" s="488"/>
    </row>
    <row r="895" spans="3:14" x14ac:dyDescent="0.2">
      <c r="C895" s="488"/>
      <c r="E895" s="488"/>
      <c r="F895" s="488"/>
      <c r="G895" s="488"/>
      <c r="H895" s="488"/>
      <c r="I895" s="488"/>
      <c r="J895" s="488"/>
      <c r="K895" s="488"/>
      <c r="L895" s="488"/>
      <c r="M895" s="488"/>
      <c r="N895" s="488"/>
    </row>
    <row r="896" spans="3:14" x14ac:dyDescent="0.2">
      <c r="C896" s="488"/>
      <c r="E896" s="488"/>
      <c r="F896" s="488"/>
      <c r="G896" s="488"/>
      <c r="H896" s="488"/>
      <c r="I896" s="488"/>
      <c r="J896" s="488"/>
      <c r="K896" s="488"/>
      <c r="L896" s="488"/>
      <c r="M896" s="488"/>
      <c r="N896" s="488"/>
    </row>
    <row r="897" spans="3:14" x14ac:dyDescent="0.2">
      <c r="C897" s="488"/>
      <c r="E897" s="488"/>
      <c r="F897" s="488"/>
      <c r="G897" s="488"/>
      <c r="H897" s="488"/>
      <c r="I897" s="488"/>
      <c r="J897" s="488"/>
      <c r="K897" s="488"/>
      <c r="L897" s="488"/>
      <c r="M897" s="488"/>
      <c r="N897" s="488"/>
    </row>
    <row r="898" spans="3:14" x14ac:dyDescent="0.2">
      <c r="C898" s="488"/>
      <c r="E898" s="488"/>
      <c r="F898" s="488"/>
      <c r="G898" s="488"/>
      <c r="H898" s="488"/>
      <c r="I898" s="488"/>
      <c r="J898" s="488"/>
      <c r="K898" s="488"/>
      <c r="L898" s="488"/>
      <c r="M898" s="488"/>
      <c r="N898" s="488"/>
    </row>
    <row r="899" spans="3:14" x14ac:dyDescent="0.2">
      <c r="C899" s="488"/>
      <c r="E899" s="488"/>
      <c r="F899" s="488"/>
      <c r="G899" s="488"/>
      <c r="H899" s="488"/>
      <c r="I899" s="488"/>
      <c r="J899" s="488"/>
      <c r="K899" s="488"/>
      <c r="L899" s="488"/>
      <c r="M899" s="488"/>
      <c r="N899" s="488"/>
    </row>
    <row r="900" spans="3:14" x14ac:dyDescent="0.2">
      <c r="C900" s="488"/>
      <c r="E900" s="488"/>
      <c r="F900" s="488"/>
      <c r="G900" s="488"/>
      <c r="H900" s="488"/>
      <c r="I900" s="488"/>
      <c r="J900" s="488"/>
      <c r="K900" s="488"/>
      <c r="L900" s="488"/>
      <c r="M900" s="488"/>
      <c r="N900" s="488"/>
    </row>
    <row r="901" spans="3:14" x14ac:dyDescent="0.2">
      <c r="C901" s="488"/>
      <c r="E901" s="488"/>
      <c r="F901" s="488"/>
      <c r="G901" s="488"/>
      <c r="H901" s="488"/>
      <c r="I901" s="488"/>
      <c r="J901" s="488"/>
      <c r="K901" s="488"/>
      <c r="L901" s="488"/>
      <c r="M901" s="488"/>
      <c r="N901" s="488"/>
    </row>
    <row r="902" spans="3:14" x14ac:dyDescent="0.2">
      <c r="C902" s="488"/>
      <c r="E902" s="488"/>
      <c r="F902" s="488"/>
      <c r="G902" s="488"/>
      <c r="H902" s="488"/>
      <c r="I902" s="488"/>
      <c r="J902" s="488"/>
      <c r="K902" s="488"/>
      <c r="L902" s="488"/>
      <c r="M902" s="488"/>
      <c r="N902" s="488"/>
    </row>
    <row r="903" spans="3:14" x14ac:dyDescent="0.2">
      <c r="C903" s="488"/>
      <c r="E903" s="488"/>
      <c r="F903" s="488"/>
      <c r="G903" s="488"/>
      <c r="H903" s="488"/>
      <c r="I903" s="488"/>
      <c r="J903" s="488"/>
      <c r="K903" s="488"/>
      <c r="L903" s="488"/>
      <c r="M903" s="488"/>
      <c r="N903" s="488"/>
    </row>
    <row r="904" spans="3:14" x14ac:dyDescent="0.2">
      <c r="C904" s="488"/>
      <c r="E904" s="488"/>
      <c r="F904" s="488"/>
      <c r="G904" s="488"/>
      <c r="H904" s="488"/>
      <c r="I904" s="488"/>
      <c r="J904" s="488"/>
      <c r="K904" s="488"/>
      <c r="L904" s="488"/>
      <c r="M904" s="488"/>
      <c r="N904" s="488"/>
    </row>
    <row r="905" spans="3:14" x14ac:dyDescent="0.2">
      <c r="C905" s="488"/>
      <c r="E905" s="488"/>
      <c r="F905" s="488"/>
      <c r="G905" s="488"/>
      <c r="H905" s="488"/>
      <c r="I905" s="488"/>
      <c r="J905" s="488"/>
      <c r="K905" s="488"/>
      <c r="L905" s="488"/>
      <c r="M905" s="488"/>
      <c r="N905" s="488"/>
    </row>
    <row r="906" spans="3:14" x14ac:dyDescent="0.2">
      <c r="C906" s="488"/>
      <c r="E906" s="488"/>
      <c r="F906" s="488"/>
      <c r="G906" s="488"/>
      <c r="H906" s="488"/>
      <c r="I906" s="488"/>
      <c r="J906" s="488"/>
      <c r="K906" s="488"/>
      <c r="L906" s="488"/>
      <c r="M906" s="488"/>
      <c r="N906" s="488"/>
    </row>
    <row r="907" spans="3:14" x14ac:dyDescent="0.2">
      <c r="C907" s="488"/>
      <c r="E907" s="488"/>
      <c r="F907" s="488"/>
      <c r="G907" s="488"/>
      <c r="H907" s="488"/>
      <c r="I907" s="488"/>
      <c r="J907" s="488"/>
      <c r="K907" s="488"/>
      <c r="L907" s="488"/>
      <c r="M907" s="488"/>
      <c r="N907" s="488"/>
    </row>
    <row r="908" spans="3:14" x14ac:dyDescent="0.2">
      <c r="C908" s="488"/>
      <c r="E908" s="488"/>
      <c r="F908" s="488"/>
      <c r="G908" s="488"/>
      <c r="H908" s="488"/>
      <c r="I908" s="488"/>
      <c r="J908" s="488"/>
      <c r="K908" s="488"/>
      <c r="L908" s="488"/>
      <c r="M908" s="488"/>
      <c r="N908" s="488"/>
    </row>
    <row r="909" spans="3:14" x14ac:dyDescent="0.2">
      <c r="C909" s="488"/>
      <c r="E909" s="488"/>
      <c r="F909" s="488"/>
      <c r="G909" s="488"/>
      <c r="H909" s="488"/>
      <c r="I909" s="488"/>
      <c r="J909" s="488"/>
      <c r="K909" s="488"/>
      <c r="L909" s="488"/>
      <c r="M909" s="488"/>
      <c r="N909" s="488"/>
    </row>
    <row r="910" spans="3:14" x14ac:dyDescent="0.2">
      <c r="C910" s="488"/>
      <c r="E910" s="488"/>
      <c r="F910" s="488"/>
      <c r="G910" s="488"/>
      <c r="H910" s="488"/>
      <c r="I910" s="488"/>
      <c r="J910" s="488"/>
      <c r="K910" s="488"/>
      <c r="L910" s="488"/>
      <c r="M910" s="488"/>
      <c r="N910" s="488"/>
    </row>
    <row r="911" spans="3:14" x14ac:dyDescent="0.2">
      <c r="C911" s="488"/>
      <c r="E911" s="488"/>
      <c r="F911" s="488"/>
      <c r="G911" s="488"/>
      <c r="H911" s="488"/>
      <c r="I911" s="488"/>
      <c r="J911" s="488"/>
      <c r="K911" s="488"/>
      <c r="L911" s="488"/>
      <c r="M911" s="488"/>
      <c r="N911" s="488"/>
    </row>
    <row r="912" spans="3:14" x14ac:dyDescent="0.2">
      <c r="C912" s="488"/>
      <c r="E912" s="488"/>
      <c r="F912" s="488"/>
      <c r="G912" s="488"/>
      <c r="H912" s="488"/>
      <c r="I912" s="488"/>
      <c r="J912" s="488"/>
      <c r="K912" s="488"/>
      <c r="L912" s="488"/>
      <c r="M912" s="488"/>
      <c r="N912" s="488"/>
    </row>
    <row r="913" spans="3:14" x14ac:dyDescent="0.2">
      <c r="C913" s="488"/>
      <c r="E913" s="488"/>
      <c r="F913" s="488"/>
      <c r="G913" s="488"/>
      <c r="H913" s="488"/>
      <c r="I913" s="488"/>
      <c r="J913" s="488"/>
      <c r="K913" s="488"/>
      <c r="L913" s="488"/>
      <c r="M913" s="488"/>
      <c r="N913" s="488"/>
    </row>
    <row r="914" spans="3:14" x14ac:dyDescent="0.2">
      <c r="C914" s="488"/>
      <c r="E914" s="488"/>
      <c r="F914" s="488"/>
      <c r="G914" s="488"/>
      <c r="H914" s="488"/>
      <c r="I914" s="488"/>
      <c r="J914" s="488"/>
      <c r="K914" s="488"/>
      <c r="L914" s="488"/>
      <c r="M914" s="488"/>
      <c r="N914" s="488"/>
    </row>
    <row r="915" spans="3:14" x14ac:dyDescent="0.2">
      <c r="C915" s="488"/>
      <c r="E915" s="488"/>
      <c r="F915" s="488"/>
      <c r="G915" s="488"/>
      <c r="H915" s="488"/>
      <c r="I915" s="488"/>
      <c r="J915" s="488"/>
      <c r="K915" s="488"/>
      <c r="L915" s="488"/>
      <c r="M915" s="488"/>
      <c r="N915" s="488"/>
    </row>
    <row r="916" spans="3:14" x14ac:dyDescent="0.2">
      <c r="C916" s="488"/>
      <c r="E916" s="488"/>
      <c r="F916" s="488"/>
      <c r="G916" s="488"/>
      <c r="H916" s="488"/>
      <c r="I916" s="488"/>
      <c r="J916" s="488"/>
      <c r="K916" s="488"/>
      <c r="L916" s="488"/>
      <c r="M916" s="488"/>
      <c r="N916" s="488"/>
    </row>
    <row r="917" spans="3:14" x14ac:dyDescent="0.2">
      <c r="C917" s="488"/>
      <c r="E917" s="488"/>
      <c r="F917" s="488"/>
      <c r="G917" s="488"/>
      <c r="H917" s="488"/>
      <c r="I917" s="488"/>
      <c r="J917" s="488"/>
      <c r="K917" s="488"/>
      <c r="L917" s="488"/>
      <c r="M917" s="488"/>
      <c r="N917" s="488"/>
    </row>
    <row r="918" spans="3:14" x14ac:dyDescent="0.2">
      <c r="C918" s="488"/>
      <c r="E918" s="488"/>
      <c r="F918" s="488"/>
      <c r="G918" s="488"/>
      <c r="H918" s="488"/>
      <c r="I918" s="488"/>
      <c r="J918" s="488"/>
      <c r="K918" s="488"/>
      <c r="L918" s="488"/>
      <c r="M918" s="488"/>
      <c r="N918" s="488"/>
    </row>
    <row r="919" spans="3:14" x14ac:dyDescent="0.2">
      <c r="C919" s="488"/>
      <c r="E919" s="488"/>
      <c r="F919" s="488"/>
      <c r="G919" s="488"/>
      <c r="H919" s="488"/>
      <c r="I919" s="488"/>
      <c r="J919" s="488"/>
      <c r="K919" s="488"/>
      <c r="L919" s="488"/>
      <c r="M919" s="488"/>
      <c r="N919" s="488"/>
    </row>
    <row r="920" spans="3:14" x14ac:dyDescent="0.2">
      <c r="C920" s="488"/>
      <c r="E920" s="488"/>
      <c r="F920" s="488"/>
      <c r="G920" s="488"/>
      <c r="H920" s="488"/>
      <c r="I920" s="488"/>
      <c r="J920" s="488"/>
      <c r="K920" s="488"/>
      <c r="L920" s="488"/>
      <c r="M920" s="488"/>
      <c r="N920" s="488"/>
    </row>
    <row r="921" spans="3:14" x14ac:dyDescent="0.2">
      <c r="C921" s="488"/>
      <c r="E921" s="488"/>
      <c r="F921" s="488"/>
      <c r="G921" s="488"/>
      <c r="H921" s="488"/>
      <c r="I921" s="488"/>
      <c r="J921" s="488"/>
      <c r="K921" s="488"/>
      <c r="L921" s="488"/>
      <c r="M921" s="488"/>
      <c r="N921" s="488"/>
    </row>
    <row r="922" spans="3:14" x14ac:dyDescent="0.2">
      <c r="C922" s="488"/>
      <c r="E922" s="488"/>
      <c r="F922" s="488"/>
      <c r="G922" s="488"/>
      <c r="H922" s="488"/>
      <c r="I922" s="488"/>
      <c r="J922" s="488"/>
      <c r="K922" s="488"/>
      <c r="L922" s="488"/>
      <c r="M922" s="488"/>
      <c r="N922" s="488"/>
    </row>
    <row r="923" spans="3:14" x14ac:dyDescent="0.2">
      <c r="C923" s="488"/>
      <c r="E923" s="488"/>
      <c r="F923" s="488"/>
      <c r="G923" s="488"/>
      <c r="H923" s="488"/>
      <c r="I923" s="488"/>
      <c r="J923" s="488"/>
      <c r="K923" s="488"/>
      <c r="L923" s="488"/>
      <c r="M923" s="488"/>
      <c r="N923" s="488"/>
    </row>
    <row r="924" spans="3:14" x14ac:dyDescent="0.2">
      <c r="C924" s="488"/>
      <c r="E924" s="488"/>
      <c r="F924" s="488"/>
      <c r="G924" s="488"/>
      <c r="H924" s="488"/>
      <c r="I924" s="488"/>
      <c r="J924" s="488"/>
      <c r="K924" s="488"/>
      <c r="L924" s="488"/>
      <c r="M924" s="488"/>
      <c r="N924" s="488"/>
    </row>
    <row r="925" spans="3:14" x14ac:dyDescent="0.2">
      <c r="C925" s="488"/>
      <c r="E925" s="488"/>
      <c r="F925" s="488"/>
      <c r="G925" s="488"/>
      <c r="H925" s="488"/>
      <c r="I925" s="488"/>
      <c r="J925" s="488"/>
      <c r="K925" s="488"/>
      <c r="L925" s="488"/>
      <c r="M925" s="488"/>
      <c r="N925" s="488"/>
    </row>
    <row r="926" spans="3:14" x14ac:dyDescent="0.2">
      <c r="C926" s="488"/>
      <c r="E926" s="488"/>
      <c r="F926" s="488"/>
      <c r="G926" s="488"/>
      <c r="H926" s="488"/>
      <c r="I926" s="488"/>
      <c r="J926" s="488"/>
      <c r="K926" s="488"/>
      <c r="L926" s="488"/>
      <c r="M926" s="488"/>
      <c r="N926" s="488"/>
    </row>
    <row r="927" spans="3:14" x14ac:dyDescent="0.2">
      <c r="C927" s="488"/>
      <c r="E927" s="488"/>
      <c r="F927" s="488"/>
      <c r="G927" s="488"/>
      <c r="H927" s="488"/>
      <c r="I927" s="488"/>
      <c r="J927" s="488"/>
      <c r="K927" s="488"/>
      <c r="L927" s="488"/>
      <c r="M927" s="488"/>
      <c r="N927" s="488"/>
    </row>
    <row r="928" spans="3:14" x14ac:dyDescent="0.2">
      <c r="C928" s="488"/>
      <c r="E928" s="488"/>
      <c r="F928" s="488"/>
      <c r="G928" s="488"/>
      <c r="H928" s="488"/>
      <c r="I928" s="488"/>
      <c r="J928" s="488"/>
      <c r="K928" s="488"/>
      <c r="L928" s="488"/>
      <c r="M928" s="488"/>
      <c r="N928" s="488"/>
    </row>
    <row r="929" spans="3:14" x14ac:dyDescent="0.2">
      <c r="C929" s="488"/>
      <c r="E929" s="488"/>
      <c r="F929" s="488"/>
      <c r="G929" s="488"/>
      <c r="H929" s="488"/>
      <c r="I929" s="488"/>
      <c r="J929" s="488"/>
      <c r="K929" s="488"/>
      <c r="L929" s="488"/>
      <c r="M929" s="488"/>
      <c r="N929" s="488"/>
    </row>
    <row r="930" spans="3:14" x14ac:dyDescent="0.2">
      <c r="C930" s="488"/>
      <c r="E930" s="488"/>
      <c r="F930" s="488"/>
      <c r="G930" s="488"/>
      <c r="H930" s="488"/>
      <c r="I930" s="488"/>
      <c r="J930" s="488"/>
      <c r="K930" s="488"/>
      <c r="L930" s="488"/>
      <c r="M930" s="488"/>
      <c r="N930" s="488"/>
    </row>
    <row r="931" spans="3:14" x14ac:dyDescent="0.2">
      <c r="C931" s="488"/>
      <c r="E931" s="488"/>
      <c r="F931" s="488"/>
      <c r="G931" s="488"/>
      <c r="H931" s="488"/>
      <c r="I931" s="488"/>
      <c r="J931" s="488"/>
      <c r="K931" s="488"/>
      <c r="L931" s="488"/>
      <c r="M931" s="488"/>
      <c r="N931" s="488"/>
    </row>
    <row r="932" spans="3:14" x14ac:dyDescent="0.2">
      <c r="C932" s="488"/>
      <c r="E932" s="488"/>
      <c r="F932" s="488"/>
      <c r="G932" s="488"/>
      <c r="H932" s="488"/>
      <c r="I932" s="488"/>
      <c r="J932" s="488"/>
      <c r="K932" s="488"/>
      <c r="L932" s="488"/>
      <c r="M932" s="488"/>
      <c r="N932" s="488"/>
    </row>
    <row r="933" spans="3:14" x14ac:dyDescent="0.2">
      <c r="C933" s="488"/>
      <c r="E933" s="488"/>
      <c r="F933" s="488"/>
      <c r="G933" s="488"/>
      <c r="H933" s="488"/>
      <c r="I933" s="488"/>
      <c r="J933" s="488"/>
      <c r="K933" s="488"/>
      <c r="L933" s="488"/>
      <c r="M933" s="488"/>
      <c r="N933" s="488"/>
    </row>
    <row r="934" spans="3:14" x14ac:dyDescent="0.2">
      <c r="C934" s="488"/>
      <c r="E934" s="488"/>
      <c r="F934" s="488"/>
      <c r="G934" s="488"/>
      <c r="H934" s="488"/>
      <c r="I934" s="488"/>
      <c r="J934" s="488"/>
      <c r="K934" s="488"/>
      <c r="L934" s="488"/>
      <c r="M934" s="488"/>
      <c r="N934" s="488"/>
    </row>
    <row r="935" spans="3:14" x14ac:dyDescent="0.2">
      <c r="C935" s="488"/>
      <c r="E935" s="488"/>
      <c r="F935" s="488"/>
      <c r="G935" s="488"/>
      <c r="H935" s="488"/>
      <c r="I935" s="488"/>
      <c r="J935" s="488"/>
      <c r="K935" s="488"/>
      <c r="L935" s="488"/>
      <c r="M935" s="488"/>
      <c r="N935" s="488"/>
    </row>
    <row r="936" spans="3:14" x14ac:dyDescent="0.2">
      <c r="C936" s="488"/>
      <c r="E936" s="488"/>
      <c r="F936" s="488"/>
      <c r="G936" s="488"/>
      <c r="H936" s="488"/>
      <c r="I936" s="488"/>
      <c r="J936" s="488"/>
      <c r="K936" s="488"/>
      <c r="L936" s="488"/>
      <c r="M936" s="488"/>
      <c r="N936" s="488"/>
    </row>
    <row r="937" spans="3:14" x14ac:dyDescent="0.2">
      <c r="C937" s="488"/>
      <c r="E937" s="488"/>
      <c r="F937" s="488"/>
      <c r="G937" s="488"/>
      <c r="H937" s="488"/>
      <c r="I937" s="488"/>
      <c r="J937" s="488"/>
      <c r="K937" s="488"/>
      <c r="L937" s="488"/>
      <c r="M937" s="488"/>
      <c r="N937" s="488"/>
    </row>
    <row r="938" spans="3:14" x14ac:dyDescent="0.2">
      <c r="C938" s="488"/>
      <c r="E938" s="488"/>
      <c r="F938" s="488"/>
      <c r="G938" s="488"/>
      <c r="H938" s="488"/>
      <c r="I938" s="488"/>
      <c r="J938" s="488"/>
      <c r="K938" s="488"/>
      <c r="L938" s="488"/>
      <c r="M938" s="488"/>
      <c r="N938" s="488"/>
    </row>
    <row r="939" spans="3:14" x14ac:dyDescent="0.2">
      <c r="C939" s="488"/>
      <c r="E939" s="488"/>
      <c r="F939" s="488"/>
      <c r="G939" s="488"/>
      <c r="H939" s="488"/>
      <c r="I939" s="488"/>
      <c r="J939" s="488"/>
      <c r="K939" s="488"/>
      <c r="L939" s="488"/>
      <c r="M939" s="488"/>
      <c r="N939" s="488"/>
    </row>
    <row r="940" spans="3:14" x14ac:dyDescent="0.2">
      <c r="C940" s="488"/>
      <c r="E940" s="488"/>
      <c r="F940" s="488"/>
      <c r="G940" s="488"/>
      <c r="H940" s="488"/>
      <c r="I940" s="488"/>
      <c r="J940" s="488"/>
      <c r="K940" s="488"/>
      <c r="L940" s="488"/>
      <c r="M940" s="488"/>
      <c r="N940" s="488"/>
    </row>
    <row r="941" spans="3:14" x14ac:dyDescent="0.2">
      <c r="C941" s="488"/>
      <c r="E941" s="488"/>
      <c r="F941" s="488"/>
      <c r="G941" s="488"/>
      <c r="H941" s="488"/>
      <c r="I941" s="488"/>
      <c r="J941" s="488"/>
      <c r="K941" s="488"/>
      <c r="L941" s="488"/>
      <c r="M941" s="488"/>
      <c r="N941" s="488"/>
    </row>
    <row r="942" spans="3:14" x14ac:dyDescent="0.2">
      <c r="C942" s="488"/>
      <c r="E942" s="488"/>
      <c r="F942" s="488"/>
      <c r="G942" s="488"/>
      <c r="H942" s="488"/>
      <c r="I942" s="488"/>
      <c r="J942" s="488"/>
      <c r="K942" s="488"/>
      <c r="L942" s="488"/>
      <c r="M942" s="488"/>
      <c r="N942" s="488"/>
    </row>
    <row r="943" spans="3:14" x14ac:dyDescent="0.2">
      <c r="C943" s="488"/>
      <c r="E943" s="488"/>
      <c r="F943" s="488"/>
      <c r="G943" s="488"/>
      <c r="H943" s="488"/>
      <c r="I943" s="488"/>
      <c r="J943" s="488"/>
      <c r="K943" s="488"/>
      <c r="L943" s="488"/>
      <c r="M943" s="488"/>
      <c r="N943" s="488"/>
    </row>
    <row r="944" spans="3:14" x14ac:dyDescent="0.2">
      <c r="C944" s="488"/>
      <c r="E944" s="488"/>
      <c r="F944" s="488"/>
      <c r="G944" s="488"/>
      <c r="H944" s="488"/>
      <c r="I944" s="488"/>
      <c r="J944" s="488"/>
      <c r="K944" s="488"/>
      <c r="L944" s="488"/>
      <c r="M944" s="488"/>
      <c r="N944" s="488"/>
    </row>
    <row r="945" spans="3:14" x14ac:dyDescent="0.2">
      <c r="C945" s="488"/>
      <c r="E945" s="488"/>
      <c r="F945" s="488"/>
      <c r="G945" s="488"/>
      <c r="H945" s="488"/>
      <c r="I945" s="488"/>
      <c r="J945" s="488"/>
      <c r="K945" s="488"/>
      <c r="L945" s="488"/>
      <c r="M945" s="488"/>
      <c r="N945" s="488"/>
    </row>
    <row r="946" spans="3:14" x14ac:dyDescent="0.2">
      <c r="C946" s="488"/>
      <c r="E946" s="488"/>
      <c r="F946" s="488"/>
      <c r="G946" s="488"/>
      <c r="H946" s="488"/>
      <c r="I946" s="488"/>
      <c r="J946" s="488"/>
      <c r="K946" s="488"/>
      <c r="L946" s="488"/>
      <c r="M946" s="488"/>
      <c r="N946" s="488"/>
    </row>
    <row r="947" spans="3:14" x14ac:dyDescent="0.2">
      <c r="C947" s="488"/>
      <c r="E947" s="488"/>
      <c r="F947" s="488"/>
      <c r="G947" s="488"/>
      <c r="H947" s="488"/>
      <c r="I947" s="488"/>
      <c r="J947" s="488"/>
      <c r="K947" s="488"/>
      <c r="L947" s="488"/>
      <c r="M947" s="488"/>
      <c r="N947" s="488"/>
    </row>
    <row r="948" spans="3:14" x14ac:dyDescent="0.2">
      <c r="C948" s="488"/>
      <c r="E948" s="488"/>
      <c r="F948" s="488"/>
      <c r="G948" s="488"/>
      <c r="H948" s="488"/>
      <c r="I948" s="488"/>
      <c r="J948" s="488"/>
      <c r="K948" s="488"/>
      <c r="L948" s="488"/>
      <c r="M948" s="488"/>
      <c r="N948" s="488"/>
    </row>
    <row r="949" spans="3:14" x14ac:dyDescent="0.2">
      <c r="C949" s="488"/>
      <c r="E949" s="488"/>
      <c r="F949" s="488"/>
      <c r="G949" s="488"/>
      <c r="H949" s="488"/>
      <c r="I949" s="488"/>
      <c r="J949" s="488"/>
      <c r="K949" s="488"/>
      <c r="L949" s="488"/>
      <c r="M949" s="488"/>
      <c r="N949" s="488"/>
    </row>
    <row r="950" spans="3:14" x14ac:dyDescent="0.2">
      <c r="C950" s="488"/>
      <c r="E950" s="488"/>
      <c r="F950" s="488"/>
      <c r="G950" s="488"/>
      <c r="H950" s="488"/>
      <c r="I950" s="488"/>
      <c r="J950" s="488"/>
      <c r="K950" s="488"/>
      <c r="L950" s="488"/>
      <c r="M950" s="488"/>
      <c r="N950" s="488"/>
    </row>
    <row r="951" spans="3:14" x14ac:dyDescent="0.2">
      <c r="C951" s="488"/>
      <c r="E951" s="488"/>
      <c r="F951" s="488"/>
      <c r="G951" s="488"/>
      <c r="H951" s="488"/>
      <c r="I951" s="488"/>
      <c r="J951" s="488"/>
      <c r="K951" s="488"/>
      <c r="L951" s="488"/>
      <c r="M951" s="488"/>
      <c r="N951" s="488"/>
    </row>
    <row r="952" spans="3:14" x14ac:dyDescent="0.2">
      <c r="C952" s="488"/>
      <c r="E952" s="488"/>
      <c r="F952" s="488"/>
      <c r="G952" s="488"/>
      <c r="H952" s="488"/>
      <c r="I952" s="488"/>
      <c r="J952" s="488"/>
      <c r="K952" s="488"/>
      <c r="L952" s="488"/>
      <c r="M952" s="488"/>
      <c r="N952" s="488"/>
    </row>
    <row r="953" spans="3:14" x14ac:dyDescent="0.2">
      <c r="C953" s="488"/>
      <c r="E953" s="488"/>
      <c r="F953" s="488"/>
      <c r="G953" s="488"/>
      <c r="H953" s="488"/>
      <c r="I953" s="488"/>
      <c r="J953" s="488"/>
      <c r="K953" s="488"/>
      <c r="L953" s="488"/>
      <c r="M953" s="488"/>
      <c r="N953" s="488"/>
    </row>
    <row r="954" spans="3:14" x14ac:dyDescent="0.2">
      <c r="C954" s="488"/>
      <c r="E954" s="488"/>
      <c r="F954" s="488"/>
      <c r="G954" s="488"/>
      <c r="H954" s="488"/>
      <c r="I954" s="488"/>
      <c r="J954" s="488"/>
      <c r="K954" s="488"/>
      <c r="L954" s="488"/>
      <c r="M954" s="488"/>
      <c r="N954" s="488"/>
    </row>
    <row r="955" spans="3:14" x14ac:dyDescent="0.2">
      <c r="C955" s="488"/>
      <c r="E955" s="488"/>
      <c r="F955" s="488"/>
      <c r="G955" s="488"/>
      <c r="H955" s="488"/>
      <c r="I955" s="488"/>
      <c r="J955" s="488"/>
      <c r="K955" s="488"/>
      <c r="L955" s="488"/>
      <c r="M955" s="488"/>
      <c r="N955" s="488"/>
    </row>
    <row r="956" spans="3:14" x14ac:dyDescent="0.2">
      <c r="C956" s="488"/>
      <c r="E956" s="488"/>
      <c r="F956" s="488"/>
      <c r="G956" s="488"/>
      <c r="H956" s="488"/>
      <c r="I956" s="488"/>
      <c r="J956" s="488"/>
      <c r="K956" s="488"/>
      <c r="L956" s="488"/>
      <c r="M956" s="488"/>
      <c r="N956" s="488"/>
    </row>
    <row r="957" spans="3:14" x14ac:dyDescent="0.2">
      <c r="C957" s="488"/>
      <c r="E957" s="488"/>
      <c r="F957" s="488"/>
      <c r="G957" s="488"/>
      <c r="H957" s="488"/>
      <c r="I957" s="488"/>
      <c r="J957" s="488"/>
      <c r="K957" s="488"/>
      <c r="L957" s="488"/>
      <c r="M957" s="488"/>
      <c r="N957" s="488"/>
    </row>
    <row r="958" spans="3:14" x14ac:dyDescent="0.2">
      <c r="C958" s="488"/>
      <c r="E958" s="488"/>
      <c r="F958" s="488"/>
      <c r="G958" s="488"/>
      <c r="H958" s="488"/>
      <c r="I958" s="488"/>
      <c r="J958" s="488"/>
      <c r="K958" s="488"/>
      <c r="L958" s="488"/>
      <c r="M958" s="488"/>
      <c r="N958" s="488"/>
    </row>
    <row r="959" spans="3:14" x14ac:dyDescent="0.2">
      <c r="C959" s="488"/>
      <c r="E959" s="488"/>
      <c r="F959" s="488"/>
      <c r="G959" s="488"/>
      <c r="H959" s="488"/>
      <c r="I959" s="488"/>
      <c r="J959" s="488"/>
      <c r="K959" s="488"/>
      <c r="L959" s="488"/>
      <c r="M959" s="488"/>
      <c r="N959" s="488"/>
    </row>
    <row r="960" spans="3:14" x14ac:dyDescent="0.2">
      <c r="C960" s="488"/>
      <c r="E960" s="488"/>
      <c r="F960" s="488"/>
      <c r="G960" s="488"/>
      <c r="H960" s="488"/>
      <c r="I960" s="488"/>
      <c r="J960" s="488"/>
      <c r="K960" s="488"/>
      <c r="L960" s="488"/>
      <c r="M960" s="488"/>
      <c r="N960" s="488"/>
    </row>
    <row r="961" spans="3:14" x14ac:dyDescent="0.2">
      <c r="C961" s="488"/>
      <c r="E961" s="488"/>
      <c r="F961" s="488"/>
      <c r="G961" s="488"/>
      <c r="H961" s="488"/>
      <c r="I961" s="488"/>
      <c r="J961" s="488"/>
      <c r="K961" s="488"/>
      <c r="L961" s="488"/>
      <c r="M961" s="488"/>
      <c r="N961" s="488"/>
    </row>
    <row r="962" spans="3:14" x14ac:dyDescent="0.2">
      <c r="C962" s="488"/>
      <c r="E962" s="488"/>
      <c r="F962" s="488"/>
      <c r="G962" s="488"/>
      <c r="H962" s="488"/>
      <c r="I962" s="488"/>
      <c r="J962" s="488"/>
      <c r="K962" s="488"/>
      <c r="L962" s="488"/>
      <c r="M962" s="488"/>
      <c r="N962" s="488"/>
    </row>
    <row r="963" spans="3:14" x14ac:dyDescent="0.2">
      <c r="C963" s="488"/>
      <c r="E963" s="488"/>
      <c r="F963" s="488"/>
      <c r="G963" s="488"/>
      <c r="H963" s="488"/>
      <c r="I963" s="488"/>
      <c r="J963" s="488"/>
      <c r="K963" s="488"/>
      <c r="L963" s="488"/>
      <c r="M963" s="488"/>
      <c r="N963" s="488"/>
    </row>
    <row r="964" spans="3:14" x14ac:dyDescent="0.2">
      <c r="C964" s="488"/>
      <c r="E964" s="488"/>
      <c r="F964" s="488"/>
      <c r="G964" s="488"/>
      <c r="H964" s="488"/>
      <c r="I964" s="488"/>
      <c r="J964" s="488"/>
      <c r="K964" s="488"/>
      <c r="L964" s="488"/>
      <c r="M964" s="488"/>
      <c r="N964" s="488"/>
    </row>
    <row r="965" spans="3:14" x14ac:dyDescent="0.2">
      <c r="C965" s="488"/>
      <c r="E965" s="488"/>
      <c r="F965" s="488"/>
      <c r="G965" s="488"/>
      <c r="H965" s="488"/>
      <c r="I965" s="488"/>
      <c r="J965" s="488"/>
      <c r="K965" s="488"/>
      <c r="L965" s="488"/>
      <c r="M965" s="488"/>
      <c r="N965" s="488"/>
    </row>
    <row r="966" spans="3:14" x14ac:dyDescent="0.2">
      <c r="C966" s="488"/>
      <c r="E966" s="488"/>
      <c r="F966" s="488"/>
      <c r="G966" s="488"/>
      <c r="H966" s="488"/>
      <c r="I966" s="488"/>
      <c r="J966" s="488"/>
      <c r="K966" s="488"/>
      <c r="L966" s="488"/>
      <c r="M966" s="488"/>
      <c r="N966" s="488"/>
    </row>
    <row r="967" spans="3:14" x14ac:dyDescent="0.2">
      <c r="C967" s="488"/>
      <c r="E967" s="488"/>
      <c r="F967" s="488"/>
      <c r="G967" s="488"/>
      <c r="H967" s="488"/>
      <c r="I967" s="488"/>
      <c r="J967" s="488"/>
      <c r="K967" s="488"/>
      <c r="L967" s="488"/>
      <c r="M967" s="488"/>
      <c r="N967" s="488"/>
    </row>
    <row r="968" spans="3:14" x14ac:dyDescent="0.2">
      <c r="C968" s="488"/>
      <c r="E968" s="488"/>
      <c r="F968" s="488"/>
      <c r="G968" s="488"/>
      <c r="H968" s="488"/>
      <c r="I968" s="488"/>
      <c r="J968" s="488"/>
      <c r="K968" s="488"/>
      <c r="L968" s="488"/>
      <c r="M968" s="488"/>
      <c r="N968" s="488"/>
    </row>
    <row r="969" spans="3:14" x14ac:dyDescent="0.2">
      <c r="C969" s="488"/>
      <c r="E969" s="488"/>
      <c r="F969" s="488"/>
      <c r="G969" s="488"/>
      <c r="H969" s="488"/>
      <c r="I969" s="488"/>
      <c r="J969" s="488"/>
      <c r="K969" s="488"/>
      <c r="L969" s="488"/>
      <c r="M969" s="488"/>
      <c r="N969" s="488"/>
    </row>
    <row r="970" spans="3:14" x14ac:dyDescent="0.2">
      <c r="C970" s="488"/>
      <c r="E970" s="488"/>
      <c r="F970" s="488"/>
      <c r="G970" s="488"/>
      <c r="H970" s="488"/>
      <c r="I970" s="488"/>
      <c r="J970" s="488"/>
      <c r="K970" s="488"/>
      <c r="L970" s="488"/>
      <c r="M970" s="488"/>
      <c r="N970" s="488"/>
    </row>
    <row r="971" spans="3:14" x14ac:dyDescent="0.2">
      <c r="C971" s="488"/>
      <c r="E971" s="488"/>
      <c r="F971" s="488"/>
      <c r="G971" s="488"/>
      <c r="H971" s="488"/>
      <c r="I971" s="488"/>
      <c r="J971" s="488"/>
      <c r="K971" s="488"/>
      <c r="L971" s="488"/>
      <c r="M971" s="488"/>
      <c r="N971" s="488"/>
    </row>
    <row r="972" spans="3:14" x14ac:dyDescent="0.2">
      <c r="C972" s="488"/>
      <c r="E972" s="488"/>
      <c r="F972" s="488"/>
      <c r="G972" s="488"/>
      <c r="H972" s="488"/>
      <c r="I972" s="488"/>
      <c r="J972" s="488"/>
      <c r="K972" s="488"/>
      <c r="L972" s="488"/>
      <c r="M972" s="488"/>
      <c r="N972" s="488"/>
    </row>
    <row r="973" spans="3:14" x14ac:dyDescent="0.2">
      <c r="C973" s="488"/>
      <c r="E973" s="488"/>
      <c r="F973" s="488"/>
      <c r="G973" s="488"/>
      <c r="H973" s="488"/>
      <c r="I973" s="488"/>
      <c r="J973" s="488"/>
      <c r="K973" s="488"/>
      <c r="L973" s="488"/>
      <c r="M973" s="488"/>
      <c r="N973" s="488"/>
    </row>
    <row r="974" spans="3:14" x14ac:dyDescent="0.2">
      <c r="C974" s="488"/>
      <c r="E974" s="488"/>
      <c r="F974" s="488"/>
      <c r="G974" s="488"/>
      <c r="H974" s="488"/>
      <c r="I974" s="488"/>
      <c r="J974" s="488"/>
      <c r="K974" s="488"/>
      <c r="L974" s="488"/>
      <c r="M974" s="488"/>
      <c r="N974" s="488"/>
    </row>
    <row r="975" spans="3:14" x14ac:dyDescent="0.2">
      <c r="C975" s="488"/>
      <c r="E975" s="488"/>
      <c r="F975" s="488"/>
      <c r="G975" s="488"/>
      <c r="H975" s="488"/>
      <c r="I975" s="488"/>
      <c r="J975" s="488"/>
      <c r="K975" s="488"/>
      <c r="L975" s="488"/>
      <c r="M975" s="488"/>
      <c r="N975" s="488"/>
    </row>
    <row r="976" spans="3:14" x14ac:dyDescent="0.2">
      <c r="C976" s="488"/>
      <c r="E976" s="488"/>
      <c r="F976" s="488"/>
      <c r="G976" s="488"/>
      <c r="H976" s="488"/>
      <c r="I976" s="488"/>
      <c r="J976" s="488"/>
      <c r="K976" s="488"/>
      <c r="L976" s="488"/>
      <c r="M976" s="488"/>
      <c r="N976" s="488"/>
    </row>
    <row r="977" spans="3:14" x14ac:dyDescent="0.2">
      <c r="C977" s="488"/>
      <c r="E977" s="488"/>
      <c r="F977" s="488"/>
      <c r="G977" s="488"/>
      <c r="H977" s="488"/>
      <c r="I977" s="488"/>
      <c r="J977" s="488"/>
      <c r="K977" s="488"/>
      <c r="L977" s="488"/>
      <c r="M977" s="488"/>
      <c r="N977" s="488"/>
    </row>
    <row r="978" spans="3:14" x14ac:dyDescent="0.2">
      <c r="C978" s="488"/>
      <c r="E978" s="488"/>
      <c r="F978" s="488"/>
      <c r="G978" s="488"/>
      <c r="H978" s="488"/>
      <c r="I978" s="488"/>
      <c r="J978" s="488"/>
      <c r="K978" s="488"/>
      <c r="L978" s="488"/>
      <c r="M978" s="488"/>
      <c r="N978" s="488"/>
    </row>
    <row r="979" spans="3:14" x14ac:dyDescent="0.2">
      <c r="C979" s="488"/>
      <c r="E979" s="488"/>
      <c r="F979" s="488"/>
      <c r="G979" s="488"/>
      <c r="H979" s="488"/>
      <c r="I979" s="488"/>
      <c r="J979" s="488"/>
      <c r="K979" s="488"/>
      <c r="L979" s="488"/>
      <c r="M979" s="488"/>
      <c r="N979" s="488"/>
    </row>
    <row r="980" spans="3:14" x14ac:dyDescent="0.2">
      <c r="C980" s="488"/>
      <c r="E980" s="488"/>
      <c r="F980" s="488"/>
      <c r="G980" s="488"/>
      <c r="H980" s="488"/>
      <c r="I980" s="488"/>
      <c r="J980" s="488"/>
      <c r="K980" s="488"/>
      <c r="L980" s="488"/>
      <c r="M980" s="488"/>
      <c r="N980" s="488"/>
    </row>
    <row r="981" spans="3:14" x14ac:dyDescent="0.2">
      <c r="C981" s="488"/>
      <c r="E981" s="488"/>
      <c r="F981" s="488"/>
      <c r="G981" s="488"/>
      <c r="H981" s="488"/>
      <c r="I981" s="488"/>
      <c r="J981" s="488"/>
      <c r="K981" s="488"/>
      <c r="L981" s="488"/>
      <c r="M981" s="488"/>
      <c r="N981" s="488"/>
    </row>
    <row r="982" spans="3:14" x14ac:dyDescent="0.2">
      <c r="C982" s="488"/>
      <c r="E982" s="488"/>
      <c r="F982" s="488"/>
      <c r="G982" s="488"/>
      <c r="H982" s="488"/>
      <c r="I982" s="488"/>
      <c r="J982" s="488"/>
      <c r="K982" s="488"/>
      <c r="L982" s="488"/>
      <c r="M982" s="488"/>
      <c r="N982" s="488"/>
    </row>
    <row r="983" spans="3:14" x14ac:dyDescent="0.2">
      <c r="C983" s="488"/>
      <c r="E983" s="488"/>
      <c r="F983" s="488"/>
      <c r="G983" s="488"/>
      <c r="H983" s="488"/>
      <c r="I983" s="488"/>
      <c r="J983" s="488"/>
      <c r="K983" s="488"/>
      <c r="L983" s="488"/>
      <c r="M983" s="488"/>
      <c r="N983" s="488"/>
    </row>
    <row r="984" spans="3:14" x14ac:dyDescent="0.2">
      <c r="C984" s="488"/>
      <c r="E984" s="488"/>
      <c r="F984" s="488"/>
      <c r="G984" s="488"/>
      <c r="H984" s="488"/>
      <c r="I984" s="488"/>
      <c r="J984" s="488"/>
      <c r="K984" s="488"/>
      <c r="L984" s="488"/>
      <c r="M984" s="488"/>
      <c r="N984" s="488"/>
    </row>
    <row r="985" spans="3:14" x14ac:dyDescent="0.2">
      <c r="C985" s="488"/>
      <c r="E985" s="488"/>
      <c r="F985" s="488"/>
      <c r="G985" s="488"/>
      <c r="H985" s="488"/>
      <c r="I985" s="488"/>
      <c r="J985" s="488"/>
      <c r="K985" s="488"/>
      <c r="L985" s="488"/>
      <c r="M985" s="488"/>
      <c r="N985" s="488"/>
    </row>
    <row r="986" spans="3:14" x14ac:dyDescent="0.2">
      <c r="C986" s="488"/>
      <c r="E986" s="488"/>
      <c r="F986" s="488"/>
      <c r="G986" s="488"/>
      <c r="H986" s="488"/>
      <c r="I986" s="488"/>
      <c r="J986" s="488"/>
      <c r="K986" s="488"/>
      <c r="L986" s="488"/>
      <c r="M986" s="488"/>
      <c r="N986" s="488"/>
    </row>
    <row r="987" spans="3:14" x14ac:dyDescent="0.2">
      <c r="C987" s="488"/>
      <c r="E987" s="488"/>
      <c r="F987" s="488"/>
      <c r="G987" s="488"/>
      <c r="H987" s="488"/>
      <c r="I987" s="488"/>
      <c r="J987" s="488"/>
      <c r="K987" s="488"/>
      <c r="L987" s="488"/>
      <c r="M987" s="488"/>
      <c r="N987" s="488"/>
    </row>
    <row r="988" spans="3:14" x14ac:dyDescent="0.2">
      <c r="C988" s="488"/>
      <c r="E988" s="488"/>
      <c r="F988" s="488"/>
      <c r="G988" s="488"/>
      <c r="H988" s="488"/>
      <c r="I988" s="488"/>
      <c r="J988" s="488"/>
      <c r="K988" s="488"/>
      <c r="L988" s="488"/>
      <c r="M988" s="488"/>
      <c r="N988" s="488"/>
    </row>
    <row r="989" spans="3:14" x14ac:dyDescent="0.2">
      <c r="C989" s="488"/>
      <c r="E989" s="488"/>
      <c r="F989" s="488"/>
      <c r="G989" s="488"/>
      <c r="H989" s="488"/>
      <c r="I989" s="488"/>
      <c r="J989" s="488"/>
      <c r="K989" s="488"/>
      <c r="L989" s="488"/>
      <c r="M989" s="488"/>
      <c r="N989" s="488"/>
    </row>
    <row r="990" spans="3:14" x14ac:dyDescent="0.2">
      <c r="C990" s="488"/>
      <c r="E990" s="488"/>
      <c r="F990" s="488"/>
      <c r="G990" s="488"/>
      <c r="H990" s="488"/>
      <c r="I990" s="488"/>
      <c r="J990" s="488"/>
      <c r="K990" s="488"/>
      <c r="L990" s="488"/>
      <c r="M990" s="488"/>
      <c r="N990" s="488"/>
    </row>
    <row r="991" spans="3:14" x14ac:dyDescent="0.2">
      <c r="C991" s="488"/>
      <c r="E991" s="488"/>
      <c r="F991" s="488"/>
      <c r="G991" s="488"/>
      <c r="H991" s="488"/>
      <c r="I991" s="488"/>
      <c r="J991" s="488"/>
      <c r="K991" s="488"/>
      <c r="L991" s="488"/>
      <c r="M991" s="488"/>
      <c r="N991" s="488"/>
    </row>
    <row r="992" spans="3:14" x14ac:dyDescent="0.2">
      <c r="C992" s="488"/>
      <c r="E992" s="488"/>
      <c r="F992" s="488"/>
      <c r="G992" s="488"/>
      <c r="H992" s="488"/>
      <c r="I992" s="488"/>
      <c r="J992" s="488"/>
      <c r="K992" s="488"/>
      <c r="L992" s="488"/>
      <c r="M992" s="488"/>
      <c r="N992" s="488"/>
    </row>
    <row r="993" spans="3:14" x14ac:dyDescent="0.2">
      <c r="C993" s="488"/>
      <c r="E993" s="488"/>
      <c r="F993" s="488"/>
      <c r="G993" s="488"/>
      <c r="H993" s="488"/>
      <c r="I993" s="488"/>
      <c r="J993" s="488"/>
      <c r="K993" s="488"/>
      <c r="L993" s="488"/>
      <c r="M993" s="488"/>
      <c r="N993" s="488"/>
    </row>
    <row r="994" spans="3:14" x14ac:dyDescent="0.2">
      <c r="C994" s="488"/>
      <c r="E994" s="488"/>
      <c r="F994" s="488"/>
      <c r="G994" s="488"/>
      <c r="H994" s="488"/>
      <c r="I994" s="488"/>
      <c r="J994" s="488"/>
      <c r="K994" s="488"/>
      <c r="L994" s="488"/>
      <c r="M994" s="488"/>
      <c r="N994" s="488"/>
    </row>
    <row r="995" spans="3:14" x14ac:dyDescent="0.2">
      <c r="C995" s="488"/>
      <c r="E995" s="488"/>
      <c r="F995" s="488"/>
      <c r="G995" s="488"/>
      <c r="H995" s="488"/>
      <c r="I995" s="488"/>
      <c r="J995" s="488"/>
      <c r="K995" s="488"/>
      <c r="L995" s="488"/>
      <c r="M995" s="488"/>
      <c r="N995" s="488"/>
    </row>
    <row r="996" spans="3:14" x14ac:dyDescent="0.2">
      <c r="C996" s="488"/>
      <c r="E996" s="488"/>
      <c r="F996" s="488"/>
      <c r="G996" s="488"/>
      <c r="H996" s="488"/>
      <c r="I996" s="488"/>
      <c r="J996" s="488"/>
      <c r="K996" s="488"/>
      <c r="L996" s="488"/>
      <c r="M996" s="488"/>
      <c r="N996" s="488"/>
    </row>
    <row r="997" spans="3:14" x14ac:dyDescent="0.2">
      <c r="C997" s="488"/>
      <c r="E997" s="488"/>
      <c r="F997" s="488"/>
      <c r="G997" s="488"/>
      <c r="H997" s="488"/>
      <c r="I997" s="488"/>
      <c r="J997" s="488"/>
      <c r="K997" s="488"/>
      <c r="L997" s="488"/>
      <c r="M997" s="488"/>
      <c r="N997" s="488"/>
    </row>
    <row r="998" spans="3:14" x14ac:dyDescent="0.2">
      <c r="C998" s="488"/>
      <c r="E998" s="488"/>
      <c r="F998" s="488"/>
      <c r="G998" s="488"/>
      <c r="H998" s="488"/>
      <c r="I998" s="488"/>
      <c r="J998" s="488"/>
      <c r="K998" s="488"/>
      <c r="L998" s="488"/>
      <c r="M998" s="488"/>
      <c r="N998" s="488"/>
    </row>
    <row r="999" spans="3:14" x14ac:dyDescent="0.2">
      <c r="C999" s="488"/>
      <c r="E999" s="488"/>
      <c r="F999" s="488"/>
      <c r="G999" s="488"/>
      <c r="H999" s="488"/>
      <c r="I999" s="488"/>
      <c r="J999" s="488"/>
      <c r="K999" s="488"/>
      <c r="L999" s="488"/>
      <c r="M999" s="488"/>
      <c r="N999" s="488"/>
    </row>
    <row r="1000" spans="3:14" x14ac:dyDescent="0.2">
      <c r="C1000" s="488"/>
      <c r="E1000" s="488"/>
      <c r="F1000" s="488"/>
      <c r="G1000" s="488"/>
      <c r="H1000" s="488"/>
      <c r="I1000" s="488"/>
      <c r="J1000" s="488"/>
      <c r="K1000" s="488"/>
      <c r="L1000" s="488"/>
      <c r="M1000" s="488"/>
      <c r="N1000" s="488"/>
    </row>
    <row r="1001" spans="3:14" x14ac:dyDescent="0.2">
      <c r="C1001" s="488"/>
      <c r="E1001" s="488"/>
      <c r="F1001" s="488"/>
      <c r="G1001" s="488"/>
      <c r="H1001" s="488"/>
      <c r="I1001" s="488"/>
      <c r="J1001" s="488"/>
      <c r="K1001" s="488"/>
      <c r="L1001" s="488"/>
      <c r="M1001" s="488"/>
      <c r="N1001" s="488"/>
    </row>
    <row r="1002" spans="3:14" x14ac:dyDescent="0.2">
      <c r="C1002" s="488"/>
      <c r="E1002" s="488"/>
      <c r="F1002" s="488"/>
      <c r="G1002" s="488"/>
      <c r="H1002" s="488"/>
      <c r="I1002" s="488"/>
      <c r="J1002" s="488"/>
      <c r="K1002" s="488"/>
      <c r="L1002" s="488"/>
      <c r="M1002" s="488"/>
      <c r="N1002" s="488"/>
    </row>
    <row r="1003" spans="3:14" x14ac:dyDescent="0.2">
      <c r="C1003" s="488"/>
      <c r="E1003" s="488"/>
      <c r="F1003" s="488"/>
      <c r="G1003" s="488"/>
      <c r="H1003" s="488"/>
      <c r="I1003" s="488"/>
      <c r="J1003" s="488"/>
      <c r="K1003" s="488"/>
      <c r="L1003" s="488"/>
      <c r="M1003" s="488"/>
      <c r="N1003" s="488"/>
    </row>
    <row r="1004" spans="3:14" x14ac:dyDescent="0.2">
      <c r="C1004" s="488"/>
      <c r="E1004" s="488"/>
      <c r="F1004" s="488"/>
      <c r="G1004" s="488"/>
      <c r="H1004" s="488"/>
      <c r="I1004" s="488"/>
      <c r="J1004" s="488"/>
      <c r="K1004" s="488"/>
      <c r="L1004" s="488"/>
      <c r="M1004" s="488"/>
      <c r="N1004" s="488"/>
    </row>
    <row r="1005" spans="3:14" x14ac:dyDescent="0.2">
      <c r="C1005" s="488"/>
      <c r="E1005" s="488"/>
      <c r="F1005" s="488"/>
      <c r="G1005" s="488"/>
      <c r="H1005" s="488"/>
      <c r="I1005" s="488"/>
      <c r="J1005" s="488"/>
      <c r="K1005" s="488"/>
      <c r="L1005" s="488"/>
      <c r="M1005" s="488"/>
      <c r="N1005" s="488"/>
    </row>
    <row r="1006" spans="3:14" x14ac:dyDescent="0.2">
      <c r="C1006" s="488"/>
      <c r="E1006" s="488"/>
      <c r="F1006" s="488"/>
      <c r="G1006" s="488"/>
      <c r="H1006" s="488"/>
      <c r="I1006" s="488"/>
      <c r="J1006" s="488"/>
      <c r="K1006" s="488"/>
      <c r="L1006" s="488"/>
      <c r="M1006" s="488"/>
      <c r="N1006" s="488"/>
    </row>
    <row r="1007" spans="3:14" x14ac:dyDescent="0.2">
      <c r="C1007" s="488"/>
      <c r="E1007" s="488"/>
      <c r="F1007" s="488"/>
      <c r="G1007" s="488"/>
      <c r="H1007" s="488"/>
      <c r="I1007" s="488"/>
      <c r="J1007" s="488"/>
      <c r="K1007" s="488"/>
      <c r="L1007" s="488"/>
      <c r="M1007" s="488"/>
      <c r="N1007" s="488"/>
    </row>
    <row r="1008" spans="3:14" x14ac:dyDescent="0.2">
      <c r="C1008" s="488"/>
      <c r="E1008" s="488"/>
      <c r="F1008" s="488"/>
      <c r="G1008" s="488"/>
      <c r="H1008" s="488"/>
      <c r="I1008" s="488"/>
      <c r="J1008" s="488"/>
      <c r="K1008" s="488"/>
      <c r="L1008" s="488"/>
      <c r="M1008" s="488"/>
      <c r="N1008" s="488"/>
    </row>
    <row r="1009" spans="3:14" x14ac:dyDescent="0.2">
      <c r="C1009" s="488"/>
      <c r="E1009" s="488"/>
      <c r="F1009" s="488"/>
      <c r="G1009" s="488"/>
      <c r="H1009" s="488"/>
      <c r="I1009" s="488"/>
      <c r="J1009" s="488"/>
      <c r="K1009" s="488"/>
      <c r="L1009" s="488"/>
      <c r="M1009" s="488"/>
      <c r="N1009" s="488"/>
    </row>
    <row r="1010" spans="3:14" x14ac:dyDescent="0.2">
      <c r="C1010" s="488"/>
      <c r="E1010" s="488"/>
      <c r="F1010" s="488"/>
      <c r="G1010" s="488"/>
      <c r="H1010" s="488"/>
      <c r="I1010" s="488"/>
      <c r="J1010" s="488"/>
      <c r="K1010" s="488"/>
      <c r="L1010" s="488"/>
      <c r="M1010" s="488"/>
      <c r="N1010" s="488"/>
    </row>
    <row r="1011" spans="3:14" x14ac:dyDescent="0.2">
      <c r="C1011" s="488"/>
      <c r="E1011" s="488"/>
      <c r="F1011" s="488"/>
      <c r="G1011" s="488"/>
      <c r="H1011" s="488"/>
      <c r="I1011" s="488"/>
      <c r="J1011" s="488"/>
      <c r="K1011" s="488"/>
      <c r="L1011" s="488"/>
      <c r="M1011" s="488"/>
      <c r="N1011" s="488"/>
    </row>
    <row r="1012" spans="3:14" x14ac:dyDescent="0.2">
      <c r="C1012" s="488"/>
      <c r="E1012" s="488"/>
      <c r="F1012" s="488"/>
      <c r="G1012" s="488"/>
      <c r="H1012" s="488"/>
      <c r="I1012" s="488"/>
      <c r="J1012" s="488"/>
      <c r="K1012" s="488"/>
      <c r="L1012" s="488"/>
      <c r="M1012" s="488"/>
      <c r="N1012" s="488"/>
    </row>
    <row r="1013" spans="3:14" x14ac:dyDescent="0.2">
      <c r="C1013" s="488"/>
      <c r="E1013" s="488"/>
      <c r="F1013" s="488"/>
      <c r="G1013" s="488"/>
      <c r="H1013" s="488"/>
      <c r="I1013" s="488"/>
      <c r="J1013" s="488"/>
      <c r="K1013" s="488"/>
      <c r="L1013" s="488"/>
      <c r="M1013" s="488"/>
      <c r="N1013" s="488"/>
    </row>
    <row r="1014" spans="3:14" x14ac:dyDescent="0.2">
      <c r="C1014" s="488"/>
      <c r="E1014" s="488"/>
      <c r="F1014" s="488"/>
      <c r="G1014" s="488"/>
      <c r="H1014" s="488"/>
      <c r="I1014" s="488"/>
      <c r="J1014" s="488"/>
      <c r="K1014" s="488"/>
      <c r="L1014" s="488"/>
      <c r="M1014" s="488"/>
      <c r="N1014" s="488"/>
    </row>
    <row r="1015" spans="3:14" x14ac:dyDescent="0.2">
      <c r="C1015" s="488"/>
      <c r="E1015" s="488"/>
      <c r="F1015" s="488"/>
      <c r="G1015" s="488"/>
      <c r="H1015" s="488"/>
      <c r="I1015" s="488"/>
      <c r="J1015" s="488"/>
      <c r="K1015" s="488"/>
      <c r="L1015" s="488"/>
      <c r="M1015" s="488"/>
      <c r="N1015" s="488"/>
    </row>
    <row r="1016" spans="3:14" x14ac:dyDescent="0.2">
      <c r="C1016" s="488"/>
      <c r="E1016" s="488"/>
      <c r="F1016" s="488"/>
      <c r="G1016" s="488"/>
      <c r="H1016" s="488"/>
      <c r="I1016" s="488"/>
      <c r="J1016" s="488"/>
      <c r="K1016" s="488"/>
      <c r="L1016" s="488"/>
      <c r="M1016" s="488"/>
      <c r="N1016" s="488"/>
    </row>
    <row r="1017" spans="3:14" x14ac:dyDescent="0.2">
      <c r="C1017" s="488"/>
      <c r="E1017" s="488"/>
      <c r="F1017" s="488"/>
      <c r="G1017" s="488"/>
      <c r="H1017" s="488"/>
      <c r="I1017" s="488"/>
      <c r="J1017" s="488"/>
      <c r="K1017" s="488"/>
      <c r="L1017" s="488"/>
      <c r="M1017" s="488"/>
      <c r="N1017" s="488"/>
    </row>
    <row r="1018" spans="3:14" x14ac:dyDescent="0.2">
      <c r="C1018" s="488"/>
      <c r="E1018" s="488"/>
      <c r="F1018" s="488"/>
      <c r="G1018" s="488"/>
      <c r="H1018" s="488"/>
      <c r="I1018" s="488"/>
      <c r="J1018" s="488"/>
      <c r="K1018" s="488"/>
      <c r="L1018" s="488"/>
      <c r="M1018" s="488"/>
      <c r="N1018" s="488"/>
    </row>
    <row r="1019" spans="3:14" x14ac:dyDescent="0.2">
      <c r="C1019" s="488"/>
      <c r="E1019" s="488"/>
      <c r="F1019" s="488"/>
      <c r="G1019" s="488"/>
      <c r="H1019" s="488"/>
      <c r="I1019" s="488"/>
      <c r="J1019" s="488"/>
      <c r="K1019" s="488"/>
      <c r="L1019" s="488"/>
      <c r="M1019" s="488"/>
      <c r="N1019" s="488"/>
    </row>
    <row r="1020" spans="3:14" x14ac:dyDescent="0.2">
      <c r="C1020" s="488"/>
      <c r="E1020" s="488"/>
      <c r="F1020" s="488"/>
      <c r="G1020" s="488"/>
      <c r="H1020" s="488"/>
      <c r="I1020" s="488"/>
      <c r="J1020" s="488"/>
      <c r="K1020" s="488"/>
      <c r="L1020" s="488"/>
      <c r="M1020" s="488"/>
      <c r="N1020" s="488"/>
    </row>
    <row r="1021" spans="3:14" x14ac:dyDescent="0.2">
      <c r="C1021" s="488"/>
      <c r="E1021" s="488"/>
      <c r="F1021" s="488"/>
      <c r="G1021" s="488"/>
      <c r="H1021" s="488"/>
      <c r="I1021" s="488"/>
      <c r="J1021" s="488"/>
      <c r="K1021" s="488"/>
      <c r="L1021" s="488"/>
      <c r="M1021" s="488"/>
      <c r="N1021" s="488"/>
    </row>
    <row r="1022" spans="3:14" x14ac:dyDescent="0.2">
      <c r="C1022" s="488"/>
      <c r="E1022" s="488"/>
      <c r="F1022" s="488"/>
      <c r="G1022" s="488"/>
      <c r="H1022" s="488"/>
      <c r="I1022" s="488"/>
      <c r="J1022" s="488"/>
      <c r="K1022" s="488"/>
      <c r="L1022" s="488"/>
      <c r="M1022" s="488"/>
      <c r="N1022" s="488"/>
    </row>
    <row r="1023" spans="3:14" x14ac:dyDescent="0.2">
      <c r="C1023" s="488"/>
      <c r="E1023" s="488"/>
      <c r="F1023" s="488"/>
      <c r="G1023" s="488"/>
      <c r="H1023" s="488"/>
      <c r="I1023" s="488"/>
      <c r="J1023" s="488"/>
      <c r="K1023" s="488"/>
      <c r="L1023" s="488"/>
      <c r="M1023" s="488"/>
      <c r="N1023" s="488"/>
    </row>
    <row r="1024" spans="3:14" x14ac:dyDescent="0.2">
      <c r="C1024" s="488"/>
      <c r="E1024" s="488"/>
      <c r="F1024" s="488"/>
      <c r="G1024" s="488"/>
      <c r="H1024" s="488"/>
      <c r="I1024" s="488"/>
      <c r="J1024" s="488"/>
      <c r="K1024" s="488"/>
      <c r="L1024" s="488"/>
      <c r="M1024" s="488"/>
      <c r="N1024" s="488"/>
    </row>
    <row r="1025" spans="3:14" x14ac:dyDescent="0.2">
      <c r="C1025" s="488"/>
      <c r="E1025" s="488"/>
      <c r="F1025" s="488"/>
      <c r="G1025" s="488"/>
      <c r="H1025" s="488"/>
      <c r="I1025" s="488"/>
      <c r="J1025" s="488"/>
      <c r="K1025" s="488"/>
      <c r="L1025" s="488"/>
      <c r="M1025" s="488"/>
      <c r="N1025" s="488"/>
    </row>
    <row r="1026" spans="3:14" x14ac:dyDescent="0.2">
      <c r="C1026" s="488"/>
      <c r="E1026" s="488"/>
      <c r="F1026" s="488"/>
      <c r="G1026" s="488"/>
      <c r="H1026" s="488"/>
      <c r="I1026" s="488"/>
      <c r="J1026" s="488"/>
      <c r="K1026" s="488"/>
      <c r="L1026" s="488"/>
      <c r="M1026" s="488"/>
      <c r="N1026" s="488"/>
    </row>
    <row r="1027" spans="3:14" x14ac:dyDescent="0.2">
      <c r="C1027" s="488"/>
      <c r="E1027" s="488"/>
      <c r="F1027" s="488"/>
      <c r="G1027" s="488"/>
      <c r="H1027" s="488"/>
      <c r="I1027" s="488"/>
      <c r="J1027" s="488"/>
      <c r="K1027" s="488"/>
      <c r="L1027" s="488"/>
      <c r="M1027" s="488"/>
      <c r="N1027" s="488"/>
    </row>
    <row r="1028" spans="3:14" x14ac:dyDescent="0.2">
      <c r="C1028" s="488"/>
      <c r="E1028" s="488"/>
      <c r="F1028" s="488"/>
      <c r="G1028" s="488"/>
      <c r="H1028" s="488"/>
      <c r="I1028" s="488"/>
      <c r="J1028" s="488"/>
      <c r="K1028" s="488"/>
      <c r="L1028" s="488"/>
      <c r="M1028" s="488"/>
      <c r="N1028" s="488"/>
    </row>
    <row r="1029" spans="3:14" x14ac:dyDescent="0.2">
      <c r="C1029" s="488"/>
      <c r="E1029" s="488"/>
      <c r="F1029" s="488"/>
      <c r="G1029" s="488"/>
      <c r="H1029" s="488"/>
      <c r="I1029" s="488"/>
      <c r="J1029" s="488"/>
      <c r="K1029" s="488"/>
      <c r="L1029" s="488"/>
      <c r="M1029" s="488"/>
      <c r="N1029" s="488"/>
    </row>
    <row r="1030" spans="3:14" x14ac:dyDescent="0.2">
      <c r="C1030" s="488"/>
      <c r="E1030" s="488"/>
      <c r="F1030" s="488"/>
      <c r="G1030" s="488"/>
      <c r="H1030" s="488"/>
      <c r="I1030" s="488"/>
      <c r="J1030" s="488"/>
      <c r="K1030" s="488"/>
      <c r="L1030" s="488"/>
      <c r="M1030" s="488"/>
      <c r="N1030" s="488"/>
    </row>
    <row r="1031" spans="3:14" x14ac:dyDescent="0.2">
      <c r="C1031" s="488"/>
      <c r="E1031" s="488"/>
      <c r="F1031" s="488"/>
      <c r="G1031" s="488"/>
      <c r="H1031" s="488"/>
      <c r="I1031" s="488"/>
      <c r="J1031" s="488"/>
      <c r="K1031" s="488"/>
      <c r="L1031" s="488"/>
      <c r="M1031" s="488"/>
      <c r="N1031" s="488"/>
    </row>
    <row r="1032" spans="3:14" x14ac:dyDescent="0.2">
      <c r="C1032" s="488"/>
      <c r="E1032" s="488"/>
      <c r="F1032" s="488"/>
      <c r="G1032" s="488"/>
      <c r="H1032" s="488"/>
      <c r="I1032" s="488"/>
      <c r="J1032" s="488"/>
      <c r="K1032" s="488"/>
      <c r="L1032" s="488"/>
      <c r="M1032" s="488"/>
      <c r="N1032" s="488"/>
    </row>
    <row r="1033" spans="3:14" x14ac:dyDescent="0.2">
      <c r="C1033" s="488"/>
      <c r="E1033" s="488"/>
      <c r="F1033" s="488"/>
      <c r="G1033" s="488"/>
      <c r="H1033" s="488"/>
      <c r="I1033" s="488"/>
      <c r="J1033" s="488"/>
      <c r="K1033" s="488"/>
      <c r="L1033" s="488"/>
      <c r="M1033" s="488"/>
      <c r="N1033" s="488"/>
    </row>
    <row r="1034" spans="3:14" x14ac:dyDescent="0.2">
      <c r="C1034" s="488"/>
      <c r="E1034" s="488"/>
      <c r="F1034" s="488"/>
      <c r="G1034" s="488"/>
      <c r="H1034" s="488"/>
      <c r="I1034" s="488"/>
      <c r="J1034" s="488"/>
      <c r="K1034" s="488"/>
      <c r="L1034" s="488"/>
      <c r="M1034" s="488"/>
      <c r="N1034" s="488"/>
    </row>
    <row r="1035" spans="3:14" x14ac:dyDescent="0.2">
      <c r="C1035" s="488"/>
      <c r="E1035" s="488"/>
      <c r="F1035" s="488"/>
      <c r="G1035" s="488"/>
      <c r="H1035" s="488"/>
      <c r="I1035" s="488"/>
      <c r="J1035" s="488"/>
      <c r="K1035" s="488"/>
      <c r="L1035" s="488"/>
      <c r="M1035" s="488"/>
      <c r="N1035" s="488"/>
    </row>
    <row r="1036" spans="3:14" x14ac:dyDescent="0.2">
      <c r="C1036" s="488"/>
      <c r="E1036" s="488"/>
      <c r="F1036" s="488"/>
      <c r="G1036" s="488"/>
      <c r="H1036" s="488"/>
      <c r="I1036" s="488"/>
      <c r="J1036" s="488"/>
      <c r="K1036" s="488"/>
      <c r="L1036" s="488"/>
      <c r="M1036" s="488"/>
      <c r="N1036" s="488"/>
    </row>
    <row r="1037" spans="3:14" x14ac:dyDescent="0.2">
      <c r="C1037" s="488"/>
      <c r="E1037" s="488"/>
      <c r="F1037" s="488"/>
      <c r="G1037" s="488"/>
      <c r="H1037" s="488"/>
      <c r="I1037" s="488"/>
      <c r="J1037" s="488"/>
      <c r="K1037" s="488"/>
      <c r="L1037" s="488"/>
      <c r="M1037" s="488"/>
      <c r="N1037" s="488"/>
    </row>
    <row r="1038" spans="3:14" x14ac:dyDescent="0.2">
      <c r="C1038" s="488"/>
      <c r="E1038" s="488"/>
      <c r="F1038" s="488"/>
      <c r="G1038" s="488"/>
      <c r="H1038" s="488"/>
      <c r="I1038" s="488"/>
      <c r="J1038" s="488"/>
      <c r="K1038" s="488"/>
      <c r="L1038" s="488"/>
      <c r="M1038" s="488"/>
      <c r="N1038" s="488"/>
    </row>
    <row r="1039" spans="3:14" x14ac:dyDescent="0.2">
      <c r="C1039" s="488"/>
      <c r="E1039" s="488"/>
      <c r="F1039" s="488"/>
      <c r="G1039" s="488"/>
      <c r="H1039" s="488"/>
      <c r="I1039" s="488"/>
      <c r="J1039" s="488"/>
      <c r="K1039" s="488"/>
      <c r="L1039" s="488"/>
      <c r="M1039" s="488"/>
      <c r="N1039" s="488"/>
    </row>
    <row r="1040" spans="3:14" x14ac:dyDescent="0.2">
      <c r="C1040" s="488"/>
      <c r="E1040" s="488"/>
      <c r="F1040" s="488"/>
      <c r="G1040" s="488"/>
      <c r="H1040" s="488"/>
      <c r="I1040" s="488"/>
      <c r="J1040" s="488"/>
      <c r="K1040" s="488"/>
      <c r="L1040" s="488"/>
      <c r="M1040" s="488"/>
      <c r="N1040" s="488"/>
    </row>
    <row r="1041" spans="3:14" x14ac:dyDescent="0.2">
      <c r="C1041" s="488"/>
      <c r="E1041" s="488"/>
      <c r="F1041" s="488"/>
      <c r="G1041" s="488"/>
      <c r="H1041" s="488"/>
      <c r="I1041" s="488"/>
      <c r="J1041" s="488"/>
      <c r="K1041" s="488"/>
      <c r="L1041" s="488"/>
      <c r="M1041" s="488"/>
      <c r="N1041" s="488"/>
    </row>
    <row r="1042" spans="3:14" x14ac:dyDescent="0.2">
      <c r="C1042" s="488"/>
      <c r="E1042" s="488"/>
      <c r="F1042" s="488"/>
      <c r="G1042" s="488"/>
      <c r="H1042" s="488"/>
      <c r="I1042" s="488"/>
      <c r="J1042" s="488"/>
      <c r="K1042" s="488"/>
      <c r="L1042" s="488"/>
      <c r="M1042" s="488"/>
      <c r="N1042" s="488"/>
    </row>
    <row r="1043" spans="3:14" x14ac:dyDescent="0.2">
      <c r="C1043" s="488"/>
      <c r="E1043" s="488"/>
      <c r="F1043" s="488"/>
      <c r="G1043" s="488"/>
      <c r="H1043" s="488"/>
      <c r="I1043" s="488"/>
      <c r="J1043" s="488"/>
      <c r="K1043" s="488"/>
      <c r="L1043" s="488"/>
      <c r="M1043" s="488"/>
      <c r="N1043" s="488"/>
    </row>
    <row r="1044" spans="3:14" x14ac:dyDescent="0.2">
      <c r="C1044" s="488"/>
      <c r="E1044" s="488"/>
      <c r="F1044" s="488"/>
      <c r="G1044" s="488"/>
      <c r="H1044" s="488"/>
      <c r="I1044" s="488"/>
      <c r="J1044" s="488"/>
      <c r="K1044" s="488"/>
      <c r="L1044" s="488"/>
      <c r="M1044" s="488"/>
      <c r="N1044" s="488"/>
    </row>
    <row r="1045" spans="3:14" x14ac:dyDescent="0.2">
      <c r="C1045" s="488"/>
      <c r="E1045" s="488"/>
      <c r="F1045" s="488"/>
      <c r="G1045" s="488"/>
      <c r="H1045" s="488"/>
      <c r="I1045" s="488"/>
      <c r="J1045" s="488"/>
      <c r="K1045" s="488"/>
      <c r="L1045" s="488"/>
      <c r="M1045" s="488"/>
      <c r="N1045" s="488"/>
    </row>
    <row r="1046" spans="3:14" x14ac:dyDescent="0.2">
      <c r="C1046" s="488"/>
      <c r="E1046" s="488"/>
      <c r="F1046" s="488"/>
      <c r="G1046" s="488"/>
      <c r="H1046" s="488"/>
      <c r="I1046" s="488"/>
      <c r="J1046" s="488"/>
      <c r="K1046" s="488"/>
      <c r="L1046" s="488"/>
      <c r="M1046" s="488"/>
      <c r="N1046" s="488"/>
    </row>
    <row r="1047" spans="3:14" x14ac:dyDescent="0.2">
      <c r="C1047" s="488"/>
      <c r="E1047" s="488"/>
      <c r="F1047" s="488"/>
      <c r="G1047" s="488"/>
      <c r="H1047" s="488"/>
      <c r="I1047" s="488"/>
      <c r="J1047" s="488"/>
      <c r="K1047" s="488"/>
      <c r="L1047" s="488"/>
      <c r="M1047" s="488"/>
      <c r="N1047" s="488"/>
    </row>
    <row r="1048" spans="3:14" x14ac:dyDescent="0.2">
      <c r="C1048" s="488"/>
      <c r="E1048" s="488"/>
      <c r="F1048" s="488"/>
      <c r="G1048" s="488"/>
      <c r="H1048" s="488"/>
      <c r="I1048" s="488"/>
      <c r="J1048" s="488"/>
      <c r="K1048" s="488"/>
      <c r="L1048" s="488"/>
      <c r="M1048" s="488"/>
      <c r="N1048" s="488"/>
    </row>
    <row r="1049" spans="3:14" x14ac:dyDescent="0.2">
      <c r="C1049" s="488"/>
      <c r="E1049" s="488"/>
      <c r="F1049" s="488"/>
      <c r="G1049" s="488"/>
      <c r="H1049" s="488"/>
      <c r="I1049" s="488"/>
      <c r="J1049" s="488"/>
      <c r="K1049" s="488"/>
      <c r="L1049" s="488"/>
      <c r="M1049" s="488"/>
      <c r="N1049" s="488"/>
    </row>
    <row r="1050" spans="3:14" x14ac:dyDescent="0.2">
      <c r="C1050" s="488"/>
      <c r="E1050" s="488"/>
      <c r="F1050" s="488"/>
      <c r="G1050" s="488"/>
      <c r="H1050" s="488"/>
      <c r="I1050" s="488"/>
      <c r="J1050" s="488"/>
      <c r="K1050" s="488"/>
      <c r="L1050" s="488"/>
      <c r="M1050" s="488"/>
      <c r="N1050" s="488"/>
    </row>
    <row r="1051" spans="3:14" x14ac:dyDescent="0.2">
      <c r="C1051" s="488"/>
      <c r="E1051" s="488"/>
      <c r="F1051" s="488"/>
      <c r="G1051" s="488"/>
      <c r="H1051" s="488"/>
      <c r="I1051" s="488"/>
      <c r="J1051" s="488"/>
      <c r="K1051" s="488"/>
      <c r="L1051" s="488"/>
      <c r="M1051" s="488"/>
      <c r="N1051" s="488"/>
    </row>
    <row r="1052" spans="3:14" x14ac:dyDescent="0.2">
      <c r="C1052" s="488"/>
      <c r="E1052" s="488"/>
      <c r="F1052" s="488"/>
      <c r="G1052" s="488"/>
      <c r="H1052" s="488"/>
      <c r="I1052" s="488"/>
      <c r="J1052" s="488"/>
      <c r="K1052" s="488"/>
      <c r="L1052" s="488"/>
      <c r="M1052" s="488"/>
      <c r="N1052" s="488"/>
    </row>
    <row r="1053" spans="3:14" x14ac:dyDescent="0.2">
      <c r="C1053" s="488"/>
      <c r="E1053" s="488"/>
      <c r="F1053" s="488"/>
      <c r="G1053" s="488"/>
      <c r="H1053" s="488"/>
      <c r="I1053" s="488"/>
      <c r="J1053" s="488"/>
      <c r="K1053" s="488"/>
      <c r="L1053" s="488"/>
      <c r="M1053" s="488"/>
      <c r="N1053" s="488"/>
    </row>
    <row r="1054" spans="3:14" x14ac:dyDescent="0.2">
      <c r="C1054" s="488"/>
      <c r="E1054" s="488"/>
      <c r="F1054" s="488"/>
      <c r="G1054" s="488"/>
      <c r="H1054" s="488"/>
      <c r="I1054" s="488"/>
      <c r="J1054" s="488"/>
      <c r="K1054" s="488"/>
      <c r="L1054" s="488"/>
      <c r="M1054" s="488"/>
      <c r="N1054" s="488"/>
    </row>
    <row r="1055" spans="3:14" x14ac:dyDescent="0.2">
      <c r="C1055" s="488"/>
      <c r="E1055" s="488"/>
      <c r="F1055" s="488"/>
      <c r="G1055" s="488"/>
      <c r="H1055" s="488"/>
      <c r="I1055" s="488"/>
      <c r="J1055" s="488"/>
      <c r="K1055" s="488"/>
      <c r="L1055" s="488"/>
      <c r="M1055" s="488"/>
      <c r="N1055" s="488"/>
    </row>
    <row r="1056" spans="3:14" x14ac:dyDescent="0.2">
      <c r="C1056" s="488"/>
      <c r="E1056" s="488"/>
      <c r="F1056" s="488"/>
      <c r="G1056" s="488"/>
      <c r="H1056" s="488"/>
      <c r="I1056" s="488"/>
      <c r="J1056" s="488"/>
      <c r="K1056" s="488"/>
      <c r="L1056" s="488"/>
      <c r="M1056" s="488"/>
      <c r="N1056" s="488"/>
    </row>
    <row r="1057" spans="3:14" x14ac:dyDescent="0.2">
      <c r="C1057" s="488"/>
      <c r="E1057" s="488"/>
      <c r="F1057" s="488"/>
      <c r="G1057" s="488"/>
      <c r="H1057" s="488"/>
      <c r="I1057" s="488"/>
      <c r="J1057" s="488"/>
      <c r="K1057" s="488"/>
      <c r="L1057" s="488"/>
      <c r="M1057" s="488"/>
      <c r="N1057" s="488"/>
    </row>
    <row r="1058" spans="3:14" x14ac:dyDescent="0.2">
      <c r="C1058" s="488"/>
      <c r="E1058" s="488"/>
      <c r="F1058" s="488"/>
      <c r="G1058" s="488"/>
      <c r="H1058" s="488"/>
      <c r="I1058" s="488"/>
      <c r="J1058" s="488"/>
      <c r="K1058" s="488"/>
      <c r="L1058" s="488"/>
      <c r="M1058" s="488"/>
      <c r="N1058" s="488"/>
    </row>
    <row r="1059" spans="3:14" x14ac:dyDescent="0.2">
      <c r="C1059" s="488"/>
      <c r="E1059" s="488"/>
      <c r="F1059" s="488"/>
      <c r="G1059" s="488"/>
      <c r="H1059" s="488"/>
      <c r="I1059" s="488"/>
      <c r="J1059" s="488"/>
      <c r="K1059" s="488"/>
      <c r="L1059" s="488"/>
      <c r="M1059" s="488"/>
      <c r="N1059" s="488"/>
    </row>
    <row r="1060" spans="3:14" x14ac:dyDescent="0.2">
      <c r="C1060" s="488"/>
      <c r="E1060" s="488"/>
      <c r="F1060" s="488"/>
      <c r="G1060" s="488"/>
      <c r="H1060" s="488"/>
      <c r="I1060" s="488"/>
      <c r="J1060" s="488"/>
      <c r="K1060" s="488"/>
      <c r="L1060" s="488"/>
      <c r="M1060" s="488"/>
      <c r="N1060" s="488"/>
    </row>
    <row r="1061" spans="3:14" x14ac:dyDescent="0.2">
      <c r="C1061" s="488"/>
      <c r="E1061" s="488"/>
      <c r="F1061" s="488"/>
      <c r="G1061" s="488"/>
      <c r="H1061" s="488"/>
      <c r="I1061" s="488"/>
      <c r="J1061" s="488"/>
      <c r="K1061" s="488"/>
      <c r="L1061" s="488"/>
      <c r="M1061" s="488"/>
      <c r="N1061" s="488"/>
    </row>
    <row r="1062" spans="3:14" x14ac:dyDescent="0.2">
      <c r="C1062" s="488"/>
      <c r="E1062" s="488"/>
      <c r="F1062" s="488"/>
      <c r="G1062" s="488"/>
      <c r="H1062" s="488"/>
      <c r="I1062" s="488"/>
      <c r="J1062" s="488"/>
      <c r="K1062" s="488"/>
      <c r="L1062" s="488"/>
      <c r="M1062" s="488"/>
      <c r="N1062" s="488"/>
    </row>
    <row r="1063" spans="3:14" x14ac:dyDescent="0.2">
      <c r="C1063" s="488"/>
      <c r="E1063" s="488"/>
      <c r="F1063" s="488"/>
      <c r="G1063" s="488"/>
      <c r="H1063" s="488"/>
      <c r="I1063" s="488"/>
      <c r="J1063" s="488"/>
      <c r="K1063" s="488"/>
      <c r="L1063" s="488"/>
      <c r="M1063" s="488"/>
      <c r="N1063" s="488"/>
    </row>
    <row r="1064" spans="3:14" x14ac:dyDescent="0.2">
      <c r="C1064" s="488"/>
      <c r="E1064" s="488"/>
      <c r="F1064" s="488"/>
      <c r="G1064" s="488"/>
      <c r="H1064" s="488"/>
      <c r="I1064" s="488"/>
      <c r="J1064" s="488"/>
      <c r="K1064" s="488"/>
      <c r="L1064" s="488"/>
      <c r="M1064" s="488"/>
      <c r="N1064" s="488"/>
    </row>
    <row r="1065" spans="3:14" x14ac:dyDescent="0.2">
      <c r="C1065" s="488"/>
      <c r="E1065" s="488"/>
      <c r="F1065" s="488"/>
      <c r="G1065" s="488"/>
      <c r="H1065" s="488"/>
      <c r="I1065" s="488"/>
      <c r="J1065" s="488"/>
      <c r="K1065" s="488"/>
      <c r="L1065" s="488"/>
      <c r="M1065" s="488"/>
      <c r="N1065" s="488"/>
    </row>
    <row r="1066" spans="3:14" x14ac:dyDescent="0.2">
      <c r="C1066" s="488"/>
      <c r="E1066" s="488"/>
      <c r="F1066" s="488"/>
      <c r="G1066" s="488"/>
      <c r="H1066" s="488"/>
      <c r="I1066" s="488"/>
      <c r="J1066" s="488"/>
      <c r="K1066" s="488"/>
      <c r="L1066" s="488"/>
      <c r="M1066" s="488"/>
      <c r="N1066" s="488"/>
    </row>
    <row r="1067" spans="3:14" x14ac:dyDescent="0.2">
      <c r="C1067" s="488"/>
      <c r="E1067" s="488"/>
      <c r="F1067" s="488"/>
      <c r="G1067" s="488"/>
      <c r="H1067" s="488"/>
      <c r="I1067" s="488"/>
      <c r="J1067" s="488"/>
      <c r="K1067" s="488"/>
      <c r="L1067" s="488"/>
      <c r="M1067" s="488"/>
      <c r="N1067" s="488"/>
    </row>
    <row r="1068" spans="3:14" x14ac:dyDescent="0.2">
      <c r="C1068" s="488"/>
      <c r="E1068" s="488"/>
      <c r="F1068" s="488"/>
      <c r="G1068" s="488"/>
      <c r="H1068" s="488"/>
      <c r="I1068" s="488"/>
      <c r="J1068" s="488"/>
      <c r="K1068" s="488"/>
      <c r="L1068" s="488"/>
      <c r="M1068" s="488"/>
      <c r="N1068" s="488"/>
    </row>
    <row r="1069" spans="3:14" x14ac:dyDescent="0.2">
      <c r="C1069" s="488"/>
      <c r="E1069" s="488"/>
      <c r="F1069" s="488"/>
      <c r="G1069" s="488"/>
      <c r="H1069" s="488"/>
      <c r="I1069" s="488"/>
      <c r="J1069" s="488"/>
      <c r="K1069" s="488"/>
      <c r="L1069" s="488"/>
      <c r="M1069" s="488"/>
      <c r="N1069" s="488"/>
    </row>
    <row r="1070" spans="3:14" x14ac:dyDescent="0.2">
      <c r="C1070" s="488"/>
      <c r="E1070" s="488"/>
      <c r="F1070" s="488"/>
      <c r="G1070" s="488"/>
      <c r="H1070" s="488"/>
      <c r="I1070" s="488"/>
      <c r="J1070" s="488"/>
      <c r="K1070" s="488"/>
      <c r="L1070" s="488"/>
      <c r="M1070" s="488"/>
      <c r="N1070" s="488"/>
    </row>
    <row r="1071" spans="3:14" x14ac:dyDescent="0.2">
      <c r="C1071" s="488"/>
      <c r="E1071" s="488"/>
      <c r="F1071" s="488"/>
      <c r="G1071" s="488"/>
      <c r="H1071" s="488"/>
      <c r="I1071" s="488"/>
      <c r="J1071" s="488"/>
      <c r="K1071" s="488"/>
      <c r="L1071" s="488"/>
      <c r="M1071" s="488"/>
      <c r="N1071" s="488"/>
    </row>
    <row r="1072" spans="3:14" x14ac:dyDescent="0.2">
      <c r="C1072" s="488"/>
      <c r="E1072" s="488"/>
      <c r="F1072" s="488"/>
      <c r="G1072" s="488"/>
      <c r="H1072" s="488"/>
      <c r="I1072" s="488"/>
      <c r="J1072" s="488"/>
      <c r="K1072" s="488"/>
      <c r="L1072" s="488"/>
      <c r="M1072" s="488"/>
      <c r="N1072" s="488"/>
    </row>
    <row r="1073" spans="3:14" x14ac:dyDescent="0.2">
      <c r="C1073" s="488"/>
      <c r="E1073" s="488"/>
      <c r="F1073" s="488"/>
      <c r="G1073" s="488"/>
      <c r="H1073" s="488"/>
      <c r="I1073" s="488"/>
      <c r="J1073" s="488"/>
      <c r="K1073" s="488"/>
      <c r="L1073" s="488"/>
      <c r="M1073" s="488"/>
      <c r="N1073" s="488"/>
    </row>
    <row r="1074" spans="3:14" x14ac:dyDescent="0.2">
      <c r="C1074" s="488"/>
      <c r="E1074" s="488"/>
      <c r="F1074" s="488"/>
      <c r="G1074" s="488"/>
      <c r="H1074" s="488"/>
      <c r="I1074" s="488"/>
      <c r="J1074" s="488"/>
      <c r="K1074" s="488"/>
      <c r="L1074" s="488"/>
      <c r="M1074" s="488"/>
      <c r="N1074" s="488"/>
    </row>
    <row r="1075" spans="3:14" x14ac:dyDescent="0.2">
      <c r="C1075" s="488"/>
      <c r="E1075" s="488"/>
      <c r="F1075" s="488"/>
      <c r="G1075" s="488"/>
      <c r="H1075" s="488"/>
      <c r="I1075" s="488"/>
      <c r="J1075" s="488"/>
      <c r="K1075" s="488"/>
      <c r="L1075" s="488"/>
      <c r="M1075" s="488"/>
      <c r="N1075" s="488"/>
    </row>
    <row r="1076" spans="3:14" x14ac:dyDescent="0.2">
      <c r="C1076" s="488"/>
      <c r="E1076" s="488"/>
      <c r="F1076" s="488"/>
      <c r="G1076" s="488"/>
      <c r="H1076" s="488"/>
      <c r="I1076" s="488"/>
      <c r="J1076" s="488"/>
      <c r="K1076" s="488"/>
      <c r="L1076" s="488"/>
      <c r="M1076" s="488"/>
      <c r="N1076" s="488"/>
    </row>
    <row r="1077" spans="3:14" x14ac:dyDescent="0.2">
      <c r="C1077" s="488"/>
      <c r="E1077" s="488"/>
      <c r="F1077" s="488"/>
      <c r="G1077" s="488"/>
      <c r="H1077" s="488"/>
      <c r="I1077" s="488"/>
      <c r="J1077" s="488"/>
      <c r="K1077" s="488"/>
      <c r="L1077" s="488"/>
      <c r="M1077" s="488"/>
      <c r="N1077" s="488"/>
    </row>
    <row r="1078" spans="3:14" x14ac:dyDescent="0.2">
      <c r="C1078" s="488"/>
      <c r="E1078" s="488"/>
      <c r="F1078" s="488"/>
      <c r="G1078" s="488"/>
      <c r="H1078" s="488"/>
      <c r="I1078" s="488"/>
      <c r="J1078" s="488"/>
      <c r="K1078" s="488"/>
      <c r="L1078" s="488"/>
      <c r="M1078" s="488"/>
      <c r="N1078" s="488"/>
    </row>
    <row r="1079" spans="3:14" x14ac:dyDescent="0.2">
      <c r="C1079" s="488"/>
      <c r="E1079" s="488"/>
      <c r="F1079" s="488"/>
      <c r="G1079" s="488"/>
      <c r="H1079" s="488"/>
      <c r="I1079" s="488"/>
      <c r="J1079" s="488"/>
      <c r="K1079" s="488"/>
      <c r="L1079" s="488"/>
      <c r="M1079" s="488"/>
      <c r="N1079" s="488"/>
    </row>
    <row r="1080" spans="3:14" x14ac:dyDescent="0.2">
      <c r="C1080" s="488"/>
      <c r="E1080" s="488"/>
      <c r="F1080" s="488"/>
      <c r="G1080" s="488"/>
      <c r="H1080" s="488"/>
      <c r="I1080" s="488"/>
      <c r="J1080" s="488"/>
      <c r="K1080" s="488"/>
      <c r="L1080" s="488"/>
      <c r="M1080" s="488"/>
      <c r="N1080" s="488"/>
    </row>
    <row r="1081" spans="3:14" x14ac:dyDescent="0.2">
      <c r="C1081" s="488"/>
      <c r="E1081" s="488"/>
      <c r="F1081" s="488"/>
      <c r="G1081" s="488"/>
      <c r="H1081" s="488"/>
      <c r="I1081" s="488"/>
      <c r="J1081" s="488"/>
      <c r="K1081" s="488"/>
      <c r="L1081" s="488"/>
      <c r="M1081" s="488"/>
      <c r="N1081" s="488"/>
    </row>
    <row r="1082" spans="3:14" x14ac:dyDescent="0.2">
      <c r="C1082" s="488"/>
      <c r="E1082" s="488"/>
      <c r="F1082" s="488"/>
      <c r="G1082" s="488"/>
      <c r="H1082" s="488"/>
      <c r="I1082" s="488"/>
      <c r="J1082" s="488"/>
      <c r="K1082" s="488"/>
      <c r="L1082" s="488"/>
      <c r="M1082" s="488"/>
      <c r="N1082" s="488"/>
    </row>
    <row r="1083" spans="3:14" x14ac:dyDescent="0.2">
      <c r="C1083" s="488"/>
      <c r="E1083" s="488"/>
      <c r="F1083" s="488"/>
      <c r="G1083" s="488"/>
      <c r="H1083" s="488"/>
      <c r="I1083" s="488"/>
      <c r="J1083" s="488"/>
      <c r="K1083" s="488"/>
      <c r="L1083" s="488"/>
      <c r="M1083" s="488"/>
      <c r="N1083" s="488"/>
    </row>
    <row r="1084" spans="3:14" x14ac:dyDescent="0.2">
      <c r="C1084" s="488"/>
      <c r="E1084" s="488"/>
      <c r="F1084" s="488"/>
      <c r="G1084" s="488"/>
      <c r="H1084" s="488"/>
      <c r="I1084" s="488"/>
      <c r="J1084" s="488"/>
      <c r="K1084" s="488"/>
      <c r="L1084" s="488"/>
      <c r="M1084" s="488"/>
      <c r="N1084" s="488"/>
    </row>
    <row r="1085" spans="3:14" x14ac:dyDescent="0.2">
      <c r="C1085" s="488"/>
      <c r="E1085" s="488"/>
      <c r="F1085" s="488"/>
      <c r="G1085" s="488"/>
      <c r="H1085" s="488"/>
      <c r="I1085" s="488"/>
      <c r="J1085" s="488"/>
      <c r="K1085" s="488"/>
      <c r="L1085" s="488"/>
      <c r="M1085" s="488"/>
      <c r="N1085" s="488"/>
    </row>
    <row r="1086" spans="3:14" x14ac:dyDescent="0.2">
      <c r="C1086" s="488"/>
      <c r="E1086" s="488"/>
      <c r="F1086" s="488"/>
      <c r="G1086" s="488"/>
      <c r="H1086" s="488"/>
      <c r="I1086" s="488"/>
      <c r="J1086" s="488"/>
      <c r="K1086" s="488"/>
      <c r="L1086" s="488"/>
      <c r="M1086" s="488"/>
      <c r="N1086" s="488"/>
    </row>
    <row r="1087" spans="3:14" x14ac:dyDescent="0.2">
      <c r="C1087" s="488"/>
      <c r="E1087" s="488"/>
      <c r="F1087" s="488"/>
      <c r="G1087" s="488"/>
      <c r="H1087" s="488"/>
      <c r="I1087" s="488"/>
      <c r="J1087" s="488"/>
      <c r="K1087" s="488"/>
      <c r="L1087" s="488"/>
      <c r="M1087" s="488"/>
      <c r="N1087" s="488"/>
    </row>
    <row r="1088" spans="3:14" x14ac:dyDescent="0.2">
      <c r="C1088" s="488"/>
      <c r="E1088" s="488"/>
      <c r="F1088" s="488"/>
      <c r="G1088" s="488"/>
      <c r="H1088" s="488"/>
      <c r="I1088" s="488"/>
      <c r="J1088" s="488"/>
      <c r="K1088" s="488"/>
      <c r="L1088" s="488"/>
      <c r="M1088" s="488"/>
      <c r="N1088" s="488"/>
    </row>
    <row r="1089" spans="3:14" x14ac:dyDescent="0.2">
      <c r="C1089" s="488"/>
      <c r="E1089" s="488"/>
      <c r="F1089" s="488"/>
      <c r="G1089" s="488"/>
      <c r="H1089" s="488"/>
      <c r="I1089" s="488"/>
      <c r="J1089" s="488"/>
      <c r="K1089" s="488"/>
      <c r="L1089" s="488"/>
      <c r="M1089" s="488"/>
      <c r="N1089" s="488"/>
    </row>
    <row r="1090" spans="3:14" x14ac:dyDescent="0.2">
      <c r="C1090" s="488"/>
      <c r="E1090" s="488"/>
      <c r="F1090" s="488"/>
      <c r="G1090" s="488"/>
      <c r="H1090" s="488"/>
      <c r="I1090" s="488"/>
      <c r="J1090" s="488"/>
      <c r="K1090" s="488"/>
      <c r="L1090" s="488"/>
      <c r="M1090" s="488"/>
      <c r="N1090" s="488"/>
    </row>
    <row r="1091" spans="3:14" x14ac:dyDescent="0.2">
      <c r="C1091" s="488"/>
      <c r="E1091" s="488"/>
      <c r="F1091" s="488"/>
      <c r="G1091" s="488"/>
      <c r="H1091" s="488"/>
      <c r="I1091" s="488"/>
      <c r="J1091" s="488"/>
      <c r="K1091" s="488"/>
      <c r="L1091" s="488"/>
      <c r="M1091" s="488"/>
      <c r="N1091" s="488"/>
    </row>
    <row r="1092" spans="3:14" x14ac:dyDescent="0.2">
      <c r="C1092" s="488"/>
      <c r="E1092" s="488"/>
      <c r="F1092" s="488"/>
      <c r="G1092" s="488"/>
      <c r="H1092" s="488"/>
      <c r="I1092" s="488"/>
      <c r="J1092" s="488"/>
      <c r="K1092" s="488"/>
      <c r="L1092" s="488"/>
      <c r="M1092" s="488"/>
      <c r="N1092" s="488"/>
    </row>
    <row r="1093" spans="3:14" x14ac:dyDescent="0.2">
      <c r="C1093" s="488"/>
      <c r="E1093" s="488"/>
      <c r="F1093" s="488"/>
      <c r="G1093" s="488"/>
      <c r="H1093" s="488"/>
      <c r="I1093" s="488"/>
      <c r="J1093" s="488"/>
      <c r="K1093" s="488"/>
      <c r="L1093" s="488"/>
      <c r="M1093" s="488"/>
      <c r="N1093" s="488"/>
    </row>
    <row r="1094" spans="3:14" x14ac:dyDescent="0.2">
      <c r="C1094" s="488"/>
      <c r="E1094" s="488"/>
      <c r="F1094" s="488"/>
      <c r="G1094" s="488"/>
      <c r="H1094" s="488"/>
      <c r="I1094" s="488"/>
      <c r="J1094" s="488"/>
      <c r="K1094" s="488"/>
      <c r="L1094" s="488"/>
      <c r="M1094" s="488"/>
      <c r="N1094" s="488"/>
    </row>
    <row r="1095" spans="3:14" x14ac:dyDescent="0.2">
      <c r="C1095" s="488"/>
      <c r="E1095" s="488"/>
      <c r="F1095" s="488"/>
      <c r="G1095" s="488"/>
      <c r="H1095" s="488"/>
      <c r="I1095" s="488"/>
      <c r="J1095" s="488"/>
      <c r="K1095" s="488"/>
      <c r="L1095" s="488"/>
      <c r="M1095" s="488"/>
      <c r="N1095" s="488"/>
    </row>
    <row r="1096" spans="3:14" x14ac:dyDescent="0.2">
      <c r="C1096" s="488"/>
      <c r="E1096" s="488"/>
      <c r="F1096" s="488"/>
      <c r="G1096" s="488"/>
      <c r="H1096" s="488"/>
      <c r="I1096" s="488"/>
      <c r="J1096" s="488"/>
      <c r="K1096" s="488"/>
      <c r="L1096" s="488"/>
      <c r="M1096" s="488"/>
      <c r="N1096" s="488"/>
    </row>
    <row r="1097" spans="3:14" x14ac:dyDescent="0.2">
      <c r="C1097" s="488"/>
      <c r="E1097" s="488"/>
      <c r="F1097" s="488"/>
      <c r="G1097" s="488"/>
      <c r="H1097" s="488"/>
      <c r="I1097" s="488"/>
      <c r="J1097" s="488"/>
      <c r="K1097" s="488"/>
      <c r="L1097" s="488"/>
      <c r="M1097" s="488"/>
      <c r="N1097" s="488"/>
    </row>
    <row r="1098" spans="3:14" x14ac:dyDescent="0.2">
      <c r="C1098" s="488"/>
      <c r="E1098" s="488"/>
      <c r="F1098" s="488"/>
      <c r="G1098" s="488"/>
      <c r="H1098" s="488"/>
      <c r="I1098" s="488"/>
      <c r="J1098" s="488"/>
      <c r="K1098" s="488"/>
      <c r="L1098" s="488"/>
      <c r="M1098" s="488"/>
      <c r="N1098" s="488"/>
    </row>
    <row r="1099" spans="3:14" x14ac:dyDescent="0.2">
      <c r="C1099" s="488"/>
      <c r="E1099" s="488"/>
      <c r="F1099" s="488"/>
      <c r="G1099" s="488"/>
      <c r="H1099" s="488"/>
      <c r="I1099" s="488"/>
      <c r="J1099" s="488"/>
      <c r="K1099" s="488"/>
      <c r="L1099" s="488"/>
      <c r="M1099" s="488"/>
      <c r="N1099" s="488"/>
    </row>
    <row r="1100" spans="3:14" x14ac:dyDescent="0.2">
      <c r="C1100" s="488"/>
      <c r="E1100" s="488"/>
      <c r="F1100" s="488"/>
      <c r="G1100" s="488"/>
      <c r="H1100" s="488"/>
      <c r="I1100" s="488"/>
      <c r="J1100" s="488"/>
      <c r="K1100" s="488"/>
      <c r="L1100" s="488"/>
      <c r="M1100" s="488"/>
      <c r="N1100" s="488"/>
    </row>
    <row r="1101" spans="3:14" x14ac:dyDescent="0.2">
      <c r="C1101" s="488"/>
      <c r="E1101" s="488"/>
      <c r="F1101" s="488"/>
      <c r="G1101" s="488"/>
      <c r="H1101" s="488"/>
      <c r="I1101" s="488"/>
      <c r="J1101" s="488"/>
      <c r="K1101" s="488"/>
      <c r="L1101" s="488"/>
      <c r="M1101" s="488"/>
      <c r="N1101" s="488"/>
    </row>
    <row r="1102" spans="3:14" x14ac:dyDescent="0.2">
      <c r="C1102" s="488"/>
      <c r="E1102" s="488"/>
      <c r="F1102" s="488"/>
      <c r="G1102" s="488"/>
      <c r="H1102" s="488"/>
      <c r="I1102" s="488"/>
      <c r="J1102" s="488"/>
      <c r="K1102" s="488"/>
      <c r="L1102" s="488"/>
      <c r="M1102" s="488"/>
      <c r="N1102" s="488"/>
    </row>
    <row r="1103" spans="3:14" x14ac:dyDescent="0.2">
      <c r="C1103" s="488"/>
      <c r="E1103" s="488"/>
      <c r="F1103" s="488"/>
      <c r="G1103" s="488"/>
      <c r="H1103" s="488"/>
      <c r="I1103" s="488"/>
      <c r="J1103" s="488"/>
      <c r="K1103" s="488"/>
      <c r="L1103" s="488"/>
      <c r="M1103" s="488"/>
      <c r="N1103" s="488"/>
    </row>
    <row r="1104" spans="3:14" x14ac:dyDescent="0.2">
      <c r="C1104" s="488"/>
      <c r="E1104" s="488"/>
      <c r="F1104" s="488"/>
      <c r="G1104" s="488"/>
      <c r="H1104" s="488"/>
      <c r="I1104" s="488"/>
      <c r="J1104" s="488"/>
      <c r="K1104" s="488"/>
      <c r="L1104" s="488"/>
      <c r="M1104" s="488"/>
      <c r="N1104" s="488"/>
    </row>
    <row r="1105" spans="3:14" x14ac:dyDescent="0.2">
      <c r="C1105" s="488"/>
      <c r="E1105" s="488"/>
      <c r="F1105" s="488"/>
      <c r="G1105" s="488"/>
      <c r="H1105" s="488"/>
      <c r="I1105" s="488"/>
      <c r="J1105" s="488"/>
      <c r="K1105" s="488"/>
      <c r="L1105" s="488"/>
      <c r="M1105" s="488"/>
      <c r="N1105" s="488"/>
    </row>
    <row r="1106" spans="3:14" x14ac:dyDescent="0.2">
      <c r="C1106" s="488"/>
      <c r="E1106" s="488"/>
      <c r="F1106" s="488"/>
      <c r="G1106" s="488"/>
      <c r="H1106" s="488"/>
      <c r="I1106" s="488"/>
      <c r="J1106" s="488"/>
      <c r="K1106" s="488"/>
      <c r="L1106" s="488"/>
      <c r="M1106" s="488"/>
      <c r="N1106" s="488"/>
    </row>
    <row r="1107" spans="3:14" x14ac:dyDescent="0.2">
      <c r="C1107" s="488"/>
      <c r="E1107" s="488"/>
      <c r="F1107" s="488"/>
      <c r="G1107" s="488"/>
      <c r="H1107" s="488"/>
      <c r="I1107" s="488"/>
      <c r="J1107" s="488"/>
      <c r="K1107" s="488"/>
      <c r="L1107" s="488"/>
      <c r="M1107" s="488"/>
      <c r="N1107" s="488"/>
    </row>
    <row r="1108" spans="3:14" x14ac:dyDescent="0.2">
      <c r="C1108" s="488"/>
      <c r="E1108" s="488"/>
      <c r="F1108" s="488"/>
      <c r="G1108" s="488"/>
      <c r="H1108" s="488"/>
      <c r="I1108" s="488"/>
      <c r="J1108" s="488"/>
      <c r="K1108" s="488"/>
      <c r="L1108" s="488"/>
      <c r="M1108" s="488"/>
      <c r="N1108" s="488"/>
    </row>
    <row r="1109" spans="3:14" x14ac:dyDescent="0.2">
      <c r="C1109" s="488"/>
      <c r="E1109" s="488"/>
      <c r="F1109" s="488"/>
      <c r="G1109" s="488"/>
      <c r="H1109" s="488"/>
      <c r="I1109" s="488"/>
      <c r="J1109" s="488"/>
      <c r="K1109" s="488"/>
      <c r="L1109" s="488"/>
      <c r="M1109" s="488"/>
      <c r="N1109" s="488"/>
    </row>
    <row r="1110" spans="3:14" x14ac:dyDescent="0.2">
      <c r="C1110" s="488"/>
      <c r="E1110" s="488"/>
      <c r="F1110" s="488"/>
      <c r="G1110" s="488"/>
      <c r="H1110" s="488"/>
      <c r="I1110" s="488"/>
      <c r="J1110" s="488"/>
      <c r="K1110" s="488"/>
      <c r="L1110" s="488"/>
      <c r="M1110" s="488"/>
      <c r="N1110" s="488"/>
    </row>
    <row r="1111" spans="3:14" x14ac:dyDescent="0.2">
      <c r="C1111" s="488"/>
      <c r="E1111" s="488"/>
      <c r="F1111" s="488"/>
      <c r="G1111" s="488"/>
      <c r="H1111" s="488"/>
      <c r="I1111" s="488"/>
      <c r="J1111" s="488"/>
      <c r="K1111" s="488"/>
      <c r="L1111" s="488"/>
      <c r="M1111" s="488"/>
      <c r="N1111" s="488"/>
    </row>
    <row r="1112" spans="3:14" x14ac:dyDescent="0.2">
      <c r="C1112" s="488"/>
      <c r="E1112" s="488"/>
      <c r="F1112" s="488"/>
      <c r="G1112" s="488"/>
      <c r="H1112" s="488"/>
      <c r="I1112" s="488"/>
      <c r="J1112" s="488"/>
      <c r="K1112" s="488"/>
      <c r="L1112" s="488"/>
      <c r="M1112" s="488"/>
      <c r="N1112" s="488"/>
    </row>
    <row r="1113" spans="3:14" x14ac:dyDescent="0.2">
      <c r="C1113" s="488"/>
      <c r="E1113" s="488"/>
      <c r="F1113" s="488"/>
      <c r="G1113" s="488"/>
      <c r="H1113" s="488"/>
      <c r="I1113" s="488"/>
      <c r="J1113" s="488"/>
      <c r="K1113" s="488"/>
      <c r="L1113" s="488"/>
      <c r="M1113" s="488"/>
      <c r="N1113" s="488"/>
    </row>
    <row r="1114" spans="3:14" x14ac:dyDescent="0.2">
      <c r="C1114" s="488"/>
      <c r="E1114" s="488"/>
      <c r="F1114" s="488"/>
      <c r="G1114" s="488"/>
      <c r="H1114" s="488"/>
      <c r="I1114" s="488"/>
      <c r="J1114" s="488"/>
      <c r="K1114" s="488"/>
      <c r="L1114" s="488"/>
      <c r="M1114" s="488"/>
      <c r="N1114" s="488"/>
    </row>
    <row r="1115" spans="3:14" x14ac:dyDescent="0.2">
      <c r="C1115" s="488"/>
      <c r="E1115" s="488"/>
      <c r="F1115" s="488"/>
      <c r="G1115" s="488"/>
      <c r="H1115" s="488"/>
      <c r="I1115" s="488"/>
      <c r="J1115" s="488"/>
      <c r="K1115" s="488"/>
      <c r="L1115" s="488"/>
      <c r="M1115" s="488"/>
      <c r="N1115" s="488"/>
    </row>
    <row r="1116" spans="3:14" x14ac:dyDescent="0.2">
      <c r="C1116" s="488"/>
      <c r="E1116" s="488"/>
      <c r="F1116" s="488"/>
      <c r="G1116" s="488"/>
      <c r="H1116" s="488"/>
      <c r="I1116" s="488"/>
      <c r="J1116" s="488"/>
      <c r="K1116" s="488"/>
      <c r="L1116" s="488"/>
      <c r="M1116" s="488"/>
      <c r="N1116" s="488"/>
    </row>
    <row r="1117" spans="3:14" x14ac:dyDescent="0.2">
      <c r="C1117" s="488"/>
      <c r="E1117" s="488"/>
      <c r="F1117" s="488"/>
      <c r="G1117" s="488"/>
      <c r="H1117" s="488"/>
      <c r="I1117" s="488"/>
      <c r="J1117" s="488"/>
      <c r="K1117" s="488"/>
      <c r="L1117" s="488"/>
      <c r="M1117" s="488"/>
      <c r="N1117" s="488"/>
    </row>
    <row r="1118" spans="3:14" x14ac:dyDescent="0.2">
      <c r="C1118" s="488"/>
      <c r="E1118" s="488"/>
      <c r="F1118" s="488"/>
      <c r="G1118" s="488"/>
      <c r="H1118" s="488"/>
      <c r="I1118" s="488"/>
      <c r="J1118" s="488"/>
      <c r="K1118" s="488"/>
      <c r="L1118" s="488"/>
      <c r="M1118" s="488"/>
      <c r="N1118" s="488"/>
    </row>
    <row r="1119" spans="3:14" x14ac:dyDescent="0.2">
      <c r="C1119" s="488"/>
      <c r="E1119" s="488"/>
      <c r="F1119" s="488"/>
      <c r="G1119" s="488"/>
      <c r="H1119" s="488"/>
      <c r="I1119" s="488"/>
      <c r="J1119" s="488"/>
      <c r="K1119" s="488"/>
      <c r="L1119" s="488"/>
      <c r="M1119" s="488"/>
      <c r="N1119" s="488"/>
    </row>
    <row r="1120" spans="3:14" x14ac:dyDescent="0.2">
      <c r="C1120" s="488"/>
      <c r="E1120" s="488"/>
      <c r="F1120" s="488"/>
      <c r="G1120" s="488"/>
      <c r="H1120" s="488"/>
      <c r="I1120" s="488"/>
      <c r="J1120" s="488"/>
      <c r="K1120" s="488"/>
      <c r="L1120" s="488"/>
      <c r="M1120" s="488"/>
      <c r="N1120" s="488"/>
    </row>
    <row r="1121" spans="3:14" x14ac:dyDescent="0.2">
      <c r="C1121" s="488"/>
      <c r="E1121" s="488"/>
      <c r="F1121" s="488"/>
      <c r="G1121" s="488"/>
      <c r="H1121" s="488"/>
      <c r="I1121" s="488"/>
      <c r="J1121" s="488"/>
      <c r="K1121" s="488"/>
      <c r="L1121" s="488"/>
      <c r="M1121" s="488"/>
      <c r="N1121" s="488"/>
    </row>
    <row r="1122" spans="3:14" x14ac:dyDescent="0.2">
      <c r="C1122" s="488"/>
      <c r="E1122" s="488"/>
      <c r="F1122" s="488"/>
      <c r="G1122" s="488"/>
      <c r="H1122" s="488"/>
      <c r="I1122" s="488"/>
      <c r="J1122" s="488"/>
      <c r="K1122" s="488"/>
      <c r="L1122" s="488"/>
      <c r="M1122" s="488"/>
      <c r="N1122" s="488"/>
    </row>
    <row r="1123" spans="3:14" x14ac:dyDescent="0.2">
      <c r="C1123" s="488"/>
      <c r="E1123" s="488"/>
      <c r="F1123" s="488"/>
      <c r="G1123" s="488"/>
      <c r="H1123" s="488"/>
      <c r="I1123" s="488"/>
      <c r="J1123" s="488"/>
      <c r="K1123" s="488"/>
      <c r="L1123" s="488"/>
      <c r="M1123" s="488"/>
      <c r="N1123" s="488"/>
    </row>
    <row r="1124" spans="3:14" x14ac:dyDescent="0.2">
      <c r="C1124" s="488"/>
      <c r="E1124" s="488"/>
      <c r="F1124" s="488"/>
      <c r="G1124" s="488"/>
      <c r="H1124" s="488"/>
      <c r="I1124" s="488"/>
      <c r="J1124" s="488"/>
      <c r="K1124" s="488"/>
      <c r="L1124" s="488"/>
      <c r="M1124" s="488"/>
      <c r="N1124" s="488"/>
    </row>
    <row r="1125" spans="3:14" x14ac:dyDescent="0.2">
      <c r="C1125" s="488"/>
      <c r="E1125" s="488"/>
      <c r="F1125" s="488"/>
      <c r="G1125" s="488"/>
      <c r="H1125" s="488"/>
      <c r="I1125" s="488"/>
      <c r="J1125" s="488"/>
      <c r="K1125" s="488"/>
      <c r="L1125" s="488"/>
      <c r="M1125" s="488"/>
      <c r="N1125" s="488"/>
    </row>
    <row r="1126" spans="3:14" x14ac:dyDescent="0.2">
      <c r="C1126" s="488"/>
      <c r="E1126" s="488"/>
      <c r="F1126" s="488"/>
      <c r="G1126" s="488"/>
      <c r="H1126" s="488"/>
      <c r="I1126" s="488"/>
      <c r="J1126" s="488"/>
      <c r="K1126" s="488"/>
      <c r="L1126" s="488"/>
      <c r="M1126" s="488"/>
      <c r="N1126" s="488"/>
    </row>
    <row r="1127" spans="3:14" x14ac:dyDescent="0.2">
      <c r="C1127" s="488"/>
      <c r="E1127" s="488"/>
      <c r="F1127" s="488"/>
      <c r="G1127" s="488"/>
      <c r="H1127" s="488"/>
      <c r="I1127" s="488"/>
      <c r="J1127" s="488"/>
      <c r="K1127" s="488"/>
      <c r="L1127" s="488"/>
      <c r="M1127" s="488"/>
      <c r="N1127" s="488"/>
    </row>
    <row r="1128" spans="3:14" x14ac:dyDescent="0.2">
      <c r="C1128" s="488"/>
      <c r="E1128" s="488"/>
      <c r="F1128" s="488"/>
      <c r="G1128" s="488"/>
      <c r="H1128" s="488"/>
      <c r="I1128" s="488"/>
      <c r="J1128" s="488"/>
      <c r="K1128" s="488"/>
      <c r="L1128" s="488"/>
      <c r="M1128" s="488"/>
      <c r="N1128" s="488"/>
    </row>
    <row r="1129" spans="3:14" x14ac:dyDescent="0.2">
      <c r="C1129" s="488"/>
      <c r="E1129" s="488"/>
      <c r="F1129" s="488"/>
      <c r="G1129" s="488"/>
      <c r="H1129" s="488"/>
      <c r="I1129" s="488"/>
      <c r="J1129" s="488"/>
      <c r="K1129" s="488"/>
      <c r="L1129" s="488"/>
      <c r="M1129" s="488"/>
      <c r="N1129" s="488"/>
    </row>
    <row r="1130" spans="3:14" x14ac:dyDescent="0.2">
      <c r="C1130" s="488"/>
      <c r="E1130" s="488"/>
      <c r="F1130" s="488"/>
      <c r="G1130" s="488"/>
      <c r="H1130" s="488"/>
      <c r="I1130" s="488"/>
      <c r="J1130" s="488"/>
      <c r="K1130" s="488"/>
      <c r="L1130" s="488"/>
      <c r="M1130" s="488"/>
      <c r="N1130" s="488"/>
    </row>
    <row r="1131" spans="3:14" x14ac:dyDescent="0.2">
      <c r="C1131" s="488"/>
      <c r="E1131" s="488"/>
      <c r="F1131" s="488"/>
      <c r="G1131" s="488"/>
      <c r="H1131" s="488"/>
      <c r="I1131" s="488"/>
      <c r="J1131" s="488"/>
      <c r="K1131" s="488"/>
      <c r="L1131" s="488"/>
      <c r="M1131" s="488"/>
      <c r="N1131" s="488"/>
    </row>
    <row r="1132" spans="3:14" x14ac:dyDescent="0.2">
      <c r="C1132" s="488"/>
      <c r="E1132" s="488"/>
      <c r="F1132" s="488"/>
      <c r="G1132" s="488"/>
      <c r="H1132" s="488"/>
      <c r="I1132" s="488"/>
      <c r="J1132" s="488"/>
      <c r="K1132" s="488"/>
      <c r="L1132" s="488"/>
      <c r="M1132" s="488"/>
      <c r="N1132" s="488"/>
    </row>
    <row r="1133" spans="3:14" x14ac:dyDescent="0.2">
      <c r="C1133" s="488"/>
      <c r="E1133" s="488"/>
      <c r="F1133" s="488"/>
      <c r="G1133" s="488"/>
      <c r="H1133" s="488"/>
      <c r="I1133" s="488"/>
      <c r="J1133" s="488"/>
      <c r="K1133" s="488"/>
      <c r="L1133" s="488"/>
      <c r="M1133" s="488"/>
      <c r="N1133" s="488"/>
    </row>
    <row r="1134" spans="3:14" x14ac:dyDescent="0.2">
      <c r="C1134" s="488"/>
      <c r="E1134" s="488"/>
      <c r="F1134" s="488"/>
      <c r="G1134" s="488"/>
      <c r="H1134" s="488"/>
      <c r="I1134" s="488"/>
      <c r="J1134" s="488"/>
      <c r="K1134" s="488"/>
      <c r="L1134" s="488"/>
      <c r="M1134" s="488"/>
      <c r="N1134" s="488"/>
    </row>
    <row r="1135" spans="3:14" x14ac:dyDescent="0.2">
      <c r="C1135" s="488"/>
      <c r="E1135" s="488"/>
      <c r="F1135" s="488"/>
      <c r="G1135" s="488"/>
      <c r="H1135" s="488"/>
      <c r="I1135" s="488"/>
      <c r="J1135" s="488"/>
      <c r="K1135" s="488"/>
      <c r="L1135" s="488"/>
      <c r="M1135" s="488"/>
      <c r="N1135" s="488"/>
    </row>
    <row r="1136" spans="3:14" x14ac:dyDescent="0.2">
      <c r="C1136" s="488"/>
      <c r="E1136" s="488"/>
      <c r="F1136" s="488"/>
      <c r="G1136" s="488"/>
      <c r="H1136" s="488"/>
      <c r="I1136" s="488"/>
      <c r="J1136" s="488"/>
      <c r="K1136" s="488"/>
      <c r="L1136" s="488"/>
      <c r="M1136" s="488"/>
      <c r="N1136" s="488"/>
    </row>
    <row r="1137" spans="3:14" x14ac:dyDescent="0.2">
      <c r="C1137" s="488"/>
      <c r="E1137" s="488"/>
      <c r="F1137" s="488"/>
      <c r="G1137" s="488"/>
      <c r="H1137" s="488"/>
      <c r="I1137" s="488"/>
      <c r="J1137" s="488"/>
      <c r="K1137" s="488"/>
      <c r="L1137" s="488"/>
      <c r="M1137" s="488"/>
      <c r="N1137" s="488"/>
    </row>
    <row r="1138" spans="3:14" x14ac:dyDescent="0.2">
      <c r="C1138" s="488"/>
      <c r="E1138" s="488"/>
      <c r="F1138" s="488"/>
      <c r="G1138" s="488"/>
      <c r="H1138" s="488"/>
      <c r="I1138" s="488"/>
      <c r="J1138" s="488"/>
      <c r="K1138" s="488"/>
      <c r="L1138" s="488"/>
      <c r="M1138" s="488"/>
      <c r="N1138" s="488"/>
    </row>
    <row r="1139" spans="3:14" x14ac:dyDescent="0.2">
      <c r="C1139" s="488"/>
      <c r="E1139" s="488"/>
      <c r="F1139" s="488"/>
      <c r="G1139" s="488"/>
      <c r="H1139" s="488"/>
      <c r="I1139" s="488"/>
      <c r="J1139" s="488"/>
      <c r="K1139" s="488"/>
      <c r="L1139" s="488"/>
      <c r="M1139" s="488"/>
      <c r="N1139" s="488"/>
    </row>
    <row r="1140" spans="3:14" x14ac:dyDescent="0.2">
      <c r="C1140" s="488"/>
      <c r="E1140" s="488"/>
      <c r="F1140" s="488"/>
      <c r="G1140" s="488"/>
      <c r="H1140" s="488"/>
      <c r="I1140" s="488"/>
      <c r="J1140" s="488"/>
      <c r="K1140" s="488"/>
      <c r="L1140" s="488"/>
      <c r="M1140" s="488"/>
      <c r="N1140" s="488"/>
    </row>
    <row r="1141" spans="3:14" x14ac:dyDescent="0.2">
      <c r="C1141" s="488"/>
      <c r="E1141" s="488"/>
      <c r="F1141" s="488"/>
      <c r="G1141" s="488"/>
      <c r="H1141" s="488"/>
      <c r="I1141" s="488"/>
      <c r="J1141" s="488"/>
      <c r="K1141" s="488"/>
      <c r="L1141" s="488"/>
      <c r="M1141" s="488"/>
      <c r="N1141" s="488"/>
    </row>
    <row r="1142" spans="3:14" x14ac:dyDescent="0.2">
      <c r="C1142" s="488"/>
      <c r="E1142" s="488"/>
      <c r="F1142" s="488"/>
      <c r="G1142" s="488"/>
      <c r="H1142" s="488"/>
      <c r="I1142" s="488"/>
      <c r="J1142" s="488"/>
      <c r="K1142" s="488"/>
      <c r="L1142" s="488"/>
      <c r="M1142" s="488"/>
      <c r="N1142" s="488"/>
    </row>
    <row r="1143" spans="3:14" x14ac:dyDescent="0.2">
      <c r="C1143" s="488"/>
      <c r="E1143" s="488"/>
      <c r="F1143" s="488"/>
      <c r="G1143" s="488"/>
      <c r="H1143" s="488"/>
      <c r="I1143" s="488"/>
      <c r="J1143" s="488"/>
      <c r="K1143" s="488"/>
      <c r="L1143" s="488"/>
      <c r="M1143" s="488"/>
      <c r="N1143" s="488"/>
    </row>
    <row r="1144" spans="3:14" x14ac:dyDescent="0.2">
      <c r="C1144" s="488"/>
      <c r="E1144" s="488"/>
      <c r="F1144" s="488"/>
      <c r="G1144" s="488"/>
      <c r="H1144" s="488"/>
      <c r="I1144" s="488"/>
      <c r="J1144" s="488"/>
      <c r="K1144" s="488"/>
      <c r="L1144" s="488"/>
      <c r="M1144" s="488"/>
      <c r="N1144" s="488"/>
    </row>
    <row r="1145" spans="3:14" x14ac:dyDescent="0.2">
      <c r="C1145" s="488"/>
      <c r="E1145" s="488"/>
      <c r="F1145" s="488"/>
      <c r="G1145" s="488"/>
      <c r="H1145" s="488"/>
      <c r="I1145" s="488"/>
      <c r="J1145" s="488"/>
      <c r="K1145" s="488"/>
      <c r="L1145" s="488"/>
      <c r="M1145" s="488"/>
      <c r="N1145" s="488"/>
    </row>
    <row r="1146" spans="3:14" x14ac:dyDescent="0.2">
      <c r="C1146" s="488"/>
      <c r="E1146" s="488"/>
      <c r="F1146" s="488"/>
      <c r="G1146" s="488"/>
      <c r="H1146" s="488"/>
      <c r="I1146" s="488"/>
      <c r="J1146" s="488"/>
      <c r="K1146" s="488"/>
      <c r="L1146" s="488"/>
      <c r="M1146" s="488"/>
      <c r="N1146" s="488"/>
    </row>
    <row r="1147" spans="3:14" x14ac:dyDescent="0.2">
      <c r="C1147" s="488"/>
      <c r="E1147" s="488"/>
      <c r="F1147" s="488"/>
      <c r="G1147" s="488"/>
      <c r="H1147" s="488"/>
      <c r="I1147" s="488"/>
      <c r="J1147" s="488"/>
      <c r="K1147" s="488"/>
      <c r="L1147" s="488"/>
      <c r="M1147" s="488"/>
      <c r="N1147" s="488"/>
    </row>
    <row r="1148" spans="3:14" x14ac:dyDescent="0.2">
      <c r="C1148" s="488"/>
      <c r="E1148" s="488"/>
      <c r="F1148" s="488"/>
      <c r="G1148" s="488"/>
      <c r="H1148" s="488"/>
      <c r="I1148" s="488"/>
      <c r="J1148" s="488"/>
      <c r="K1148" s="488"/>
      <c r="L1148" s="488"/>
      <c r="M1148" s="488"/>
      <c r="N1148" s="488"/>
    </row>
    <row r="1149" spans="3:14" x14ac:dyDescent="0.2">
      <c r="C1149" s="488"/>
      <c r="E1149" s="488"/>
      <c r="F1149" s="488"/>
      <c r="G1149" s="488"/>
      <c r="H1149" s="488"/>
      <c r="I1149" s="488"/>
      <c r="J1149" s="488"/>
      <c r="K1149" s="488"/>
      <c r="L1149" s="488"/>
      <c r="M1149" s="488"/>
      <c r="N1149" s="488"/>
    </row>
    <row r="1150" spans="3:14" x14ac:dyDescent="0.2">
      <c r="C1150" s="488"/>
      <c r="E1150" s="488"/>
      <c r="F1150" s="488"/>
      <c r="G1150" s="488"/>
      <c r="H1150" s="488"/>
      <c r="I1150" s="488"/>
      <c r="J1150" s="488"/>
      <c r="K1150" s="488"/>
      <c r="L1150" s="488"/>
      <c r="M1150" s="488"/>
      <c r="N1150" s="488"/>
    </row>
    <row r="1151" spans="3:14" x14ac:dyDescent="0.2">
      <c r="C1151" s="488"/>
      <c r="E1151" s="488"/>
      <c r="F1151" s="488"/>
      <c r="G1151" s="488"/>
      <c r="H1151" s="488"/>
      <c r="I1151" s="488"/>
      <c r="J1151" s="488"/>
      <c r="K1151" s="488"/>
      <c r="L1151" s="488"/>
      <c r="M1151" s="488"/>
      <c r="N1151" s="488"/>
    </row>
    <row r="1152" spans="3:14" x14ac:dyDescent="0.2">
      <c r="C1152" s="488"/>
      <c r="E1152" s="488"/>
      <c r="F1152" s="488"/>
      <c r="G1152" s="488"/>
      <c r="H1152" s="488"/>
      <c r="I1152" s="488"/>
      <c r="J1152" s="488"/>
      <c r="K1152" s="488"/>
      <c r="L1152" s="488"/>
      <c r="M1152" s="488"/>
      <c r="N1152" s="488"/>
    </row>
    <row r="1153" spans="3:14" x14ac:dyDescent="0.2">
      <c r="C1153" s="488"/>
      <c r="E1153" s="488"/>
      <c r="F1153" s="488"/>
      <c r="G1153" s="488"/>
      <c r="H1153" s="488"/>
      <c r="I1153" s="488"/>
      <c r="J1153" s="488"/>
      <c r="K1153" s="488"/>
      <c r="L1153" s="488"/>
      <c r="M1153" s="488"/>
      <c r="N1153" s="488"/>
    </row>
    <row r="1154" spans="3:14" x14ac:dyDescent="0.2">
      <c r="C1154" s="488"/>
      <c r="E1154" s="488"/>
      <c r="F1154" s="488"/>
      <c r="G1154" s="488"/>
      <c r="H1154" s="488"/>
      <c r="I1154" s="488"/>
      <c r="J1154" s="488"/>
      <c r="K1154" s="488"/>
      <c r="L1154" s="488"/>
      <c r="M1154" s="488"/>
      <c r="N1154" s="488"/>
    </row>
    <row r="1155" spans="3:14" x14ac:dyDescent="0.2">
      <c r="C1155" s="488"/>
      <c r="E1155" s="488"/>
      <c r="F1155" s="488"/>
      <c r="G1155" s="488"/>
      <c r="H1155" s="488"/>
      <c r="I1155" s="488"/>
      <c r="J1155" s="488"/>
      <c r="K1155" s="488"/>
      <c r="L1155" s="488"/>
      <c r="M1155" s="488"/>
      <c r="N1155" s="488"/>
    </row>
    <row r="1156" spans="3:14" x14ac:dyDescent="0.2">
      <c r="C1156" s="488"/>
      <c r="E1156" s="488"/>
      <c r="F1156" s="488"/>
      <c r="G1156" s="488"/>
      <c r="H1156" s="488"/>
      <c r="I1156" s="488"/>
      <c r="J1156" s="488"/>
      <c r="K1156" s="488"/>
      <c r="L1156" s="488"/>
      <c r="M1156" s="488"/>
      <c r="N1156" s="488"/>
    </row>
    <row r="1157" spans="3:14" x14ac:dyDescent="0.2">
      <c r="C1157" s="488"/>
      <c r="E1157" s="488"/>
      <c r="F1157" s="488"/>
      <c r="G1157" s="488"/>
      <c r="H1157" s="488"/>
      <c r="I1157" s="488"/>
      <c r="J1157" s="488"/>
      <c r="K1157" s="488"/>
      <c r="L1157" s="488"/>
      <c r="M1157" s="488"/>
      <c r="N1157" s="488"/>
    </row>
    <row r="1158" spans="3:14" x14ac:dyDescent="0.2">
      <c r="C1158" s="488"/>
      <c r="E1158" s="488"/>
      <c r="F1158" s="488"/>
      <c r="G1158" s="488"/>
      <c r="H1158" s="488"/>
      <c r="I1158" s="488"/>
      <c r="J1158" s="488"/>
      <c r="K1158" s="488"/>
      <c r="L1158" s="488"/>
      <c r="M1158" s="488"/>
      <c r="N1158" s="488"/>
    </row>
    <row r="1159" spans="3:14" x14ac:dyDescent="0.2">
      <c r="C1159" s="488"/>
      <c r="E1159" s="488"/>
      <c r="F1159" s="488"/>
      <c r="G1159" s="488"/>
      <c r="H1159" s="488"/>
      <c r="I1159" s="488"/>
      <c r="J1159" s="488"/>
      <c r="K1159" s="488"/>
      <c r="L1159" s="488"/>
      <c r="M1159" s="488"/>
      <c r="N1159" s="488"/>
    </row>
    <row r="1160" spans="3:14" x14ac:dyDescent="0.2">
      <c r="C1160" s="488"/>
      <c r="E1160" s="488"/>
      <c r="F1160" s="488"/>
      <c r="G1160" s="488"/>
      <c r="H1160" s="488"/>
      <c r="I1160" s="488"/>
      <c r="J1160" s="488"/>
      <c r="K1160" s="488"/>
      <c r="L1160" s="488"/>
      <c r="M1160" s="488"/>
      <c r="N1160" s="488"/>
    </row>
    <row r="1161" spans="3:14" x14ac:dyDescent="0.2">
      <c r="C1161" s="488"/>
      <c r="E1161" s="488"/>
      <c r="F1161" s="488"/>
      <c r="G1161" s="488"/>
      <c r="H1161" s="488"/>
      <c r="I1161" s="488"/>
      <c r="J1161" s="488"/>
      <c r="K1161" s="488"/>
      <c r="L1161" s="488"/>
      <c r="M1161" s="488"/>
      <c r="N1161" s="488"/>
    </row>
    <row r="1162" spans="3:14" x14ac:dyDescent="0.2">
      <c r="C1162" s="488"/>
      <c r="E1162" s="488"/>
      <c r="F1162" s="488"/>
      <c r="G1162" s="488"/>
      <c r="H1162" s="488"/>
      <c r="I1162" s="488"/>
      <c r="J1162" s="488"/>
      <c r="K1162" s="488"/>
      <c r="L1162" s="488"/>
      <c r="M1162" s="488"/>
      <c r="N1162" s="488"/>
    </row>
    <row r="1163" spans="3:14" x14ac:dyDescent="0.2">
      <c r="C1163" s="488"/>
      <c r="E1163" s="488"/>
      <c r="F1163" s="488"/>
      <c r="G1163" s="488"/>
      <c r="H1163" s="488"/>
      <c r="I1163" s="488"/>
      <c r="J1163" s="488"/>
      <c r="K1163" s="488"/>
      <c r="L1163" s="488"/>
      <c r="M1163" s="488"/>
      <c r="N1163" s="488"/>
    </row>
    <row r="1164" spans="3:14" x14ac:dyDescent="0.2">
      <c r="C1164" s="488"/>
      <c r="E1164" s="488"/>
      <c r="F1164" s="488"/>
      <c r="G1164" s="488"/>
      <c r="H1164" s="488"/>
      <c r="I1164" s="488"/>
      <c r="J1164" s="488"/>
      <c r="K1164" s="488"/>
      <c r="L1164" s="488"/>
      <c r="M1164" s="488"/>
      <c r="N1164" s="488"/>
    </row>
    <row r="1165" spans="3:14" x14ac:dyDescent="0.2">
      <c r="C1165" s="488"/>
      <c r="E1165" s="488"/>
      <c r="F1165" s="488"/>
      <c r="G1165" s="488"/>
      <c r="H1165" s="488"/>
      <c r="I1165" s="488"/>
      <c r="J1165" s="488"/>
      <c r="K1165" s="488"/>
      <c r="L1165" s="488"/>
      <c r="M1165" s="488"/>
      <c r="N1165" s="488"/>
    </row>
    <row r="1166" spans="3:14" x14ac:dyDescent="0.2">
      <c r="C1166" s="488"/>
      <c r="E1166" s="488"/>
      <c r="F1166" s="488"/>
      <c r="G1166" s="488"/>
      <c r="H1166" s="488"/>
      <c r="I1166" s="488"/>
      <c r="J1166" s="488"/>
      <c r="K1166" s="488"/>
      <c r="L1166" s="488"/>
      <c r="M1166" s="488"/>
      <c r="N1166" s="488"/>
    </row>
    <row r="1167" spans="3:14" x14ac:dyDescent="0.2">
      <c r="C1167" s="488"/>
      <c r="E1167" s="488"/>
      <c r="F1167" s="488"/>
      <c r="G1167" s="488"/>
      <c r="H1167" s="488"/>
      <c r="I1167" s="488"/>
      <c r="J1167" s="488"/>
      <c r="K1167" s="488"/>
      <c r="L1167" s="488"/>
      <c r="M1167" s="488"/>
      <c r="N1167" s="488"/>
    </row>
    <row r="1168" spans="3:14" x14ac:dyDescent="0.2">
      <c r="C1168" s="488"/>
      <c r="E1168" s="488"/>
      <c r="F1168" s="488"/>
      <c r="G1168" s="488"/>
      <c r="H1168" s="488"/>
      <c r="I1168" s="488"/>
      <c r="J1168" s="488"/>
      <c r="K1168" s="488"/>
      <c r="L1168" s="488"/>
      <c r="M1168" s="488"/>
      <c r="N1168" s="488"/>
    </row>
    <row r="1169" spans="3:14" x14ac:dyDescent="0.2">
      <c r="C1169" s="488"/>
      <c r="E1169" s="488"/>
      <c r="F1169" s="488"/>
      <c r="G1169" s="488"/>
      <c r="H1169" s="488"/>
      <c r="I1169" s="488"/>
      <c r="J1169" s="488"/>
      <c r="K1169" s="488"/>
      <c r="L1169" s="488"/>
      <c r="M1169" s="488"/>
      <c r="N1169" s="488"/>
    </row>
    <row r="1170" spans="3:14" x14ac:dyDescent="0.2">
      <c r="C1170" s="488"/>
      <c r="E1170" s="488"/>
      <c r="F1170" s="488"/>
      <c r="G1170" s="488"/>
      <c r="H1170" s="488"/>
      <c r="I1170" s="488"/>
      <c r="J1170" s="488"/>
      <c r="K1170" s="488"/>
      <c r="L1170" s="488"/>
      <c r="M1170" s="488"/>
      <c r="N1170" s="488"/>
    </row>
    <row r="1171" spans="3:14" x14ac:dyDescent="0.2">
      <c r="C1171" s="488"/>
      <c r="E1171" s="488"/>
      <c r="F1171" s="488"/>
      <c r="G1171" s="488"/>
      <c r="H1171" s="488"/>
      <c r="I1171" s="488"/>
      <c r="J1171" s="488"/>
      <c r="K1171" s="488"/>
      <c r="L1171" s="488"/>
      <c r="M1171" s="488"/>
      <c r="N1171" s="488"/>
    </row>
    <row r="1172" spans="3:14" x14ac:dyDescent="0.2">
      <c r="C1172" s="488"/>
      <c r="E1172" s="488"/>
      <c r="F1172" s="488"/>
      <c r="G1172" s="488"/>
      <c r="H1172" s="488"/>
      <c r="I1172" s="488"/>
      <c r="J1172" s="488"/>
      <c r="K1172" s="488"/>
      <c r="L1172" s="488"/>
      <c r="M1172" s="488"/>
      <c r="N1172" s="488"/>
    </row>
    <row r="1173" spans="3:14" x14ac:dyDescent="0.2">
      <c r="C1173" s="488"/>
      <c r="E1173" s="488"/>
      <c r="F1173" s="488"/>
      <c r="G1173" s="488"/>
      <c r="H1173" s="488"/>
      <c r="I1173" s="488"/>
      <c r="J1173" s="488"/>
      <c r="K1173" s="488"/>
      <c r="L1173" s="488"/>
      <c r="M1173" s="488"/>
      <c r="N1173" s="488"/>
    </row>
    <row r="1174" spans="3:14" x14ac:dyDescent="0.2">
      <c r="C1174" s="488"/>
      <c r="E1174" s="488"/>
      <c r="F1174" s="488"/>
      <c r="G1174" s="488"/>
      <c r="H1174" s="488"/>
      <c r="I1174" s="488"/>
      <c r="J1174" s="488"/>
      <c r="K1174" s="488"/>
      <c r="L1174" s="488"/>
      <c r="M1174" s="488"/>
      <c r="N1174" s="488"/>
    </row>
    <row r="1175" spans="3:14" x14ac:dyDescent="0.2">
      <c r="C1175" s="488"/>
      <c r="E1175" s="488"/>
      <c r="F1175" s="488"/>
      <c r="G1175" s="488"/>
      <c r="H1175" s="488"/>
      <c r="I1175" s="488"/>
      <c r="J1175" s="488"/>
      <c r="K1175" s="488"/>
      <c r="L1175" s="488"/>
      <c r="M1175" s="488"/>
      <c r="N1175" s="488"/>
    </row>
    <row r="1176" spans="3:14" x14ac:dyDescent="0.2">
      <c r="C1176" s="488"/>
      <c r="E1176" s="488"/>
      <c r="F1176" s="488"/>
      <c r="G1176" s="488"/>
      <c r="H1176" s="488"/>
      <c r="I1176" s="488"/>
      <c r="J1176" s="488"/>
      <c r="K1176" s="488"/>
      <c r="L1176" s="488"/>
      <c r="M1176" s="488"/>
      <c r="N1176" s="488"/>
    </row>
    <row r="1177" spans="3:14" x14ac:dyDescent="0.2">
      <c r="C1177" s="488"/>
      <c r="E1177" s="488"/>
      <c r="F1177" s="488"/>
      <c r="G1177" s="488"/>
      <c r="H1177" s="488"/>
      <c r="I1177" s="488"/>
      <c r="J1177" s="488"/>
      <c r="K1177" s="488"/>
      <c r="L1177" s="488"/>
      <c r="M1177" s="488"/>
      <c r="N1177" s="488"/>
    </row>
    <row r="1178" spans="3:14" x14ac:dyDescent="0.2">
      <c r="C1178" s="488"/>
      <c r="E1178" s="488"/>
      <c r="F1178" s="488"/>
      <c r="G1178" s="488"/>
      <c r="H1178" s="488"/>
      <c r="I1178" s="488"/>
      <c r="J1178" s="488"/>
      <c r="K1178" s="488"/>
      <c r="L1178" s="488"/>
      <c r="M1178" s="488"/>
      <c r="N1178" s="488"/>
    </row>
    <row r="1179" spans="3:14" x14ac:dyDescent="0.2">
      <c r="C1179" s="488"/>
      <c r="E1179" s="488"/>
      <c r="F1179" s="488"/>
      <c r="G1179" s="488"/>
      <c r="H1179" s="488"/>
      <c r="I1179" s="488"/>
      <c r="J1179" s="488"/>
      <c r="K1179" s="488"/>
      <c r="L1179" s="488"/>
      <c r="M1179" s="488"/>
      <c r="N1179" s="488"/>
    </row>
    <row r="1180" spans="3:14" x14ac:dyDescent="0.2">
      <c r="C1180" s="488"/>
      <c r="E1180" s="488"/>
      <c r="F1180" s="488"/>
      <c r="G1180" s="488"/>
      <c r="H1180" s="488"/>
      <c r="I1180" s="488"/>
      <c r="J1180" s="488"/>
      <c r="K1180" s="488"/>
      <c r="L1180" s="488"/>
      <c r="M1180" s="488"/>
      <c r="N1180" s="488"/>
    </row>
    <row r="1181" spans="3:14" x14ac:dyDescent="0.2">
      <c r="C1181" s="488"/>
      <c r="E1181" s="488"/>
      <c r="F1181" s="488"/>
      <c r="G1181" s="488"/>
      <c r="H1181" s="488"/>
      <c r="I1181" s="488"/>
      <c r="J1181" s="488"/>
      <c r="K1181" s="488"/>
      <c r="L1181" s="488"/>
      <c r="M1181" s="488"/>
      <c r="N1181" s="488"/>
    </row>
    <row r="1182" spans="3:14" x14ac:dyDescent="0.2">
      <c r="C1182" s="488"/>
      <c r="E1182" s="488"/>
      <c r="F1182" s="488"/>
      <c r="G1182" s="488"/>
      <c r="H1182" s="488"/>
      <c r="I1182" s="488"/>
      <c r="J1182" s="488"/>
      <c r="K1182" s="488"/>
      <c r="L1182" s="488"/>
      <c r="M1182" s="488"/>
      <c r="N1182" s="488"/>
    </row>
    <row r="1183" spans="3:14" x14ac:dyDescent="0.2">
      <c r="C1183" s="488"/>
      <c r="E1183" s="488"/>
      <c r="F1183" s="488"/>
      <c r="G1183" s="488"/>
      <c r="H1183" s="488"/>
      <c r="I1183" s="488"/>
      <c r="J1183" s="488"/>
      <c r="K1183" s="488"/>
      <c r="L1183" s="488"/>
      <c r="M1183" s="488"/>
      <c r="N1183" s="488"/>
    </row>
    <row r="1184" spans="3:14" x14ac:dyDescent="0.2">
      <c r="C1184" s="488"/>
      <c r="E1184" s="488"/>
      <c r="F1184" s="488"/>
      <c r="G1184" s="488"/>
      <c r="H1184" s="488"/>
      <c r="I1184" s="488"/>
      <c r="J1184" s="488"/>
      <c r="K1184" s="488"/>
      <c r="L1184" s="488"/>
      <c r="M1184" s="488"/>
      <c r="N1184" s="488"/>
    </row>
    <row r="1185" spans="3:14" x14ac:dyDescent="0.2">
      <c r="C1185" s="488"/>
      <c r="E1185" s="488"/>
      <c r="F1185" s="488"/>
      <c r="G1185" s="488"/>
      <c r="H1185" s="488"/>
      <c r="I1185" s="488"/>
      <c r="J1185" s="488"/>
      <c r="K1185" s="488"/>
      <c r="L1185" s="488"/>
      <c r="M1185" s="488"/>
      <c r="N1185" s="488"/>
    </row>
    <row r="1186" spans="3:14" x14ac:dyDescent="0.2">
      <c r="C1186" s="488"/>
      <c r="E1186" s="488"/>
      <c r="F1186" s="488"/>
      <c r="G1186" s="488"/>
      <c r="H1186" s="488"/>
      <c r="I1186" s="488"/>
      <c r="J1186" s="488"/>
      <c r="K1186" s="488"/>
      <c r="L1186" s="488"/>
      <c r="M1186" s="488"/>
      <c r="N1186" s="488"/>
    </row>
    <row r="1187" spans="3:14" x14ac:dyDescent="0.2">
      <c r="C1187" s="488"/>
      <c r="E1187" s="488"/>
      <c r="F1187" s="488"/>
      <c r="G1187" s="488"/>
      <c r="H1187" s="488"/>
      <c r="I1187" s="488"/>
      <c r="J1187" s="488"/>
      <c r="K1187" s="488"/>
      <c r="L1187" s="488"/>
      <c r="M1187" s="488"/>
      <c r="N1187" s="488"/>
    </row>
    <row r="1188" spans="3:14" x14ac:dyDescent="0.2">
      <c r="C1188" s="488"/>
      <c r="E1188" s="488"/>
      <c r="F1188" s="488"/>
      <c r="G1188" s="488"/>
      <c r="H1188" s="488"/>
      <c r="I1188" s="488"/>
      <c r="J1188" s="488"/>
      <c r="K1188" s="488"/>
      <c r="L1188" s="488"/>
      <c r="M1188" s="488"/>
      <c r="N1188" s="488"/>
    </row>
    <row r="1189" spans="3:14" x14ac:dyDescent="0.2">
      <c r="C1189" s="488"/>
      <c r="E1189" s="488"/>
      <c r="F1189" s="488"/>
      <c r="G1189" s="488"/>
      <c r="H1189" s="488"/>
      <c r="I1189" s="488"/>
      <c r="J1189" s="488"/>
      <c r="K1189" s="488"/>
      <c r="L1189" s="488"/>
      <c r="M1189" s="488"/>
      <c r="N1189" s="488"/>
    </row>
    <row r="1190" spans="3:14" x14ac:dyDescent="0.2">
      <c r="C1190" s="488"/>
      <c r="E1190" s="488"/>
      <c r="F1190" s="488"/>
      <c r="G1190" s="488"/>
      <c r="H1190" s="488"/>
      <c r="I1190" s="488"/>
      <c r="J1190" s="488"/>
      <c r="K1190" s="488"/>
      <c r="L1190" s="488"/>
      <c r="M1190" s="488"/>
      <c r="N1190" s="488"/>
    </row>
    <row r="1191" spans="3:14" x14ac:dyDescent="0.2">
      <c r="C1191" s="488"/>
      <c r="E1191" s="488"/>
      <c r="F1191" s="488"/>
      <c r="G1191" s="488"/>
      <c r="H1191" s="488"/>
      <c r="I1191" s="488"/>
      <c r="J1191" s="488"/>
      <c r="K1191" s="488"/>
      <c r="L1191" s="488"/>
      <c r="M1191" s="488"/>
      <c r="N1191" s="488"/>
    </row>
    <row r="1192" spans="3:14" x14ac:dyDescent="0.2">
      <c r="C1192" s="488"/>
      <c r="E1192" s="488"/>
      <c r="F1192" s="488"/>
      <c r="G1192" s="488"/>
      <c r="H1192" s="488"/>
      <c r="I1192" s="488"/>
      <c r="J1192" s="488"/>
      <c r="K1192" s="488"/>
      <c r="L1192" s="488"/>
      <c r="M1192" s="488"/>
      <c r="N1192" s="488"/>
    </row>
    <row r="1193" spans="3:14" x14ac:dyDescent="0.2">
      <c r="C1193" s="488"/>
      <c r="E1193" s="488"/>
      <c r="F1193" s="488"/>
      <c r="G1193" s="488"/>
      <c r="H1193" s="488"/>
      <c r="I1193" s="488"/>
      <c r="J1193" s="488"/>
      <c r="K1193" s="488"/>
      <c r="L1193" s="488"/>
      <c r="M1193" s="488"/>
      <c r="N1193" s="488"/>
    </row>
    <row r="1194" spans="3:14" x14ac:dyDescent="0.2">
      <c r="C1194" s="488"/>
      <c r="E1194" s="488"/>
      <c r="F1194" s="488"/>
      <c r="G1194" s="488"/>
      <c r="H1194" s="488"/>
      <c r="I1194" s="488"/>
      <c r="J1194" s="488"/>
      <c r="K1194" s="488"/>
      <c r="L1194" s="488"/>
      <c r="M1194" s="488"/>
      <c r="N1194" s="488"/>
    </row>
    <row r="1195" spans="3:14" x14ac:dyDescent="0.2">
      <c r="C1195" s="488"/>
      <c r="E1195" s="488"/>
      <c r="F1195" s="488"/>
      <c r="G1195" s="488"/>
      <c r="H1195" s="488"/>
      <c r="I1195" s="488"/>
      <c r="J1195" s="488"/>
      <c r="K1195" s="488"/>
      <c r="L1195" s="488"/>
      <c r="M1195" s="488"/>
      <c r="N1195" s="488"/>
    </row>
    <row r="1196" spans="3:14" x14ac:dyDescent="0.2">
      <c r="C1196" s="488"/>
      <c r="E1196" s="488"/>
      <c r="F1196" s="488"/>
      <c r="G1196" s="488"/>
      <c r="H1196" s="488"/>
      <c r="I1196" s="488"/>
      <c r="J1196" s="488"/>
      <c r="K1196" s="488"/>
      <c r="L1196" s="488"/>
      <c r="M1196" s="488"/>
      <c r="N1196" s="488"/>
    </row>
    <row r="1197" spans="3:14" x14ac:dyDescent="0.2">
      <c r="C1197" s="488"/>
      <c r="E1197" s="488"/>
      <c r="F1197" s="488"/>
      <c r="G1197" s="488"/>
      <c r="H1197" s="488"/>
      <c r="I1197" s="488"/>
      <c r="J1197" s="488"/>
      <c r="K1197" s="488"/>
      <c r="L1197" s="488"/>
      <c r="M1197" s="488"/>
      <c r="N1197" s="488"/>
    </row>
    <row r="1198" spans="3:14" x14ac:dyDescent="0.2">
      <c r="C1198" s="488"/>
      <c r="E1198" s="488"/>
      <c r="F1198" s="488"/>
      <c r="G1198" s="488"/>
      <c r="H1198" s="488"/>
      <c r="I1198" s="488"/>
      <c r="J1198" s="488"/>
      <c r="K1198" s="488"/>
      <c r="L1198" s="488"/>
      <c r="M1198" s="488"/>
      <c r="N1198" s="488"/>
    </row>
    <row r="1199" spans="3:14" x14ac:dyDescent="0.2">
      <c r="C1199" s="488"/>
      <c r="E1199" s="488"/>
      <c r="F1199" s="488"/>
      <c r="G1199" s="488"/>
      <c r="H1199" s="488"/>
      <c r="I1199" s="488"/>
      <c r="J1199" s="488"/>
      <c r="K1199" s="488"/>
      <c r="L1199" s="488"/>
      <c r="M1199" s="488"/>
      <c r="N1199" s="488"/>
    </row>
    <row r="1200" spans="3:14" x14ac:dyDescent="0.2">
      <c r="C1200" s="488"/>
      <c r="E1200" s="488"/>
      <c r="F1200" s="488"/>
      <c r="G1200" s="488"/>
      <c r="H1200" s="488"/>
      <c r="I1200" s="488"/>
      <c r="J1200" s="488"/>
      <c r="K1200" s="488"/>
      <c r="L1200" s="488"/>
      <c r="M1200" s="488"/>
      <c r="N1200" s="488"/>
    </row>
    <row r="1201" spans="3:14" x14ac:dyDescent="0.2">
      <c r="C1201" s="488"/>
      <c r="E1201" s="488"/>
      <c r="F1201" s="488"/>
      <c r="G1201" s="488"/>
      <c r="H1201" s="488"/>
      <c r="I1201" s="488"/>
      <c r="J1201" s="488"/>
      <c r="K1201" s="488"/>
      <c r="L1201" s="488"/>
      <c r="M1201" s="488"/>
      <c r="N1201" s="488"/>
    </row>
    <row r="1202" spans="3:14" x14ac:dyDescent="0.2">
      <c r="C1202" s="488"/>
      <c r="E1202" s="488"/>
      <c r="F1202" s="488"/>
      <c r="G1202" s="488"/>
      <c r="H1202" s="488"/>
      <c r="I1202" s="488"/>
      <c r="J1202" s="488"/>
      <c r="K1202" s="488"/>
      <c r="L1202" s="488"/>
      <c r="M1202" s="488"/>
      <c r="N1202" s="488"/>
    </row>
    <row r="1203" spans="3:14" x14ac:dyDescent="0.2">
      <c r="C1203" s="488"/>
      <c r="E1203" s="488"/>
      <c r="F1203" s="488"/>
      <c r="G1203" s="488"/>
      <c r="H1203" s="488"/>
      <c r="I1203" s="488"/>
      <c r="J1203" s="488"/>
      <c r="K1203" s="488"/>
      <c r="L1203" s="488"/>
      <c r="M1203" s="488"/>
      <c r="N1203" s="488"/>
    </row>
    <row r="1204" spans="3:14" x14ac:dyDescent="0.2">
      <c r="C1204" s="488"/>
      <c r="E1204" s="488"/>
      <c r="F1204" s="488"/>
      <c r="G1204" s="488"/>
      <c r="H1204" s="488"/>
      <c r="I1204" s="488"/>
      <c r="J1204" s="488"/>
      <c r="K1204" s="488"/>
      <c r="L1204" s="488"/>
      <c r="M1204" s="488"/>
      <c r="N1204" s="488"/>
    </row>
    <row r="1205" spans="3:14" x14ac:dyDescent="0.2">
      <c r="C1205" s="488"/>
      <c r="E1205" s="488"/>
      <c r="F1205" s="488"/>
      <c r="G1205" s="488"/>
      <c r="H1205" s="488"/>
      <c r="I1205" s="488"/>
      <c r="J1205" s="488"/>
      <c r="K1205" s="488"/>
      <c r="L1205" s="488"/>
      <c r="M1205" s="488"/>
      <c r="N1205" s="488"/>
    </row>
    <row r="1206" spans="3:14" x14ac:dyDescent="0.2">
      <c r="C1206" s="488"/>
      <c r="E1206" s="488"/>
      <c r="F1206" s="488"/>
      <c r="G1206" s="488"/>
      <c r="H1206" s="488"/>
      <c r="I1206" s="488"/>
      <c r="J1206" s="488"/>
      <c r="K1206" s="488"/>
      <c r="L1206" s="488"/>
      <c r="M1206" s="488"/>
      <c r="N1206" s="488"/>
    </row>
    <row r="1207" spans="3:14" x14ac:dyDescent="0.2">
      <c r="C1207" s="488"/>
      <c r="E1207" s="488"/>
      <c r="F1207" s="488"/>
      <c r="G1207" s="488"/>
      <c r="H1207" s="488"/>
      <c r="I1207" s="488"/>
      <c r="J1207" s="488"/>
      <c r="K1207" s="488"/>
      <c r="L1207" s="488"/>
      <c r="M1207" s="488"/>
      <c r="N1207" s="488"/>
    </row>
    <row r="1208" spans="3:14" x14ac:dyDescent="0.2">
      <c r="C1208" s="488"/>
      <c r="E1208" s="488"/>
      <c r="F1208" s="488"/>
      <c r="G1208" s="488"/>
      <c r="H1208" s="488"/>
      <c r="I1208" s="488"/>
      <c r="J1208" s="488"/>
      <c r="K1208" s="488"/>
      <c r="L1208" s="488"/>
      <c r="M1208" s="488"/>
      <c r="N1208" s="488"/>
    </row>
    <row r="1209" spans="3:14" x14ac:dyDescent="0.2">
      <c r="C1209" s="488"/>
      <c r="E1209" s="488"/>
      <c r="F1209" s="488"/>
      <c r="G1209" s="488"/>
      <c r="H1209" s="488"/>
      <c r="I1209" s="488"/>
      <c r="J1209" s="488"/>
      <c r="K1209" s="488"/>
      <c r="L1209" s="488"/>
      <c r="M1209" s="488"/>
      <c r="N1209" s="488"/>
    </row>
    <row r="1210" spans="3:14" x14ac:dyDescent="0.2">
      <c r="C1210" s="488"/>
      <c r="E1210" s="488"/>
      <c r="F1210" s="488"/>
      <c r="G1210" s="488"/>
      <c r="H1210" s="488"/>
      <c r="I1210" s="488"/>
      <c r="J1210" s="488"/>
      <c r="K1210" s="488"/>
      <c r="L1210" s="488"/>
      <c r="M1210" s="488"/>
      <c r="N1210" s="488"/>
    </row>
    <row r="1211" spans="3:14" x14ac:dyDescent="0.2">
      <c r="C1211" s="488"/>
      <c r="E1211" s="488"/>
      <c r="F1211" s="488"/>
      <c r="G1211" s="488"/>
      <c r="H1211" s="488"/>
      <c r="I1211" s="488"/>
      <c r="J1211" s="488"/>
      <c r="K1211" s="488"/>
      <c r="L1211" s="488"/>
      <c r="M1211" s="488"/>
      <c r="N1211" s="488"/>
    </row>
    <row r="1212" spans="3:14" x14ac:dyDescent="0.2">
      <c r="C1212" s="488"/>
      <c r="E1212" s="488"/>
      <c r="F1212" s="488"/>
      <c r="G1212" s="488"/>
      <c r="H1212" s="488"/>
      <c r="I1212" s="488"/>
      <c r="J1212" s="488"/>
      <c r="K1212" s="488"/>
      <c r="L1212" s="488"/>
      <c r="M1212" s="488"/>
      <c r="N1212" s="488"/>
    </row>
    <row r="1213" spans="3:14" x14ac:dyDescent="0.2">
      <c r="C1213" s="488"/>
      <c r="E1213" s="488"/>
      <c r="F1213" s="488"/>
      <c r="G1213" s="488"/>
      <c r="H1213" s="488"/>
      <c r="I1213" s="488"/>
      <c r="J1213" s="488"/>
      <c r="K1213" s="488"/>
      <c r="L1213" s="488"/>
      <c r="M1213" s="488"/>
      <c r="N1213" s="488"/>
    </row>
    <row r="1214" spans="3:14" x14ac:dyDescent="0.2">
      <c r="C1214" s="488"/>
      <c r="E1214" s="488"/>
      <c r="F1214" s="488"/>
      <c r="G1214" s="488"/>
      <c r="H1214" s="488"/>
      <c r="I1214" s="488"/>
      <c r="J1214" s="488"/>
      <c r="K1214" s="488"/>
      <c r="L1214" s="488"/>
      <c r="M1214" s="488"/>
      <c r="N1214" s="488"/>
    </row>
    <row r="1215" spans="3:14" x14ac:dyDescent="0.2">
      <c r="C1215" s="488"/>
      <c r="E1215" s="488"/>
      <c r="F1215" s="488"/>
      <c r="G1215" s="488"/>
      <c r="H1215" s="488"/>
      <c r="I1215" s="488"/>
      <c r="J1215" s="488"/>
      <c r="K1215" s="488"/>
      <c r="L1215" s="488"/>
      <c r="M1215" s="488"/>
      <c r="N1215" s="488"/>
    </row>
    <row r="1216" spans="3:14" x14ac:dyDescent="0.2">
      <c r="C1216" s="488"/>
      <c r="E1216" s="488"/>
      <c r="F1216" s="488"/>
      <c r="G1216" s="488"/>
      <c r="H1216" s="488"/>
      <c r="I1216" s="488"/>
      <c r="J1216" s="488"/>
      <c r="K1216" s="488"/>
      <c r="L1216" s="488"/>
      <c r="M1216" s="488"/>
      <c r="N1216" s="488"/>
    </row>
    <row r="1217" spans="3:14" x14ac:dyDescent="0.2">
      <c r="C1217" s="488"/>
      <c r="E1217" s="488"/>
      <c r="F1217" s="488"/>
      <c r="G1217" s="488"/>
      <c r="H1217" s="488"/>
      <c r="I1217" s="488"/>
      <c r="J1217" s="488"/>
      <c r="K1217" s="488"/>
      <c r="L1217" s="488"/>
      <c r="M1217" s="488"/>
      <c r="N1217" s="488"/>
    </row>
    <row r="1218" spans="3:14" x14ac:dyDescent="0.2">
      <c r="C1218" s="488"/>
      <c r="E1218" s="488"/>
      <c r="F1218" s="488"/>
      <c r="G1218" s="488"/>
      <c r="H1218" s="488"/>
      <c r="I1218" s="488"/>
      <c r="J1218" s="488"/>
      <c r="K1218" s="488"/>
      <c r="L1218" s="488"/>
      <c r="M1218" s="488"/>
      <c r="N1218" s="488"/>
    </row>
    <row r="1219" spans="3:14" x14ac:dyDescent="0.2">
      <c r="C1219" s="488"/>
      <c r="E1219" s="488"/>
      <c r="F1219" s="488"/>
      <c r="G1219" s="488"/>
      <c r="H1219" s="488"/>
      <c r="I1219" s="488"/>
      <c r="J1219" s="488"/>
      <c r="K1219" s="488"/>
      <c r="L1219" s="488"/>
      <c r="M1219" s="488"/>
      <c r="N1219" s="488"/>
    </row>
    <row r="1220" spans="3:14" x14ac:dyDescent="0.2">
      <c r="C1220" s="488"/>
      <c r="E1220" s="488"/>
      <c r="F1220" s="488"/>
      <c r="G1220" s="488"/>
      <c r="H1220" s="488"/>
      <c r="I1220" s="488"/>
      <c r="J1220" s="488"/>
      <c r="K1220" s="488"/>
      <c r="L1220" s="488"/>
      <c r="M1220" s="488"/>
      <c r="N1220" s="488"/>
    </row>
    <row r="1221" spans="3:14" x14ac:dyDescent="0.2">
      <c r="C1221" s="488"/>
      <c r="E1221" s="488"/>
      <c r="F1221" s="488"/>
      <c r="G1221" s="488"/>
      <c r="H1221" s="488"/>
      <c r="I1221" s="488"/>
      <c r="J1221" s="488"/>
      <c r="K1221" s="488"/>
      <c r="L1221" s="488"/>
      <c r="M1221" s="488"/>
      <c r="N1221" s="488"/>
    </row>
    <row r="1222" spans="3:14" x14ac:dyDescent="0.2">
      <c r="C1222" s="488"/>
      <c r="E1222" s="488"/>
      <c r="F1222" s="488"/>
      <c r="G1222" s="488"/>
      <c r="H1222" s="488"/>
      <c r="I1222" s="488"/>
      <c r="J1222" s="488"/>
      <c r="K1222" s="488"/>
      <c r="L1222" s="488"/>
      <c r="M1222" s="488"/>
      <c r="N1222" s="488"/>
    </row>
    <row r="1223" spans="3:14" x14ac:dyDescent="0.2">
      <c r="C1223" s="488"/>
      <c r="E1223" s="488"/>
      <c r="F1223" s="488"/>
      <c r="G1223" s="488"/>
      <c r="H1223" s="488"/>
      <c r="I1223" s="488"/>
      <c r="J1223" s="488"/>
      <c r="K1223" s="488"/>
      <c r="L1223" s="488"/>
      <c r="M1223" s="488"/>
      <c r="N1223" s="488"/>
    </row>
    <row r="1224" spans="3:14" x14ac:dyDescent="0.2">
      <c r="C1224" s="488"/>
      <c r="E1224" s="488"/>
      <c r="F1224" s="488"/>
      <c r="G1224" s="488"/>
      <c r="H1224" s="488"/>
      <c r="I1224" s="488"/>
      <c r="J1224" s="488"/>
      <c r="K1224" s="488"/>
      <c r="L1224" s="488"/>
      <c r="M1224" s="488"/>
      <c r="N1224" s="488"/>
    </row>
    <row r="1225" spans="3:14" x14ac:dyDescent="0.2">
      <c r="C1225" s="488"/>
      <c r="E1225" s="488"/>
      <c r="F1225" s="488"/>
      <c r="G1225" s="488"/>
      <c r="H1225" s="488"/>
      <c r="I1225" s="488"/>
      <c r="J1225" s="488"/>
      <c r="K1225" s="488"/>
      <c r="L1225" s="488"/>
      <c r="M1225" s="488"/>
      <c r="N1225" s="488"/>
    </row>
    <row r="1226" spans="3:14" x14ac:dyDescent="0.2">
      <c r="C1226" s="488"/>
      <c r="E1226" s="488"/>
      <c r="F1226" s="488"/>
      <c r="G1226" s="488"/>
      <c r="H1226" s="488"/>
      <c r="I1226" s="488"/>
      <c r="J1226" s="488"/>
      <c r="K1226" s="488"/>
      <c r="L1226" s="488"/>
      <c r="M1226" s="488"/>
      <c r="N1226" s="488"/>
    </row>
    <row r="1227" spans="3:14" x14ac:dyDescent="0.2">
      <c r="C1227" s="488"/>
      <c r="E1227" s="488"/>
      <c r="F1227" s="488"/>
      <c r="G1227" s="488"/>
      <c r="H1227" s="488"/>
      <c r="I1227" s="488"/>
      <c r="J1227" s="488"/>
      <c r="K1227" s="488"/>
      <c r="L1227" s="488"/>
      <c r="M1227" s="488"/>
      <c r="N1227" s="488"/>
    </row>
    <row r="1228" spans="3:14" x14ac:dyDescent="0.2">
      <c r="C1228" s="488"/>
      <c r="E1228" s="488"/>
      <c r="F1228" s="488"/>
      <c r="G1228" s="488"/>
      <c r="H1228" s="488"/>
      <c r="I1228" s="488"/>
      <c r="J1228" s="488"/>
      <c r="K1228" s="488"/>
      <c r="L1228" s="488"/>
      <c r="M1228" s="488"/>
      <c r="N1228" s="488"/>
    </row>
    <row r="1229" spans="3:14" x14ac:dyDescent="0.2">
      <c r="C1229" s="488"/>
      <c r="E1229" s="488"/>
      <c r="F1229" s="488"/>
      <c r="G1229" s="488"/>
      <c r="H1229" s="488"/>
      <c r="I1229" s="488"/>
      <c r="J1229" s="488"/>
      <c r="K1229" s="488"/>
      <c r="L1229" s="488"/>
      <c r="M1229" s="488"/>
      <c r="N1229" s="488"/>
    </row>
    <row r="1230" spans="3:14" x14ac:dyDescent="0.2">
      <c r="C1230" s="488"/>
      <c r="E1230" s="488"/>
      <c r="F1230" s="488"/>
      <c r="G1230" s="488"/>
      <c r="H1230" s="488"/>
      <c r="I1230" s="488"/>
      <c r="J1230" s="488"/>
      <c r="K1230" s="488"/>
      <c r="L1230" s="488"/>
      <c r="M1230" s="488"/>
      <c r="N1230" s="488"/>
    </row>
    <row r="1231" spans="3:14" x14ac:dyDescent="0.2">
      <c r="C1231" s="488"/>
      <c r="E1231" s="488"/>
      <c r="F1231" s="488"/>
      <c r="G1231" s="488"/>
      <c r="H1231" s="488"/>
      <c r="I1231" s="488"/>
      <c r="J1231" s="488"/>
      <c r="K1231" s="488"/>
      <c r="L1231" s="488"/>
      <c r="M1231" s="488"/>
      <c r="N1231" s="488"/>
    </row>
    <row r="1232" spans="3:14" x14ac:dyDescent="0.2">
      <c r="C1232" s="488"/>
      <c r="E1232" s="488"/>
      <c r="F1232" s="488"/>
      <c r="G1232" s="488"/>
      <c r="H1232" s="488"/>
      <c r="I1232" s="488"/>
      <c r="J1232" s="488"/>
      <c r="K1232" s="488"/>
      <c r="L1232" s="488"/>
      <c r="M1232" s="488"/>
      <c r="N1232" s="488"/>
    </row>
    <row r="1233" spans="3:14" x14ac:dyDescent="0.2">
      <c r="C1233" s="488"/>
      <c r="E1233" s="488"/>
      <c r="F1233" s="488"/>
      <c r="G1233" s="488"/>
      <c r="H1233" s="488"/>
      <c r="I1233" s="488"/>
      <c r="J1233" s="488"/>
      <c r="K1233" s="488"/>
      <c r="L1233" s="488"/>
      <c r="M1233" s="488"/>
      <c r="N1233" s="488"/>
    </row>
    <row r="1234" spans="3:14" x14ac:dyDescent="0.2">
      <c r="C1234" s="488"/>
      <c r="E1234" s="488"/>
      <c r="F1234" s="488"/>
      <c r="G1234" s="488"/>
      <c r="H1234" s="488"/>
      <c r="I1234" s="488"/>
      <c r="J1234" s="488"/>
      <c r="K1234" s="488"/>
      <c r="L1234" s="488"/>
      <c r="M1234" s="488"/>
      <c r="N1234" s="488"/>
    </row>
    <row r="1235" spans="3:14" x14ac:dyDescent="0.2">
      <c r="C1235" s="488"/>
      <c r="E1235" s="488"/>
      <c r="F1235" s="488"/>
      <c r="G1235" s="488"/>
      <c r="H1235" s="488"/>
      <c r="I1235" s="488"/>
      <c r="J1235" s="488"/>
      <c r="K1235" s="488"/>
      <c r="L1235" s="488"/>
      <c r="M1235" s="488"/>
      <c r="N1235" s="488"/>
    </row>
    <row r="1236" spans="3:14" x14ac:dyDescent="0.2">
      <c r="C1236" s="488"/>
      <c r="E1236" s="488"/>
      <c r="F1236" s="488"/>
      <c r="G1236" s="488"/>
      <c r="H1236" s="488"/>
      <c r="I1236" s="488"/>
      <c r="J1236" s="488"/>
      <c r="K1236" s="488"/>
      <c r="L1236" s="488"/>
      <c r="M1236" s="488"/>
      <c r="N1236" s="488"/>
    </row>
    <row r="1237" spans="3:14" x14ac:dyDescent="0.2">
      <c r="C1237" s="488"/>
      <c r="E1237" s="488"/>
      <c r="F1237" s="488"/>
      <c r="G1237" s="488"/>
      <c r="H1237" s="488"/>
      <c r="I1237" s="488"/>
      <c r="J1237" s="488"/>
      <c r="K1237" s="488"/>
      <c r="L1237" s="488"/>
      <c r="M1237" s="488"/>
      <c r="N1237" s="488"/>
    </row>
    <row r="1238" spans="3:14" x14ac:dyDescent="0.2">
      <c r="C1238" s="488"/>
      <c r="E1238" s="488"/>
      <c r="F1238" s="488"/>
      <c r="G1238" s="488"/>
      <c r="H1238" s="488"/>
      <c r="I1238" s="488"/>
      <c r="J1238" s="488"/>
      <c r="K1238" s="488"/>
      <c r="L1238" s="488"/>
      <c r="M1238" s="488"/>
      <c r="N1238" s="488"/>
    </row>
    <row r="1239" spans="3:14" x14ac:dyDescent="0.2">
      <c r="C1239" s="488"/>
      <c r="E1239" s="488"/>
      <c r="F1239" s="488"/>
      <c r="G1239" s="488"/>
      <c r="H1239" s="488"/>
      <c r="I1239" s="488"/>
      <c r="J1239" s="488"/>
      <c r="K1239" s="488"/>
      <c r="L1239" s="488"/>
      <c r="M1239" s="488"/>
      <c r="N1239" s="488"/>
    </row>
    <row r="1240" spans="3:14" x14ac:dyDescent="0.2">
      <c r="C1240" s="488"/>
      <c r="E1240" s="488"/>
      <c r="F1240" s="488"/>
      <c r="G1240" s="488"/>
      <c r="H1240" s="488"/>
      <c r="I1240" s="488"/>
      <c r="J1240" s="488"/>
      <c r="K1240" s="488"/>
      <c r="L1240" s="488"/>
      <c r="M1240" s="488"/>
      <c r="N1240" s="488"/>
    </row>
    <row r="1241" spans="3:14" x14ac:dyDescent="0.2">
      <c r="C1241" s="488"/>
      <c r="E1241" s="488"/>
      <c r="F1241" s="488"/>
      <c r="G1241" s="488"/>
      <c r="H1241" s="488"/>
      <c r="I1241" s="488"/>
      <c r="J1241" s="488"/>
      <c r="K1241" s="488"/>
      <c r="L1241" s="488"/>
      <c r="M1241" s="488"/>
      <c r="N1241" s="488"/>
    </row>
    <row r="1242" spans="3:14" x14ac:dyDescent="0.2">
      <c r="C1242" s="488"/>
      <c r="E1242" s="488"/>
      <c r="F1242" s="488"/>
      <c r="G1242" s="488"/>
      <c r="H1242" s="488"/>
      <c r="I1242" s="488"/>
      <c r="J1242" s="488"/>
      <c r="K1242" s="488"/>
      <c r="L1242" s="488"/>
      <c r="M1242" s="488"/>
      <c r="N1242" s="488"/>
    </row>
    <row r="1243" spans="3:14" x14ac:dyDescent="0.2">
      <c r="C1243" s="488"/>
      <c r="E1243" s="488"/>
      <c r="F1243" s="488"/>
      <c r="G1243" s="488"/>
      <c r="H1243" s="488"/>
      <c r="I1243" s="488"/>
      <c r="J1243" s="488"/>
      <c r="K1243" s="488"/>
      <c r="L1243" s="488"/>
      <c r="M1243" s="488"/>
      <c r="N1243" s="488"/>
    </row>
    <row r="1244" spans="3:14" x14ac:dyDescent="0.2">
      <c r="C1244" s="488"/>
      <c r="E1244" s="488"/>
      <c r="F1244" s="488"/>
      <c r="G1244" s="488"/>
      <c r="H1244" s="488"/>
      <c r="I1244" s="488"/>
      <c r="J1244" s="488"/>
      <c r="K1244" s="488"/>
      <c r="L1244" s="488"/>
      <c r="M1244" s="488"/>
      <c r="N1244" s="488"/>
    </row>
    <row r="1245" spans="3:14" x14ac:dyDescent="0.2">
      <c r="C1245" s="488"/>
      <c r="E1245" s="488"/>
      <c r="F1245" s="488"/>
      <c r="G1245" s="488"/>
      <c r="H1245" s="488"/>
      <c r="I1245" s="488"/>
      <c r="J1245" s="488"/>
      <c r="K1245" s="488"/>
      <c r="L1245" s="488"/>
      <c r="M1245" s="488"/>
      <c r="N1245" s="488"/>
    </row>
    <row r="1246" spans="3:14" x14ac:dyDescent="0.2">
      <c r="C1246" s="488"/>
      <c r="E1246" s="488"/>
      <c r="F1246" s="488"/>
      <c r="G1246" s="488"/>
      <c r="H1246" s="488"/>
      <c r="I1246" s="488"/>
      <c r="J1246" s="488"/>
      <c r="K1246" s="488"/>
      <c r="L1246" s="488"/>
      <c r="M1246" s="488"/>
      <c r="N1246" s="488"/>
    </row>
    <row r="1247" spans="3:14" x14ac:dyDescent="0.2">
      <c r="C1247" s="488"/>
      <c r="E1247" s="488"/>
      <c r="F1247" s="488"/>
      <c r="G1247" s="488"/>
      <c r="H1247" s="488"/>
      <c r="I1247" s="488"/>
      <c r="J1247" s="488"/>
      <c r="K1247" s="488"/>
      <c r="L1247" s="488"/>
      <c r="M1247" s="488"/>
      <c r="N1247" s="488"/>
    </row>
    <row r="1248" spans="3:14" x14ac:dyDescent="0.2">
      <c r="C1248" s="488"/>
      <c r="E1248" s="488"/>
      <c r="F1248" s="488"/>
      <c r="G1248" s="488"/>
      <c r="H1248" s="488"/>
      <c r="I1248" s="488"/>
      <c r="J1248" s="488"/>
      <c r="K1248" s="488"/>
      <c r="L1248" s="488"/>
      <c r="M1248" s="488"/>
      <c r="N1248" s="488"/>
    </row>
    <row r="1249" spans="3:14" x14ac:dyDescent="0.2">
      <c r="C1249" s="488"/>
      <c r="E1249" s="488"/>
      <c r="F1249" s="488"/>
      <c r="G1249" s="488"/>
      <c r="H1249" s="488"/>
      <c r="I1249" s="488"/>
      <c r="J1249" s="488"/>
      <c r="K1249" s="488"/>
      <c r="L1249" s="488"/>
      <c r="M1249" s="488"/>
      <c r="N1249" s="488"/>
    </row>
    <row r="1250" spans="3:14" x14ac:dyDescent="0.2">
      <c r="C1250" s="488"/>
      <c r="E1250" s="488"/>
      <c r="F1250" s="488"/>
      <c r="G1250" s="488"/>
      <c r="H1250" s="488"/>
      <c r="I1250" s="488"/>
      <c r="J1250" s="488"/>
      <c r="K1250" s="488"/>
      <c r="L1250" s="488"/>
      <c r="M1250" s="488"/>
      <c r="N1250" s="488"/>
    </row>
    <row r="1251" spans="3:14" x14ac:dyDescent="0.2">
      <c r="C1251" s="488"/>
      <c r="E1251" s="488"/>
      <c r="F1251" s="488"/>
      <c r="G1251" s="488"/>
      <c r="H1251" s="488"/>
      <c r="I1251" s="488"/>
      <c r="J1251" s="488"/>
      <c r="K1251" s="488"/>
      <c r="L1251" s="488"/>
      <c r="M1251" s="488"/>
      <c r="N1251" s="488"/>
    </row>
    <row r="1252" spans="3:14" x14ac:dyDescent="0.2">
      <c r="C1252" s="488"/>
      <c r="E1252" s="488"/>
      <c r="F1252" s="488"/>
      <c r="G1252" s="488"/>
      <c r="H1252" s="488"/>
      <c r="I1252" s="488"/>
      <c r="J1252" s="488"/>
      <c r="K1252" s="488"/>
      <c r="L1252" s="488"/>
      <c r="M1252" s="488"/>
      <c r="N1252" s="488"/>
    </row>
    <row r="1253" spans="3:14" x14ac:dyDescent="0.2">
      <c r="C1253" s="488"/>
      <c r="E1253" s="488"/>
      <c r="F1253" s="488"/>
      <c r="G1253" s="488"/>
      <c r="H1253" s="488"/>
      <c r="I1253" s="488"/>
      <c r="J1253" s="488"/>
      <c r="K1253" s="488"/>
      <c r="L1253" s="488"/>
      <c r="M1253" s="488"/>
      <c r="N1253" s="488"/>
    </row>
    <row r="1254" spans="3:14" x14ac:dyDescent="0.2">
      <c r="C1254" s="488"/>
      <c r="E1254" s="488"/>
      <c r="F1254" s="488"/>
      <c r="G1254" s="488"/>
      <c r="H1254" s="488"/>
      <c r="I1254" s="488"/>
      <c r="J1254" s="488"/>
      <c r="K1254" s="488"/>
      <c r="L1254" s="488"/>
      <c r="M1254" s="488"/>
      <c r="N1254" s="488"/>
    </row>
    <row r="1255" spans="3:14" x14ac:dyDescent="0.2">
      <c r="C1255" s="488"/>
      <c r="E1255" s="488"/>
      <c r="F1255" s="488"/>
      <c r="G1255" s="488"/>
      <c r="H1255" s="488"/>
      <c r="I1255" s="488"/>
      <c r="J1255" s="488"/>
      <c r="K1255" s="488"/>
      <c r="L1255" s="488"/>
      <c r="M1255" s="488"/>
      <c r="N1255" s="488"/>
    </row>
    <row r="1256" spans="3:14" x14ac:dyDescent="0.2">
      <c r="C1256" s="488"/>
      <c r="E1256" s="488"/>
      <c r="F1256" s="488"/>
      <c r="G1256" s="488"/>
      <c r="H1256" s="488"/>
      <c r="I1256" s="488"/>
      <c r="J1256" s="488"/>
      <c r="K1256" s="488"/>
      <c r="L1256" s="488"/>
      <c r="M1256" s="488"/>
      <c r="N1256" s="488"/>
    </row>
    <row r="1257" spans="3:14" x14ac:dyDescent="0.2">
      <c r="C1257" s="488"/>
      <c r="E1257" s="488"/>
      <c r="F1257" s="488"/>
      <c r="G1257" s="488"/>
      <c r="H1257" s="488"/>
      <c r="I1257" s="488"/>
      <c r="J1257" s="488"/>
      <c r="K1257" s="488"/>
      <c r="L1257" s="488"/>
      <c r="M1257" s="488"/>
      <c r="N1257" s="488"/>
    </row>
    <row r="1258" spans="3:14" x14ac:dyDescent="0.2">
      <c r="C1258" s="488"/>
      <c r="E1258" s="488"/>
      <c r="F1258" s="488"/>
      <c r="G1258" s="488"/>
      <c r="H1258" s="488"/>
      <c r="I1258" s="488"/>
      <c r="J1258" s="488"/>
      <c r="K1258" s="488"/>
      <c r="L1258" s="488"/>
      <c r="M1258" s="488"/>
      <c r="N1258" s="488"/>
    </row>
    <row r="1259" spans="3:14" x14ac:dyDescent="0.2">
      <c r="C1259" s="488"/>
      <c r="E1259" s="488"/>
      <c r="F1259" s="488"/>
      <c r="G1259" s="488"/>
      <c r="H1259" s="488"/>
      <c r="I1259" s="488"/>
      <c r="J1259" s="488"/>
      <c r="K1259" s="488"/>
      <c r="L1259" s="488"/>
      <c r="M1259" s="488"/>
      <c r="N1259" s="488"/>
    </row>
    <row r="1260" spans="3:14" x14ac:dyDescent="0.2">
      <c r="C1260" s="488"/>
      <c r="E1260" s="488"/>
      <c r="F1260" s="488"/>
      <c r="G1260" s="488"/>
      <c r="H1260" s="488"/>
      <c r="I1260" s="488"/>
      <c r="J1260" s="488"/>
      <c r="K1260" s="488"/>
      <c r="L1260" s="488"/>
      <c r="M1260" s="488"/>
      <c r="N1260" s="488"/>
    </row>
    <row r="1261" spans="3:14" x14ac:dyDescent="0.2">
      <c r="C1261" s="488"/>
      <c r="E1261" s="488"/>
      <c r="F1261" s="488"/>
      <c r="G1261" s="488"/>
      <c r="H1261" s="488"/>
      <c r="I1261" s="488"/>
      <c r="J1261" s="488"/>
      <c r="K1261" s="488"/>
      <c r="L1261" s="488"/>
      <c r="M1261" s="488"/>
      <c r="N1261" s="488"/>
    </row>
    <row r="1262" spans="3:14" x14ac:dyDescent="0.2">
      <c r="C1262" s="488"/>
      <c r="E1262" s="488"/>
      <c r="F1262" s="488"/>
      <c r="G1262" s="488"/>
      <c r="H1262" s="488"/>
      <c r="I1262" s="488"/>
      <c r="J1262" s="488"/>
      <c r="K1262" s="488"/>
      <c r="L1262" s="488"/>
      <c r="M1262" s="488"/>
      <c r="N1262" s="488"/>
    </row>
    <row r="1263" spans="3:14" x14ac:dyDescent="0.2">
      <c r="C1263" s="488"/>
      <c r="E1263" s="488"/>
      <c r="F1263" s="488"/>
      <c r="G1263" s="488"/>
      <c r="H1263" s="488"/>
      <c r="I1263" s="488"/>
      <c r="J1263" s="488"/>
      <c r="K1263" s="488"/>
      <c r="L1263" s="488"/>
      <c r="M1263" s="488"/>
      <c r="N1263" s="488"/>
    </row>
    <row r="1264" spans="3:14" x14ac:dyDescent="0.2">
      <c r="C1264" s="488"/>
      <c r="E1264" s="488"/>
      <c r="F1264" s="488"/>
      <c r="G1264" s="488"/>
      <c r="H1264" s="488"/>
      <c r="I1264" s="488"/>
      <c r="J1264" s="488"/>
      <c r="K1264" s="488"/>
      <c r="L1264" s="488"/>
      <c r="M1264" s="488"/>
      <c r="N1264" s="488"/>
    </row>
    <row r="1265" spans="3:14" x14ac:dyDescent="0.2">
      <c r="C1265" s="488"/>
      <c r="E1265" s="488"/>
      <c r="F1265" s="488"/>
      <c r="G1265" s="488"/>
      <c r="H1265" s="488"/>
      <c r="I1265" s="488"/>
      <c r="J1265" s="488"/>
      <c r="K1265" s="488"/>
      <c r="L1265" s="488"/>
      <c r="M1265" s="488"/>
      <c r="N1265" s="488"/>
    </row>
    <row r="1266" spans="3:14" x14ac:dyDescent="0.2">
      <c r="C1266" s="488"/>
      <c r="E1266" s="488"/>
      <c r="F1266" s="488"/>
      <c r="G1266" s="488"/>
      <c r="H1266" s="488"/>
      <c r="I1266" s="488"/>
      <c r="J1266" s="488"/>
      <c r="K1266" s="488"/>
      <c r="L1266" s="488"/>
      <c r="M1266" s="488"/>
      <c r="N1266" s="488"/>
    </row>
    <row r="1267" spans="3:14" x14ac:dyDescent="0.2">
      <c r="C1267" s="488"/>
      <c r="E1267" s="488"/>
      <c r="F1267" s="488"/>
      <c r="G1267" s="488"/>
      <c r="H1267" s="488"/>
      <c r="I1267" s="488"/>
      <c r="J1267" s="488"/>
      <c r="K1267" s="488"/>
      <c r="L1267" s="488"/>
      <c r="M1267" s="488"/>
      <c r="N1267" s="488"/>
    </row>
    <row r="1268" spans="3:14" x14ac:dyDescent="0.2">
      <c r="C1268" s="488"/>
      <c r="E1268" s="488"/>
      <c r="F1268" s="488"/>
      <c r="G1268" s="488"/>
      <c r="H1268" s="488"/>
      <c r="I1268" s="488"/>
      <c r="J1268" s="488"/>
      <c r="K1268" s="488"/>
      <c r="L1268" s="488"/>
      <c r="M1268" s="488"/>
      <c r="N1268" s="488"/>
    </row>
    <row r="1269" spans="3:14" x14ac:dyDescent="0.2">
      <c r="C1269" s="488"/>
      <c r="E1269" s="488"/>
      <c r="F1269" s="488"/>
      <c r="G1269" s="488"/>
      <c r="H1269" s="488"/>
      <c r="I1269" s="488"/>
      <c r="J1269" s="488"/>
      <c r="K1269" s="488"/>
      <c r="L1269" s="488"/>
      <c r="M1269" s="488"/>
      <c r="N1269" s="488"/>
    </row>
    <row r="1270" spans="3:14" x14ac:dyDescent="0.2">
      <c r="C1270" s="488"/>
      <c r="E1270" s="488"/>
      <c r="F1270" s="488"/>
      <c r="G1270" s="488"/>
      <c r="H1270" s="488"/>
      <c r="I1270" s="488"/>
      <c r="J1270" s="488"/>
      <c r="K1270" s="488"/>
      <c r="L1270" s="488"/>
      <c r="M1270" s="488"/>
      <c r="N1270" s="488"/>
    </row>
    <row r="1271" spans="3:14" x14ac:dyDescent="0.2">
      <c r="C1271" s="488"/>
      <c r="E1271" s="488"/>
      <c r="F1271" s="488"/>
      <c r="G1271" s="488"/>
      <c r="H1271" s="488"/>
      <c r="I1271" s="488"/>
      <c r="J1271" s="488"/>
      <c r="K1271" s="488"/>
      <c r="L1271" s="488"/>
      <c r="M1271" s="488"/>
      <c r="N1271" s="488"/>
    </row>
    <row r="1272" spans="3:14" x14ac:dyDescent="0.2">
      <c r="C1272" s="488"/>
      <c r="E1272" s="488"/>
      <c r="F1272" s="488"/>
      <c r="G1272" s="488"/>
      <c r="H1272" s="488"/>
      <c r="I1272" s="488"/>
      <c r="J1272" s="488"/>
      <c r="K1272" s="488"/>
      <c r="L1272" s="488"/>
      <c r="M1272" s="488"/>
      <c r="N1272" s="488"/>
    </row>
    <row r="1273" spans="3:14" x14ac:dyDescent="0.2">
      <c r="C1273" s="488"/>
      <c r="E1273" s="488"/>
      <c r="F1273" s="488"/>
      <c r="G1273" s="488"/>
      <c r="H1273" s="488"/>
      <c r="I1273" s="488"/>
      <c r="J1273" s="488"/>
      <c r="K1273" s="488"/>
      <c r="L1273" s="488"/>
      <c r="M1273" s="488"/>
      <c r="N1273" s="488"/>
    </row>
    <row r="1274" spans="3:14" x14ac:dyDescent="0.2">
      <c r="C1274" s="488"/>
      <c r="E1274" s="488"/>
      <c r="F1274" s="488"/>
      <c r="G1274" s="488"/>
      <c r="H1274" s="488"/>
      <c r="I1274" s="488"/>
      <c r="J1274" s="488"/>
      <c r="K1274" s="488"/>
      <c r="L1274" s="488"/>
      <c r="M1274" s="488"/>
      <c r="N1274" s="488"/>
    </row>
    <row r="1275" spans="3:14" x14ac:dyDescent="0.2">
      <c r="C1275" s="488"/>
      <c r="E1275" s="488"/>
      <c r="F1275" s="488"/>
      <c r="G1275" s="488"/>
      <c r="H1275" s="488"/>
      <c r="I1275" s="488"/>
      <c r="J1275" s="488"/>
      <c r="K1275" s="488"/>
      <c r="L1275" s="488"/>
      <c r="M1275" s="488"/>
      <c r="N1275" s="488"/>
    </row>
    <row r="1276" spans="3:14" x14ac:dyDescent="0.2">
      <c r="C1276" s="488"/>
      <c r="E1276" s="488"/>
      <c r="F1276" s="488"/>
      <c r="G1276" s="488"/>
      <c r="H1276" s="488"/>
      <c r="I1276" s="488"/>
      <c r="J1276" s="488"/>
      <c r="K1276" s="488"/>
      <c r="L1276" s="488"/>
      <c r="M1276" s="488"/>
      <c r="N1276" s="488"/>
    </row>
    <row r="1277" spans="3:14" x14ac:dyDescent="0.2">
      <c r="C1277" s="488"/>
      <c r="E1277" s="488"/>
      <c r="F1277" s="488"/>
      <c r="G1277" s="488"/>
      <c r="H1277" s="488"/>
      <c r="I1277" s="488"/>
      <c r="J1277" s="488"/>
      <c r="K1277" s="488"/>
      <c r="L1277" s="488"/>
      <c r="M1277" s="488"/>
      <c r="N1277" s="488"/>
    </row>
    <row r="1278" spans="3:14" x14ac:dyDescent="0.2">
      <c r="C1278" s="488"/>
      <c r="E1278" s="488"/>
      <c r="F1278" s="488"/>
      <c r="G1278" s="488"/>
      <c r="H1278" s="488"/>
      <c r="I1278" s="488"/>
      <c r="J1278" s="488"/>
      <c r="K1278" s="488"/>
      <c r="L1278" s="488"/>
      <c r="M1278" s="488"/>
      <c r="N1278" s="488"/>
    </row>
    <row r="1279" spans="3:14" x14ac:dyDescent="0.2">
      <c r="C1279" s="488"/>
      <c r="E1279" s="488"/>
      <c r="F1279" s="488"/>
      <c r="G1279" s="488"/>
      <c r="H1279" s="488"/>
      <c r="I1279" s="488"/>
      <c r="J1279" s="488"/>
      <c r="K1279" s="488"/>
      <c r="L1279" s="488"/>
      <c r="M1279" s="488"/>
      <c r="N1279" s="488"/>
    </row>
    <row r="1280" spans="3:14" x14ac:dyDescent="0.2">
      <c r="C1280" s="488"/>
      <c r="E1280" s="488"/>
      <c r="F1280" s="488"/>
      <c r="G1280" s="488"/>
      <c r="H1280" s="488"/>
      <c r="I1280" s="488"/>
      <c r="J1280" s="488"/>
      <c r="K1280" s="488"/>
      <c r="L1280" s="488"/>
      <c r="M1280" s="488"/>
      <c r="N1280" s="488"/>
    </row>
    <row r="1281" spans="3:14" x14ac:dyDescent="0.2">
      <c r="C1281" s="488"/>
      <c r="E1281" s="488"/>
      <c r="F1281" s="488"/>
      <c r="G1281" s="488"/>
      <c r="H1281" s="488"/>
      <c r="I1281" s="488"/>
      <c r="J1281" s="488"/>
      <c r="K1281" s="488"/>
      <c r="L1281" s="488"/>
      <c r="M1281" s="488"/>
      <c r="N1281" s="488"/>
    </row>
    <row r="1282" spans="3:14" x14ac:dyDescent="0.2">
      <c r="C1282" s="488"/>
      <c r="E1282" s="488"/>
      <c r="F1282" s="488"/>
      <c r="G1282" s="488"/>
      <c r="H1282" s="488"/>
      <c r="I1282" s="488"/>
      <c r="J1282" s="488"/>
      <c r="K1282" s="488"/>
      <c r="L1282" s="488"/>
      <c r="M1282" s="488"/>
      <c r="N1282" s="488"/>
    </row>
    <row r="1283" spans="3:14" x14ac:dyDescent="0.2">
      <c r="C1283" s="488"/>
      <c r="E1283" s="488"/>
      <c r="F1283" s="488"/>
      <c r="G1283" s="488"/>
      <c r="H1283" s="488"/>
      <c r="I1283" s="488"/>
      <c r="J1283" s="488"/>
      <c r="K1283" s="488"/>
      <c r="L1283" s="488"/>
      <c r="M1283" s="488"/>
      <c r="N1283" s="488"/>
    </row>
    <row r="1284" spans="3:14" x14ac:dyDescent="0.2">
      <c r="C1284" s="488"/>
      <c r="E1284" s="488"/>
      <c r="F1284" s="488"/>
      <c r="G1284" s="488"/>
      <c r="H1284" s="488"/>
      <c r="I1284" s="488"/>
      <c r="J1284" s="488"/>
      <c r="K1284" s="488"/>
      <c r="L1284" s="488"/>
      <c r="M1284" s="488"/>
      <c r="N1284" s="488"/>
    </row>
    <row r="1285" spans="3:14" x14ac:dyDescent="0.2">
      <c r="C1285" s="488"/>
      <c r="E1285" s="488"/>
      <c r="F1285" s="488"/>
      <c r="G1285" s="488"/>
      <c r="H1285" s="488"/>
      <c r="I1285" s="488"/>
      <c r="J1285" s="488"/>
      <c r="K1285" s="488"/>
      <c r="L1285" s="488"/>
      <c r="M1285" s="488"/>
      <c r="N1285" s="488"/>
    </row>
    <row r="1286" spans="3:14" x14ac:dyDescent="0.2">
      <c r="C1286" s="488"/>
      <c r="E1286" s="488"/>
      <c r="F1286" s="488"/>
      <c r="G1286" s="488"/>
      <c r="H1286" s="488"/>
      <c r="I1286" s="488"/>
      <c r="J1286" s="488"/>
      <c r="K1286" s="488"/>
      <c r="L1286" s="488"/>
      <c r="M1286" s="488"/>
      <c r="N1286" s="488"/>
    </row>
    <row r="1287" spans="3:14" x14ac:dyDescent="0.2">
      <c r="C1287" s="488"/>
      <c r="E1287" s="488"/>
      <c r="F1287" s="488"/>
      <c r="G1287" s="488"/>
      <c r="H1287" s="488"/>
      <c r="I1287" s="488"/>
      <c r="J1287" s="488"/>
      <c r="K1287" s="488"/>
      <c r="L1287" s="488"/>
      <c r="M1287" s="488"/>
      <c r="N1287" s="488"/>
    </row>
    <row r="1288" spans="3:14" x14ac:dyDescent="0.2">
      <c r="C1288" s="488"/>
      <c r="E1288" s="488"/>
      <c r="F1288" s="488"/>
      <c r="G1288" s="488"/>
      <c r="H1288" s="488"/>
      <c r="I1288" s="488"/>
      <c r="J1288" s="488"/>
      <c r="K1288" s="488"/>
      <c r="L1288" s="488"/>
      <c r="M1288" s="488"/>
      <c r="N1288" s="488"/>
    </row>
    <row r="1289" spans="3:14" x14ac:dyDescent="0.2">
      <c r="C1289" s="488"/>
      <c r="E1289" s="488"/>
      <c r="F1289" s="488"/>
      <c r="G1289" s="488"/>
      <c r="H1289" s="488"/>
      <c r="I1289" s="488"/>
      <c r="J1289" s="488"/>
      <c r="K1289" s="488"/>
      <c r="L1289" s="488"/>
      <c r="M1289" s="488"/>
      <c r="N1289" s="488"/>
    </row>
    <row r="1290" spans="3:14" x14ac:dyDescent="0.2">
      <c r="C1290" s="488"/>
      <c r="E1290" s="488"/>
      <c r="F1290" s="488"/>
      <c r="G1290" s="488"/>
      <c r="H1290" s="488"/>
      <c r="I1290" s="488"/>
      <c r="J1290" s="488"/>
      <c r="K1290" s="488"/>
      <c r="L1290" s="488"/>
      <c r="M1290" s="488"/>
      <c r="N1290" s="488"/>
    </row>
    <row r="1291" spans="3:14" x14ac:dyDescent="0.2">
      <c r="C1291" s="488"/>
      <c r="E1291" s="488"/>
      <c r="F1291" s="488"/>
      <c r="G1291" s="488"/>
      <c r="H1291" s="488"/>
      <c r="I1291" s="488"/>
      <c r="J1291" s="488"/>
      <c r="K1291" s="488"/>
      <c r="L1291" s="488"/>
      <c r="M1291" s="488"/>
      <c r="N1291" s="488"/>
    </row>
    <row r="1292" spans="3:14" x14ac:dyDescent="0.2">
      <c r="C1292" s="488"/>
      <c r="E1292" s="488"/>
      <c r="F1292" s="488"/>
      <c r="G1292" s="488"/>
      <c r="H1292" s="488"/>
      <c r="I1292" s="488"/>
      <c r="J1292" s="488"/>
      <c r="K1292" s="488"/>
      <c r="L1292" s="488"/>
      <c r="M1292" s="488"/>
      <c r="N1292" s="488"/>
    </row>
    <row r="1293" spans="3:14" x14ac:dyDescent="0.2">
      <c r="C1293" s="488"/>
      <c r="E1293" s="488"/>
      <c r="F1293" s="488"/>
      <c r="G1293" s="488"/>
      <c r="H1293" s="488"/>
      <c r="I1293" s="488"/>
      <c r="J1293" s="488"/>
      <c r="K1293" s="488"/>
      <c r="L1293" s="488"/>
      <c r="M1293" s="488"/>
      <c r="N1293" s="488"/>
    </row>
    <row r="1294" spans="3:14" x14ac:dyDescent="0.2">
      <c r="C1294" s="488"/>
      <c r="E1294" s="488"/>
      <c r="F1294" s="488"/>
      <c r="G1294" s="488"/>
      <c r="H1294" s="488"/>
      <c r="I1294" s="488"/>
      <c r="J1294" s="488"/>
      <c r="K1294" s="488"/>
      <c r="L1294" s="488"/>
      <c r="M1294" s="488"/>
      <c r="N1294" s="488"/>
    </row>
    <row r="1295" spans="3:14" x14ac:dyDescent="0.2">
      <c r="C1295" s="488"/>
      <c r="E1295" s="488"/>
      <c r="F1295" s="488"/>
      <c r="G1295" s="488"/>
      <c r="H1295" s="488"/>
      <c r="I1295" s="488"/>
      <c r="J1295" s="488"/>
      <c r="K1295" s="488"/>
      <c r="L1295" s="488"/>
      <c r="M1295" s="488"/>
      <c r="N1295" s="488"/>
    </row>
    <row r="1296" spans="3:14" x14ac:dyDescent="0.2">
      <c r="C1296" s="488"/>
      <c r="E1296" s="488"/>
      <c r="F1296" s="488"/>
      <c r="G1296" s="488"/>
      <c r="H1296" s="488"/>
      <c r="I1296" s="488"/>
      <c r="J1296" s="488"/>
      <c r="K1296" s="488"/>
      <c r="L1296" s="488"/>
      <c r="M1296" s="488"/>
      <c r="N1296" s="488"/>
    </row>
    <row r="1297" spans="3:14" x14ac:dyDescent="0.2">
      <c r="C1297" s="488"/>
      <c r="E1297" s="488"/>
      <c r="F1297" s="488"/>
      <c r="G1297" s="488"/>
      <c r="H1297" s="488"/>
      <c r="I1297" s="488"/>
      <c r="J1297" s="488"/>
      <c r="K1297" s="488"/>
      <c r="L1297" s="488"/>
      <c r="M1297" s="488"/>
      <c r="N1297" s="488"/>
    </row>
    <row r="1298" spans="3:14" x14ac:dyDescent="0.2">
      <c r="C1298" s="488"/>
      <c r="E1298" s="488"/>
      <c r="F1298" s="488"/>
      <c r="G1298" s="488"/>
      <c r="H1298" s="488"/>
      <c r="I1298" s="488"/>
      <c r="J1298" s="488"/>
      <c r="K1298" s="488"/>
      <c r="L1298" s="488"/>
      <c r="M1298" s="488"/>
      <c r="N1298" s="488"/>
    </row>
    <row r="1299" spans="3:14" x14ac:dyDescent="0.2">
      <c r="C1299" s="488"/>
      <c r="E1299" s="488"/>
      <c r="F1299" s="488"/>
      <c r="G1299" s="488"/>
      <c r="H1299" s="488"/>
      <c r="I1299" s="488"/>
      <c r="J1299" s="488"/>
      <c r="K1299" s="488"/>
      <c r="L1299" s="488"/>
      <c r="M1299" s="488"/>
      <c r="N1299" s="488"/>
    </row>
    <row r="1300" spans="3:14" x14ac:dyDescent="0.2">
      <c r="C1300" s="488"/>
      <c r="E1300" s="488"/>
      <c r="F1300" s="488"/>
      <c r="G1300" s="488"/>
      <c r="H1300" s="488"/>
      <c r="I1300" s="488"/>
      <c r="J1300" s="488"/>
      <c r="K1300" s="488"/>
      <c r="L1300" s="488"/>
      <c r="M1300" s="488"/>
      <c r="N1300" s="488"/>
    </row>
    <row r="1301" spans="3:14" x14ac:dyDescent="0.2">
      <c r="C1301" s="488"/>
      <c r="E1301" s="488"/>
      <c r="F1301" s="488"/>
      <c r="G1301" s="488"/>
      <c r="H1301" s="488"/>
      <c r="I1301" s="488"/>
      <c r="J1301" s="488"/>
      <c r="K1301" s="488"/>
      <c r="L1301" s="488"/>
      <c r="M1301" s="488"/>
      <c r="N1301" s="488"/>
    </row>
    <row r="1302" spans="3:14" x14ac:dyDescent="0.2">
      <c r="C1302" s="488"/>
      <c r="E1302" s="488"/>
      <c r="F1302" s="488"/>
      <c r="G1302" s="488"/>
      <c r="H1302" s="488"/>
      <c r="I1302" s="488"/>
      <c r="J1302" s="488"/>
      <c r="K1302" s="488"/>
      <c r="L1302" s="488"/>
      <c r="M1302" s="488"/>
      <c r="N1302" s="488"/>
    </row>
    <row r="1303" spans="3:14" x14ac:dyDescent="0.2">
      <c r="C1303" s="488"/>
      <c r="E1303" s="488"/>
      <c r="F1303" s="488"/>
      <c r="G1303" s="488"/>
      <c r="H1303" s="488"/>
      <c r="I1303" s="488"/>
      <c r="J1303" s="488"/>
      <c r="K1303" s="488"/>
      <c r="L1303" s="488"/>
      <c r="M1303" s="488"/>
      <c r="N1303" s="488"/>
    </row>
    <row r="1304" spans="3:14" x14ac:dyDescent="0.2">
      <c r="C1304" s="488"/>
      <c r="E1304" s="488"/>
      <c r="F1304" s="488"/>
      <c r="G1304" s="488"/>
      <c r="H1304" s="488"/>
      <c r="I1304" s="488"/>
      <c r="J1304" s="488"/>
      <c r="K1304" s="488"/>
      <c r="L1304" s="488"/>
      <c r="M1304" s="488"/>
      <c r="N1304" s="488"/>
    </row>
    <row r="1305" spans="3:14" x14ac:dyDescent="0.2">
      <c r="C1305" s="488"/>
      <c r="E1305" s="488"/>
      <c r="F1305" s="488"/>
      <c r="G1305" s="488"/>
      <c r="H1305" s="488"/>
      <c r="I1305" s="488"/>
      <c r="J1305" s="488"/>
      <c r="K1305" s="488"/>
      <c r="L1305" s="488"/>
      <c r="M1305" s="488"/>
      <c r="N1305" s="488"/>
    </row>
    <row r="1306" spans="3:14" x14ac:dyDescent="0.2">
      <c r="C1306" s="488"/>
      <c r="E1306" s="488"/>
      <c r="F1306" s="488"/>
      <c r="G1306" s="488"/>
      <c r="H1306" s="488"/>
      <c r="I1306" s="488"/>
      <c r="J1306" s="488"/>
      <c r="K1306" s="488"/>
      <c r="L1306" s="488"/>
      <c r="M1306" s="488"/>
      <c r="N1306" s="488"/>
    </row>
    <row r="1307" spans="3:14" x14ac:dyDescent="0.2">
      <c r="C1307" s="488"/>
      <c r="E1307" s="488"/>
      <c r="F1307" s="488"/>
      <c r="G1307" s="488"/>
      <c r="H1307" s="488"/>
      <c r="I1307" s="488"/>
      <c r="J1307" s="488"/>
      <c r="K1307" s="488"/>
      <c r="L1307" s="488"/>
      <c r="M1307" s="488"/>
      <c r="N1307" s="488"/>
    </row>
    <row r="1308" spans="3:14" x14ac:dyDescent="0.2">
      <c r="C1308" s="488"/>
      <c r="E1308" s="488"/>
      <c r="F1308" s="488"/>
      <c r="G1308" s="488"/>
      <c r="H1308" s="488"/>
      <c r="I1308" s="488"/>
      <c r="J1308" s="488"/>
      <c r="K1308" s="488"/>
      <c r="L1308" s="488"/>
      <c r="M1308" s="488"/>
      <c r="N1308" s="488"/>
    </row>
    <row r="1309" spans="3:14" x14ac:dyDescent="0.2">
      <c r="C1309" s="488"/>
      <c r="E1309" s="488"/>
      <c r="F1309" s="488"/>
      <c r="G1309" s="488"/>
      <c r="H1309" s="488"/>
      <c r="I1309" s="488"/>
      <c r="J1309" s="488"/>
      <c r="K1309" s="488"/>
      <c r="L1309" s="488"/>
      <c r="M1309" s="488"/>
      <c r="N1309" s="488"/>
    </row>
    <row r="1310" spans="3:14" x14ac:dyDescent="0.2">
      <c r="C1310" s="488"/>
      <c r="E1310" s="488"/>
      <c r="F1310" s="488"/>
      <c r="G1310" s="488"/>
      <c r="H1310" s="488"/>
      <c r="I1310" s="488"/>
      <c r="J1310" s="488"/>
      <c r="K1310" s="488"/>
      <c r="L1310" s="488"/>
      <c r="M1310" s="488"/>
      <c r="N1310" s="488"/>
    </row>
    <row r="1311" spans="3:14" x14ac:dyDescent="0.2">
      <c r="C1311" s="488"/>
      <c r="E1311" s="488"/>
      <c r="F1311" s="488"/>
      <c r="G1311" s="488"/>
      <c r="H1311" s="488"/>
      <c r="I1311" s="488"/>
      <c r="J1311" s="488"/>
      <c r="K1311" s="488"/>
      <c r="L1311" s="488"/>
      <c r="M1311" s="488"/>
      <c r="N1311" s="488"/>
    </row>
    <row r="1312" spans="3:14" x14ac:dyDescent="0.2">
      <c r="C1312" s="488"/>
      <c r="E1312" s="488"/>
      <c r="F1312" s="488"/>
      <c r="G1312" s="488"/>
      <c r="H1312" s="488"/>
      <c r="I1312" s="488"/>
      <c r="J1312" s="488"/>
      <c r="K1312" s="488"/>
      <c r="L1312" s="488"/>
      <c r="M1312" s="488"/>
      <c r="N1312" s="488"/>
    </row>
    <row r="1313" spans="3:14" x14ac:dyDescent="0.2">
      <c r="C1313" s="488"/>
      <c r="E1313" s="488"/>
      <c r="F1313" s="488"/>
      <c r="G1313" s="488"/>
      <c r="H1313" s="488"/>
      <c r="I1313" s="488"/>
      <c r="J1313" s="488"/>
      <c r="K1313" s="488"/>
      <c r="L1313" s="488"/>
      <c r="M1313" s="488"/>
      <c r="N1313" s="488"/>
    </row>
    <row r="1314" spans="3:14" x14ac:dyDescent="0.2">
      <c r="C1314" s="488"/>
      <c r="E1314" s="488"/>
      <c r="F1314" s="488"/>
      <c r="G1314" s="488"/>
      <c r="H1314" s="488"/>
      <c r="I1314" s="488"/>
      <c r="J1314" s="488"/>
      <c r="K1314" s="488"/>
      <c r="L1314" s="488"/>
      <c r="M1314" s="488"/>
      <c r="N1314" s="488"/>
    </row>
    <row r="1315" spans="3:14" x14ac:dyDescent="0.2">
      <c r="C1315" s="488"/>
      <c r="E1315" s="488"/>
      <c r="F1315" s="488"/>
      <c r="G1315" s="488"/>
      <c r="H1315" s="488"/>
      <c r="I1315" s="488"/>
      <c r="J1315" s="488"/>
      <c r="K1315" s="488"/>
      <c r="L1315" s="488"/>
      <c r="M1315" s="488"/>
      <c r="N1315" s="488"/>
    </row>
    <row r="1316" spans="3:14" x14ac:dyDescent="0.2">
      <c r="C1316" s="488"/>
      <c r="E1316" s="488"/>
      <c r="F1316" s="488"/>
      <c r="G1316" s="488"/>
      <c r="H1316" s="488"/>
      <c r="I1316" s="488"/>
      <c r="J1316" s="488"/>
      <c r="K1316" s="488"/>
      <c r="L1316" s="488"/>
      <c r="M1316" s="488"/>
      <c r="N1316" s="488"/>
    </row>
    <row r="1317" spans="3:14" x14ac:dyDescent="0.2">
      <c r="C1317" s="488"/>
      <c r="E1317" s="488"/>
      <c r="F1317" s="488"/>
      <c r="G1317" s="488"/>
      <c r="H1317" s="488"/>
      <c r="I1317" s="488"/>
      <c r="J1317" s="488"/>
      <c r="K1317" s="488"/>
      <c r="L1317" s="488"/>
      <c r="M1317" s="488"/>
      <c r="N1317" s="488"/>
    </row>
    <row r="1318" spans="3:14" x14ac:dyDescent="0.2">
      <c r="C1318" s="488"/>
      <c r="E1318" s="488"/>
      <c r="F1318" s="488"/>
      <c r="G1318" s="488"/>
      <c r="H1318" s="488"/>
      <c r="I1318" s="488"/>
      <c r="J1318" s="488"/>
      <c r="K1318" s="488"/>
      <c r="L1318" s="488"/>
      <c r="M1318" s="488"/>
      <c r="N1318" s="488"/>
    </row>
    <row r="1319" spans="3:14" x14ac:dyDescent="0.2">
      <c r="C1319" s="488"/>
      <c r="E1319" s="488"/>
      <c r="F1319" s="488"/>
      <c r="G1319" s="488"/>
      <c r="H1319" s="488"/>
      <c r="I1319" s="488"/>
      <c r="J1319" s="488"/>
      <c r="K1319" s="488"/>
      <c r="L1319" s="488"/>
      <c r="M1319" s="488"/>
      <c r="N1319" s="488"/>
    </row>
    <row r="1320" spans="3:14" x14ac:dyDescent="0.2">
      <c r="C1320" s="488"/>
      <c r="E1320" s="488"/>
      <c r="F1320" s="488"/>
      <c r="G1320" s="488"/>
      <c r="H1320" s="488"/>
      <c r="I1320" s="488"/>
      <c r="J1320" s="488"/>
      <c r="K1320" s="488"/>
      <c r="L1320" s="488"/>
      <c r="M1320" s="488"/>
      <c r="N1320" s="488"/>
    </row>
    <row r="1321" spans="3:14" x14ac:dyDescent="0.2">
      <c r="C1321" s="488"/>
      <c r="E1321" s="488"/>
      <c r="F1321" s="488"/>
      <c r="G1321" s="488"/>
      <c r="H1321" s="488"/>
      <c r="I1321" s="488"/>
      <c r="J1321" s="488"/>
      <c r="K1321" s="488"/>
      <c r="L1321" s="488"/>
      <c r="M1321" s="488"/>
      <c r="N1321" s="488"/>
    </row>
    <row r="1322" spans="3:14" x14ac:dyDescent="0.2">
      <c r="C1322" s="488"/>
      <c r="E1322" s="488"/>
      <c r="F1322" s="488"/>
      <c r="G1322" s="488"/>
      <c r="H1322" s="488"/>
      <c r="I1322" s="488"/>
      <c r="J1322" s="488"/>
      <c r="K1322" s="488"/>
      <c r="L1322" s="488"/>
      <c r="M1322" s="488"/>
      <c r="N1322" s="488"/>
    </row>
    <row r="1323" spans="3:14" x14ac:dyDescent="0.2">
      <c r="C1323" s="488"/>
      <c r="E1323" s="488"/>
      <c r="F1323" s="488"/>
      <c r="G1323" s="488"/>
      <c r="H1323" s="488"/>
      <c r="I1323" s="488"/>
      <c r="J1323" s="488"/>
      <c r="K1323" s="488"/>
      <c r="L1323" s="488"/>
      <c r="M1323" s="488"/>
      <c r="N1323" s="488"/>
    </row>
    <row r="1324" spans="3:14" x14ac:dyDescent="0.2">
      <c r="C1324" s="488"/>
      <c r="E1324" s="488"/>
      <c r="F1324" s="488"/>
      <c r="G1324" s="488"/>
      <c r="H1324" s="488"/>
      <c r="I1324" s="488"/>
      <c r="J1324" s="488"/>
      <c r="K1324" s="488"/>
      <c r="L1324" s="488"/>
      <c r="M1324" s="488"/>
      <c r="N1324" s="488"/>
    </row>
    <row r="1325" spans="3:14" x14ac:dyDescent="0.2">
      <c r="C1325" s="488"/>
      <c r="E1325" s="488"/>
      <c r="F1325" s="488"/>
      <c r="G1325" s="488"/>
      <c r="H1325" s="488"/>
      <c r="I1325" s="488"/>
      <c r="J1325" s="488"/>
      <c r="K1325" s="488"/>
      <c r="L1325" s="488"/>
      <c r="M1325" s="488"/>
      <c r="N1325" s="488"/>
    </row>
    <row r="1326" spans="3:14" x14ac:dyDescent="0.2">
      <c r="C1326" s="488"/>
      <c r="E1326" s="488"/>
      <c r="F1326" s="488"/>
      <c r="G1326" s="488"/>
      <c r="H1326" s="488"/>
      <c r="I1326" s="488"/>
      <c r="J1326" s="488"/>
      <c r="K1326" s="488"/>
      <c r="L1326" s="488"/>
      <c r="M1326" s="488"/>
      <c r="N1326" s="488"/>
    </row>
    <row r="1327" spans="3:14" x14ac:dyDescent="0.2">
      <c r="C1327" s="488"/>
      <c r="E1327" s="488"/>
      <c r="F1327" s="488"/>
      <c r="G1327" s="488"/>
      <c r="H1327" s="488"/>
      <c r="I1327" s="488"/>
      <c r="J1327" s="488"/>
      <c r="K1327" s="488"/>
      <c r="L1327" s="488"/>
      <c r="M1327" s="488"/>
      <c r="N1327" s="488"/>
    </row>
    <row r="1328" spans="3:14" x14ac:dyDescent="0.2">
      <c r="C1328" s="488"/>
      <c r="E1328" s="488"/>
      <c r="F1328" s="488"/>
      <c r="G1328" s="488"/>
      <c r="H1328" s="488"/>
      <c r="I1328" s="488"/>
      <c r="J1328" s="488"/>
      <c r="K1328" s="488"/>
      <c r="L1328" s="488"/>
      <c r="M1328" s="488"/>
      <c r="N1328" s="488"/>
    </row>
    <row r="1329" spans="3:14" x14ac:dyDescent="0.2">
      <c r="C1329" s="488"/>
      <c r="E1329" s="488"/>
      <c r="F1329" s="488"/>
      <c r="G1329" s="488"/>
      <c r="H1329" s="488"/>
      <c r="I1329" s="488"/>
      <c r="J1329" s="488"/>
      <c r="K1329" s="488"/>
      <c r="L1329" s="488"/>
      <c r="M1329" s="488"/>
      <c r="N1329" s="488"/>
    </row>
    <row r="1330" spans="3:14" x14ac:dyDescent="0.2">
      <c r="C1330" s="488"/>
      <c r="E1330" s="488"/>
      <c r="F1330" s="488"/>
      <c r="G1330" s="488"/>
      <c r="H1330" s="488"/>
      <c r="I1330" s="488"/>
      <c r="J1330" s="488"/>
      <c r="K1330" s="488"/>
      <c r="L1330" s="488"/>
      <c r="M1330" s="488"/>
      <c r="N1330" s="488"/>
    </row>
    <row r="1331" spans="3:14" x14ac:dyDescent="0.2">
      <c r="C1331" s="488"/>
      <c r="E1331" s="488"/>
      <c r="F1331" s="488"/>
      <c r="G1331" s="488"/>
      <c r="H1331" s="488"/>
      <c r="I1331" s="488"/>
      <c r="J1331" s="488"/>
      <c r="K1331" s="488"/>
      <c r="L1331" s="488"/>
      <c r="M1331" s="488"/>
      <c r="N1331" s="488"/>
    </row>
    <row r="1332" spans="3:14" x14ac:dyDescent="0.2">
      <c r="C1332" s="488"/>
      <c r="E1332" s="488"/>
      <c r="F1332" s="488"/>
      <c r="G1332" s="488"/>
      <c r="H1332" s="488"/>
      <c r="I1332" s="488"/>
      <c r="J1332" s="488"/>
      <c r="K1332" s="488"/>
      <c r="L1332" s="488"/>
      <c r="M1332" s="488"/>
      <c r="N1332" s="488"/>
    </row>
    <row r="1333" spans="3:14" x14ac:dyDescent="0.2">
      <c r="C1333" s="488"/>
      <c r="E1333" s="488"/>
      <c r="F1333" s="488"/>
      <c r="G1333" s="488"/>
      <c r="H1333" s="488"/>
      <c r="I1333" s="488"/>
      <c r="J1333" s="488"/>
      <c r="K1333" s="488"/>
      <c r="L1333" s="488"/>
      <c r="M1333" s="488"/>
      <c r="N1333" s="488"/>
    </row>
    <row r="1334" spans="3:14" x14ac:dyDescent="0.2">
      <c r="C1334" s="488"/>
      <c r="E1334" s="488"/>
      <c r="F1334" s="488"/>
      <c r="G1334" s="488"/>
      <c r="H1334" s="488"/>
      <c r="I1334" s="488"/>
      <c r="J1334" s="488"/>
      <c r="K1334" s="488"/>
      <c r="L1334" s="488"/>
      <c r="M1334" s="488"/>
      <c r="N1334" s="488"/>
    </row>
    <row r="1335" spans="3:14" x14ac:dyDescent="0.2">
      <c r="C1335" s="488"/>
      <c r="E1335" s="488"/>
      <c r="F1335" s="488"/>
      <c r="G1335" s="488"/>
      <c r="H1335" s="488"/>
      <c r="I1335" s="488"/>
      <c r="J1335" s="488"/>
      <c r="K1335" s="488"/>
      <c r="L1335" s="488"/>
      <c r="M1335" s="488"/>
      <c r="N1335" s="488"/>
    </row>
    <row r="1336" spans="3:14" x14ac:dyDescent="0.2">
      <c r="C1336" s="488"/>
      <c r="E1336" s="488"/>
      <c r="F1336" s="488"/>
      <c r="G1336" s="488"/>
      <c r="H1336" s="488"/>
      <c r="I1336" s="488"/>
      <c r="J1336" s="488"/>
      <c r="K1336" s="488"/>
      <c r="L1336" s="488"/>
      <c r="M1336" s="488"/>
      <c r="N1336" s="488"/>
    </row>
    <row r="1337" spans="3:14" x14ac:dyDescent="0.2">
      <c r="C1337" s="488"/>
      <c r="E1337" s="488"/>
      <c r="F1337" s="488"/>
      <c r="G1337" s="488"/>
      <c r="H1337" s="488"/>
      <c r="I1337" s="488"/>
      <c r="J1337" s="488"/>
      <c r="K1337" s="488"/>
      <c r="L1337" s="488"/>
      <c r="M1337" s="488"/>
      <c r="N1337" s="488"/>
    </row>
    <row r="1338" spans="3:14" x14ac:dyDescent="0.2">
      <c r="C1338" s="488"/>
      <c r="E1338" s="488"/>
      <c r="F1338" s="488"/>
      <c r="G1338" s="488"/>
      <c r="H1338" s="488"/>
      <c r="I1338" s="488"/>
      <c r="J1338" s="488"/>
      <c r="K1338" s="488"/>
      <c r="L1338" s="488"/>
      <c r="M1338" s="488"/>
      <c r="N1338" s="488"/>
    </row>
    <row r="1339" spans="3:14" x14ac:dyDescent="0.2">
      <c r="C1339" s="488"/>
      <c r="E1339" s="488"/>
      <c r="F1339" s="488"/>
      <c r="G1339" s="488"/>
      <c r="H1339" s="488"/>
      <c r="I1339" s="488"/>
      <c r="J1339" s="488"/>
      <c r="K1339" s="488"/>
      <c r="L1339" s="488"/>
      <c r="M1339" s="488"/>
      <c r="N1339" s="488"/>
    </row>
    <row r="1340" spans="3:14" x14ac:dyDescent="0.2">
      <c r="C1340" s="488"/>
      <c r="E1340" s="488"/>
      <c r="F1340" s="488"/>
      <c r="G1340" s="488"/>
      <c r="H1340" s="488"/>
      <c r="I1340" s="488"/>
      <c r="J1340" s="488"/>
      <c r="K1340" s="488"/>
      <c r="L1340" s="488"/>
      <c r="M1340" s="488"/>
      <c r="N1340" s="488"/>
    </row>
    <row r="1341" spans="3:14" x14ac:dyDescent="0.2">
      <c r="C1341" s="488"/>
      <c r="E1341" s="488"/>
      <c r="F1341" s="488"/>
      <c r="G1341" s="488"/>
      <c r="H1341" s="488"/>
      <c r="I1341" s="488"/>
      <c r="J1341" s="488"/>
      <c r="K1341" s="488"/>
      <c r="L1341" s="488"/>
      <c r="M1341" s="488"/>
      <c r="N1341" s="488"/>
    </row>
    <row r="1342" spans="3:14" x14ac:dyDescent="0.2">
      <c r="C1342" s="488"/>
      <c r="E1342" s="488"/>
      <c r="F1342" s="488"/>
      <c r="G1342" s="488"/>
      <c r="H1342" s="488"/>
      <c r="I1342" s="488"/>
      <c r="J1342" s="488"/>
      <c r="K1342" s="488"/>
      <c r="L1342" s="488"/>
      <c r="M1342" s="488"/>
      <c r="N1342" s="488"/>
    </row>
    <row r="1343" spans="3:14" x14ac:dyDescent="0.2">
      <c r="C1343" s="488"/>
      <c r="E1343" s="488"/>
      <c r="F1343" s="488"/>
      <c r="G1343" s="488"/>
      <c r="H1343" s="488"/>
      <c r="I1343" s="488"/>
      <c r="J1343" s="488"/>
      <c r="K1343" s="488"/>
      <c r="L1343" s="488"/>
      <c r="M1343" s="488"/>
      <c r="N1343" s="488"/>
    </row>
    <row r="1344" spans="3:14" x14ac:dyDescent="0.2">
      <c r="C1344" s="488"/>
      <c r="E1344" s="488"/>
      <c r="F1344" s="488"/>
      <c r="G1344" s="488"/>
      <c r="H1344" s="488"/>
      <c r="I1344" s="488"/>
      <c r="J1344" s="488"/>
      <c r="K1344" s="488"/>
      <c r="L1344" s="488"/>
      <c r="M1344" s="488"/>
      <c r="N1344" s="488"/>
    </row>
    <row r="1345" spans="3:14" x14ac:dyDescent="0.2">
      <c r="C1345" s="488"/>
      <c r="E1345" s="488"/>
      <c r="F1345" s="488"/>
      <c r="G1345" s="488"/>
      <c r="H1345" s="488"/>
      <c r="I1345" s="488"/>
      <c r="J1345" s="488"/>
      <c r="K1345" s="488"/>
      <c r="L1345" s="488"/>
      <c r="M1345" s="488"/>
      <c r="N1345" s="488"/>
    </row>
    <row r="1346" spans="3:14" x14ac:dyDescent="0.2">
      <c r="C1346" s="488"/>
      <c r="E1346" s="488"/>
      <c r="F1346" s="488"/>
      <c r="G1346" s="488"/>
      <c r="H1346" s="488"/>
      <c r="I1346" s="488"/>
      <c r="J1346" s="488"/>
      <c r="K1346" s="488"/>
      <c r="L1346" s="488"/>
      <c r="M1346" s="488"/>
      <c r="N1346" s="488"/>
    </row>
    <row r="1347" spans="3:14" x14ac:dyDescent="0.2">
      <c r="C1347" s="488"/>
      <c r="E1347" s="488"/>
      <c r="F1347" s="488"/>
      <c r="G1347" s="488"/>
      <c r="H1347" s="488"/>
      <c r="I1347" s="488"/>
      <c r="J1347" s="488"/>
      <c r="K1347" s="488"/>
      <c r="L1347" s="488"/>
      <c r="M1347" s="488"/>
      <c r="N1347" s="488"/>
    </row>
    <row r="1348" spans="3:14" x14ac:dyDescent="0.2">
      <c r="C1348" s="488"/>
      <c r="E1348" s="488"/>
      <c r="F1348" s="488"/>
      <c r="G1348" s="488"/>
      <c r="H1348" s="488"/>
      <c r="I1348" s="488"/>
      <c r="J1348" s="488"/>
      <c r="K1348" s="488"/>
      <c r="L1348" s="488"/>
      <c r="M1348" s="488"/>
      <c r="N1348" s="488"/>
    </row>
    <row r="1349" spans="3:14" x14ac:dyDescent="0.2">
      <c r="C1349" s="488"/>
      <c r="E1349" s="488"/>
      <c r="F1349" s="488"/>
      <c r="G1349" s="488"/>
      <c r="H1349" s="488"/>
      <c r="I1349" s="488"/>
      <c r="J1349" s="488"/>
      <c r="K1349" s="488"/>
      <c r="L1349" s="488"/>
      <c r="M1349" s="488"/>
      <c r="N1349" s="488"/>
    </row>
    <row r="1350" spans="3:14" x14ac:dyDescent="0.2">
      <c r="C1350" s="488"/>
      <c r="E1350" s="488"/>
      <c r="F1350" s="488"/>
      <c r="G1350" s="488"/>
      <c r="H1350" s="488"/>
      <c r="I1350" s="488"/>
      <c r="J1350" s="488"/>
      <c r="K1350" s="488"/>
      <c r="L1350" s="488"/>
      <c r="M1350" s="488"/>
      <c r="N1350" s="488"/>
    </row>
    <row r="1351" spans="3:14" x14ac:dyDescent="0.2">
      <c r="C1351" s="488"/>
      <c r="E1351" s="488"/>
      <c r="F1351" s="488"/>
      <c r="G1351" s="488"/>
      <c r="H1351" s="488"/>
      <c r="I1351" s="488"/>
      <c r="J1351" s="488"/>
      <c r="K1351" s="488"/>
      <c r="L1351" s="488"/>
      <c r="M1351" s="488"/>
      <c r="N1351" s="488"/>
    </row>
    <row r="1352" spans="3:14" x14ac:dyDescent="0.2">
      <c r="C1352" s="488"/>
      <c r="E1352" s="488"/>
      <c r="F1352" s="488"/>
      <c r="G1352" s="488"/>
      <c r="H1352" s="488"/>
      <c r="I1352" s="488"/>
      <c r="J1352" s="488"/>
      <c r="K1352" s="488"/>
      <c r="L1352" s="488"/>
      <c r="M1352" s="488"/>
      <c r="N1352" s="488"/>
    </row>
    <row r="1353" spans="3:14" x14ac:dyDescent="0.2">
      <c r="C1353" s="488"/>
      <c r="E1353" s="488"/>
      <c r="F1353" s="488"/>
      <c r="G1353" s="488"/>
      <c r="H1353" s="488"/>
      <c r="I1353" s="488"/>
      <c r="J1353" s="488"/>
      <c r="K1353" s="488"/>
      <c r="L1353" s="488"/>
      <c r="M1353" s="488"/>
      <c r="N1353" s="488"/>
    </row>
    <row r="1354" spans="3:14" x14ac:dyDescent="0.2">
      <c r="C1354" s="488"/>
      <c r="E1354" s="488"/>
      <c r="F1354" s="488"/>
      <c r="G1354" s="488"/>
      <c r="H1354" s="488"/>
      <c r="I1354" s="488"/>
      <c r="J1354" s="488"/>
      <c r="K1354" s="488"/>
      <c r="L1354" s="488"/>
      <c r="M1354" s="488"/>
      <c r="N1354" s="488"/>
    </row>
    <row r="1355" spans="3:14" x14ac:dyDescent="0.2">
      <c r="C1355" s="488"/>
      <c r="E1355" s="488"/>
      <c r="F1355" s="488"/>
      <c r="G1355" s="488"/>
      <c r="H1355" s="488"/>
      <c r="I1355" s="488"/>
      <c r="J1355" s="488"/>
      <c r="K1355" s="488"/>
      <c r="L1355" s="488"/>
      <c r="M1355" s="488"/>
      <c r="N1355" s="488"/>
    </row>
    <row r="1356" spans="3:14" x14ac:dyDescent="0.2">
      <c r="C1356" s="488"/>
      <c r="E1356" s="488"/>
      <c r="F1356" s="488"/>
      <c r="G1356" s="488"/>
      <c r="H1356" s="488"/>
      <c r="I1356" s="488"/>
      <c r="J1356" s="488"/>
      <c r="K1356" s="488"/>
      <c r="L1356" s="488"/>
      <c r="M1356" s="488"/>
      <c r="N1356" s="488"/>
    </row>
    <row r="1357" spans="3:14" x14ac:dyDescent="0.2">
      <c r="C1357" s="488"/>
      <c r="E1357" s="488"/>
      <c r="F1357" s="488"/>
      <c r="G1357" s="488"/>
      <c r="H1357" s="488"/>
      <c r="I1357" s="488"/>
      <c r="J1357" s="488"/>
      <c r="K1357" s="488"/>
      <c r="L1357" s="488"/>
      <c r="M1357" s="488"/>
      <c r="N1357" s="488"/>
    </row>
    <row r="1358" spans="3:14" x14ac:dyDescent="0.2">
      <c r="C1358" s="488"/>
      <c r="E1358" s="488"/>
      <c r="F1358" s="488"/>
      <c r="G1358" s="488"/>
      <c r="H1358" s="488"/>
      <c r="I1358" s="488"/>
      <c r="J1358" s="488"/>
      <c r="K1358" s="488"/>
      <c r="L1358" s="488"/>
      <c r="M1358" s="488"/>
      <c r="N1358" s="488"/>
    </row>
    <row r="1359" spans="3:14" x14ac:dyDescent="0.2">
      <c r="C1359" s="488"/>
      <c r="E1359" s="488"/>
      <c r="F1359" s="488"/>
      <c r="G1359" s="488"/>
      <c r="H1359" s="488"/>
      <c r="I1359" s="488"/>
      <c r="J1359" s="488"/>
      <c r="K1359" s="488"/>
      <c r="L1359" s="488"/>
      <c r="M1359" s="488"/>
      <c r="N1359" s="488"/>
    </row>
    <row r="1360" spans="3:14" x14ac:dyDescent="0.2">
      <c r="C1360" s="488"/>
      <c r="E1360" s="488"/>
      <c r="F1360" s="488"/>
      <c r="G1360" s="488"/>
      <c r="H1360" s="488"/>
      <c r="I1360" s="488"/>
      <c r="J1360" s="488"/>
      <c r="K1360" s="488"/>
      <c r="L1360" s="488"/>
      <c r="M1360" s="488"/>
      <c r="N1360" s="488"/>
    </row>
    <row r="1361" spans="3:14" x14ac:dyDescent="0.2">
      <c r="C1361" s="488"/>
      <c r="E1361" s="488"/>
      <c r="F1361" s="488"/>
      <c r="G1361" s="488"/>
      <c r="H1361" s="488"/>
      <c r="I1361" s="488"/>
      <c r="J1361" s="488"/>
      <c r="K1361" s="488"/>
      <c r="L1361" s="488"/>
      <c r="M1361" s="488"/>
      <c r="N1361" s="488"/>
    </row>
    <row r="1362" spans="3:14" x14ac:dyDescent="0.2">
      <c r="C1362" s="488"/>
      <c r="E1362" s="488"/>
      <c r="F1362" s="488"/>
      <c r="G1362" s="488"/>
      <c r="H1362" s="488"/>
      <c r="I1362" s="488"/>
      <c r="J1362" s="488"/>
      <c r="K1362" s="488"/>
      <c r="L1362" s="488"/>
      <c r="M1362" s="488"/>
      <c r="N1362" s="488"/>
    </row>
    <row r="1363" spans="3:14" x14ac:dyDescent="0.2">
      <c r="C1363" s="488"/>
      <c r="E1363" s="488"/>
      <c r="F1363" s="488"/>
      <c r="G1363" s="488"/>
      <c r="H1363" s="488"/>
      <c r="I1363" s="488"/>
      <c r="J1363" s="488"/>
      <c r="K1363" s="488"/>
      <c r="L1363" s="488"/>
      <c r="M1363" s="488"/>
      <c r="N1363" s="488"/>
    </row>
    <row r="1364" spans="3:14" x14ac:dyDescent="0.2">
      <c r="C1364" s="488"/>
      <c r="E1364" s="488"/>
      <c r="F1364" s="488"/>
      <c r="G1364" s="488"/>
      <c r="H1364" s="488"/>
      <c r="I1364" s="488"/>
      <c r="J1364" s="488"/>
      <c r="K1364" s="488"/>
      <c r="L1364" s="488"/>
      <c r="M1364" s="488"/>
      <c r="N1364" s="488"/>
    </row>
    <row r="1365" spans="3:14" x14ac:dyDescent="0.2">
      <c r="C1365" s="488"/>
      <c r="E1365" s="488"/>
      <c r="F1365" s="488"/>
      <c r="G1365" s="488"/>
      <c r="H1365" s="488"/>
      <c r="I1365" s="488"/>
      <c r="J1365" s="488"/>
      <c r="K1365" s="488"/>
      <c r="L1365" s="488"/>
      <c r="M1365" s="488"/>
      <c r="N1365" s="488"/>
    </row>
    <row r="1366" spans="3:14" x14ac:dyDescent="0.2">
      <c r="C1366" s="488"/>
      <c r="E1366" s="488"/>
      <c r="F1366" s="488"/>
      <c r="G1366" s="488"/>
      <c r="H1366" s="488"/>
      <c r="I1366" s="488"/>
      <c r="J1366" s="488"/>
      <c r="K1366" s="488"/>
      <c r="L1366" s="488"/>
      <c r="M1366" s="488"/>
      <c r="N1366" s="488"/>
    </row>
    <row r="1367" spans="3:14" x14ac:dyDescent="0.2">
      <c r="C1367" s="488"/>
      <c r="E1367" s="488"/>
      <c r="F1367" s="488"/>
      <c r="G1367" s="488"/>
      <c r="H1367" s="488"/>
      <c r="I1367" s="488"/>
      <c r="J1367" s="488"/>
      <c r="K1367" s="488"/>
      <c r="L1367" s="488"/>
      <c r="M1367" s="488"/>
      <c r="N1367" s="488"/>
    </row>
    <row r="1368" spans="3:14" x14ac:dyDescent="0.2">
      <c r="C1368" s="488"/>
      <c r="E1368" s="488"/>
      <c r="F1368" s="488"/>
      <c r="G1368" s="488"/>
      <c r="H1368" s="488"/>
      <c r="I1368" s="488"/>
      <c r="J1368" s="488"/>
      <c r="K1368" s="488"/>
      <c r="L1368" s="488"/>
      <c r="M1368" s="488"/>
      <c r="N1368" s="488"/>
    </row>
    <row r="1369" spans="3:14" x14ac:dyDescent="0.2">
      <c r="C1369" s="488"/>
      <c r="E1369" s="488"/>
      <c r="F1369" s="488"/>
      <c r="G1369" s="488"/>
      <c r="H1369" s="488"/>
      <c r="I1369" s="488"/>
      <c r="J1369" s="488"/>
      <c r="K1369" s="488"/>
      <c r="L1369" s="488"/>
      <c r="M1369" s="488"/>
      <c r="N1369" s="488"/>
    </row>
    <row r="1370" spans="3:14" x14ac:dyDescent="0.2">
      <c r="C1370" s="488"/>
      <c r="E1370" s="488"/>
      <c r="F1370" s="488"/>
      <c r="G1370" s="488"/>
      <c r="H1370" s="488"/>
      <c r="I1370" s="488"/>
      <c r="J1370" s="488"/>
      <c r="K1370" s="488"/>
      <c r="L1370" s="488"/>
      <c r="M1370" s="488"/>
      <c r="N1370" s="488"/>
    </row>
    <row r="1371" spans="3:14" x14ac:dyDescent="0.2">
      <c r="C1371" s="488"/>
      <c r="E1371" s="488"/>
      <c r="F1371" s="488"/>
      <c r="G1371" s="488"/>
      <c r="H1371" s="488"/>
      <c r="I1371" s="488"/>
      <c r="J1371" s="488"/>
      <c r="K1371" s="488"/>
      <c r="L1371" s="488"/>
      <c r="M1371" s="488"/>
      <c r="N1371" s="488"/>
    </row>
    <row r="1372" spans="3:14" x14ac:dyDescent="0.2">
      <c r="C1372" s="488"/>
      <c r="E1372" s="488"/>
      <c r="F1372" s="488"/>
      <c r="G1372" s="488"/>
      <c r="H1372" s="488"/>
      <c r="I1372" s="488"/>
      <c r="J1372" s="488"/>
      <c r="K1372" s="488"/>
      <c r="L1372" s="488"/>
      <c r="M1372" s="488"/>
      <c r="N1372" s="488"/>
    </row>
    <row r="1373" spans="3:14" x14ac:dyDescent="0.2">
      <c r="C1373" s="488"/>
      <c r="E1373" s="488"/>
      <c r="F1373" s="488"/>
      <c r="G1373" s="488"/>
      <c r="H1373" s="488"/>
      <c r="I1373" s="488"/>
      <c r="J1373" s="488"/>
      <c r="K1373" s="488"/>
      <c r="L1373" s="488"/>
      <c r="M1373" s="488"/>
      <c r="N1373" s="488"/>
    </row>
    <row r="1374" spans="3:14" x14ac:dyDescent="0.2">
      <c r="C1374" s="488"/>
      <c r="E1374" s="488"/>
      <c r="F1374" s="488"/>
      <c r="G1374" s="488"/>
      <c r="H1374" s="488"/>
      <c r="I1374" s="488"/>
      <c r="J1374" s="488"/>
      <c r="K1374" s="488"/>
      <c r="L1374" s="488"/>
      <c r="M1374" s="488"/>
      <c r="N1374" s="488"/>
    </row>
    <row r="1375" spans="3:14" x14ac:dyDescent="0.2">
      <c r="C1375" s="488"/>
      <c r="E1375" s="488"/>
      <c r="F1375" s="488"/>
      <c r="G1375" s="488"/>
      <c r="H1375" s="488"/>
      <c r="I1375" s="488"/>
      <c r="J1375" s="488"/>
      <c r="K1375" s="488"/>
      <c r="L1375" s="488"/>
      <c r="M1375" s="488"/>
      <c r="N1375" s="488"/>
    </row>
    <row r="1376" spans="3:14" x14ac:dyDescent="0.2">
      <c r="C1376" s="488"/>
      <c r="E1376" s="488"/>
      <c r="F1376" s="488"/>
      <c r="G1376" s="488"/>
      <c r="H1376" s="488"/>
      <c r="I1376" s="488"/>
      <c r="J1376" s="488"/>
      <c r="K1376" s="488"/>
      <c r="L1376" s="488"/>
      <c r="M1376" s="488"/>
      <c r="N1376" s="488"/>
    </row>
    <row r="1377" spans="3:14" x14ac:dyDescent="0.2">
      <c r="C1377" s="488"/>
      <c r="E1377" s="488"/>
      <c r="F1377" s="488"/>
      <c r="G1377" s="488"/>
      <c r="H1377" s="488"/>
      <c r="I1377" s="488"/>
      <c r="J1377" s="488"/>
      <c r="K1377" s="488"/>
      <c r="L1377" s="488"/>
      <c r="M1377" s="488"/>
      <c r="N1377" s="488"/>
    </row>
    <row r="1378" spans="3:14" x14ac:dyDescent="0.2">
      <c r="C1378" s="488"/>
      <c r="E1378" s="488"/>
      <c r="F1378" s="488"/>
      <c r="G1378" s="488"/>
      <c r="H1378" s="488"/>
      <c r="I1378" s="488"/>
      <c r="J1378" s="488"/>
      <c r="K1378" s="488"/>
      <c r="L1378" s="488"/>
      <c r="M1378" s="488"/>
      <c r="N1378" s="488"/>
    </row>
    <row r="1379" spans="3:14" x14ac:dyDescent="0.2">
      <c r="C1379" s="488"/>
      <c r="E1379" s="488"/>
      <c r="F1379" s="488"/>
      <c r="G1379" s="488"/>
      <c r="H1379" s="488"/>
      <c r="I1379" s="488"/>
      <c r="J1379" s="488"/>
      <c r="K1379" s="488"/>
      <c r="L1379" s="488"/>
      <c r="M1379" s="488"/>
      <c r="N1379" s="488"/>
    </row>
    <row r="1380" spans="3:14" x14ac:dyDescent="0.2">
      <c r="C1380" s="488"/>
      <c r="E1380" s="488"/>
      <c r="F1380" s="488"/>
      <c r="G1380" s="488"/>
      <c r="H1380" s="488"/>
      <c r="I1380" s="488"/>
      <c r="J1380" s="488"/>
      <c r="K1380" s="488"/>
      <c r="L1380" s="488"/>
      <c r="M1380" s="488"/>
      <c r="N1380" s="488"/>
    </row>
    <row r="1381" spans="3:14" x14ac:dyDescent="0.2">
      <c r="C1381" s="488"/>
      <c r="E1381" s="488"/>
      <c r="F1381" s="488"/>
      <c r="G1381" s="488"/>
      <c r="H1381" s="488"/>
      <c r="I1381" s="488"/>
      <c r="J1381" s="488"/>
      <c r="K1381" s="488"/>
      <c r="L1381" s="488"/>
      <c r="M1381" s="488"/>
      <c r="N1381" s="488"/>
    </row>
    <row r="1382" spans="3:14" x14ac:dyDescent="0.2">
      <c r="C1382" s="488"/>
      <c r="E1382" s="488"/>
      <c r="F1382" s="488"/>
      <c r="G1382" s="488"/>
      <c r="H1382" s="488"/>
      <c r="I1382" s="488"/>
      <c r="J1382" s="488"/>
      <c r="K1382" s="488"/>
      <c r="L1382" s="488"/>
      <c r="M1382" s="488"/>
      <c r="N1382" s="488"/>
    </row>
    <row r="1383" spans="3:14" x14ac:dyDescent="0.2">
      <c r="C1383" s="488"/>
      <c r="E1383" s="488"/>
      <c r="F1383" s="488"/>
      <c r="G1383" s="488"/>
      <c r="H1383" s="488"/>
      <c r="I1383" s="488"/>
      <c r="J1383" s="488"/>
      <c r="K1383" s="488"/>
      <c r="L1383" s="488"/>
      <c r="M1383" s="488"/>
      <c r="N1383" s="488"/>
    </row>
    <row r="1384" spans="3:14" x14ac:dyDescent="0.2">
      <c r="C1384" s="488"/>
      <c r="E1384" s="488"/>
      <c r="F1384" s="488"/>
      <c r="G1384" s="488"/>
      <c r="H1384" s="488"/>
      <c r="I1384" s="488"/>
      <c r="J1384" s="488"/>
      <c r="K1384" s="488"/>
      <c r="L1384" s="488"/>
      <c r="M1384" s="488"/>
      <c r="N1384" s="488"/>
    </row>
    <row r="1385" spans="3:14" x14ac:dyDescent="0.2">
      <c r="C1385" s="488"/>
      <c r="E1385" s="488"/>
      <c r="F1385" s="488"/>
      <c r="G1385" s="488"/>
      <c r="H1385" s="488"/>
      <c r="I1385" s="488"/>
      <c r="J1385" s="488"/>
      <c r="K1385" s="488"/>
      <c r="L1385" s="488"/>
      <c r="M1385" s="488"/>
      <c r="N1385" s="488"/>
    </row>
    <row r="1386" spans="3:14" x14ac:dyDescent="0.2">
      <c r="C1386" s="488"/>
      <c r="E1386" s="488"/>
      <c r="F1386" s="488"/>
      <c r="G1386" s="488"/>
      <c r="H1386" s="488"/>
      <c r="I1386" s="488"/>
      <c r="J1386" s="488"/>
      <c r="K1386" s="488"/>
      <c r="L1386" s="488"/>
      <c r="M1386" s="488"/>
      <c r="N1386" s="488"/>
    </row>
    <row r="1387" spans="3:14" x14ac:dyDescent="0.2">
      <c r="C1387" s="488"/>
      <c r="E1387" s="488"/>
      <c r="F1387" s="488"/>
      <c r="G1387" s="488"/>
      <c r="H1387" s="488"/>
      <c r="I1387" s="488"/>
      <c r="J1387" s="488"/>
      <c r="K1387" s="488"/>
      <c r="L1387" s="488"/>
      <c r="M1387" s="488"/>
      <c r="N1387" s="488"/>
    </row>
    <row r="1388" spans="3:14" x14ac:dyDescent="0.2">
      <c r="C1388" s="488"/>
      <c r="E1388" s="488"/>
      <c r="F1388" s="488"/>
      <c r="G1388" s="488"/>
      <c r="H1388" s="488"/>
      <c r="I1388" s="488"/>
      <c r="J1388" s="488"/>
      <c r="K1388" s="488"/>
      <c r="L1388" s="488"/>
      <c r="M1388" s="488"/>
      <c r="N1388" s="488"/>
    </row>
    <row r="1389" spans="3:14" x14ac:dyDescent="0.2">
      <c r="C1389" s="488"/>
      <c r="E1389" s="488"/>
      <c r="F1389" s="488"/>
      <c r="G1389" s="488"/>
      <c r="H1389" s="488"/>
      <c r="I1389" s="488"/>
      <c r="J1389" s="488"/>
      <c r="K1389" s="488"/>
      <c r="L1389" s="488"/>
      <c r="M1389" s="488"/>
      <c r="N1389" s="488"/>
    </row>
    <row r="1390" spans="3:14" x14ac:dyDescent="0.2">
      <c r="C1390" s="488"/>
      <c r="E1390" s="488"/>
      <c r="F1390" s="488"/>
      <c r="G1390" s="488"/>
      <c r="H1390" s="488"/>
      <c r="I1390" s="488"/>
      <c r="J1390" s="488"/>
      <c r="K1390" s="488"/>
      <c r="L1390" s="488"/>
      <c r="M1390" s="488"/>
      <c r="N1390" s="488"/>
    </row>
    <row r="1391" spans="3:14" x14ac:dyDescent="0.2">
      <c r="C1391" s="488"/>
      <c r="E1391" s="488"/>
      <c r="F1391" s="488"/>
      <c r="G1391" s="488"/>
      <c r="H1391" s="488"/>
      <c r="I1391" s="488"/>
      <c r="J1391" s="488"/>
      <c r="K1391" s="488"/>
      <c r="L1391" s="488"/>
      <c r="M1391" s="488"/>
      <c r="N1391" s="488"/>
    </row>
    <row r="1392" spans="3:14" x14ac:dyDescent="0.2">
      <c r="C1392" s="488"/>
      <c r="E1392" s="488"/>
      <c r="F1392" s="488"/>
      <c r="G1392" s="488"/>
      <c r="H1392" s="488"/>
      <c r="I1392" s="488"/>
      <c r="J1392" s="488"/>
      <c r="K1392" s="488"/>
      <c r="L1392" s="488"/>
      <c r="M1392" s="488"/>
      <c r="N1392" s="488"/>
    </row>
    <row r="1393" spans="3:14" x14ac:dyDescent="0.2">
      <c r="C1393" s="488"/>
      <c r="E1393" s="488"/>
      <c r="F1393" s="488"/>
      <c r="G1393" s="488"/>
      <c r="H1393" s="488"/>
      <c r="I1393" s="488"/>
      <c r="J1393" s="488"/>
      <c r="K1393" s="488"/>
      <c r="L1393" s="488"/>
      <c r="M1393" s="488"/>
      <c r="N1393" s="488"/>
    </row>
    <row r="1394" spans="3:14" x14ac:dyDescent="0.2">
      <c r="C1394" s="488"/>
      <c r="E1394" s="488"/>
      <c r="F1394" s="488"/>
      <c r="G1394" s="488"/>
      <c r="H1394" s="488"/>
      <c r="I1394" s="488"/>
      <c r="J1394" s="488"/>
      <c r="K1394" s="488"/>
      <c r="L1394" s="488"/>
      <c r="M1394" s="488"/>
      <c r="N1394" s="488"/>
    </row>
    <row r="1395" spans="3:14" x14ac:dyDescent="0.2">
      <c r="C1395" s="488"/>
      <c r="E1395" s="488"/>
      <c r="F1395" s="488"/>
      <c r="G1395" s="488"/>
      <c r="H1395" s="488"/>
      <c r="I1395" s="488"/>
      <c r="J1395" s="488"/>
      <c r="K1395" s="488"/>
      <c r="L1395" s="488"/>
      <c r="M1395" s="488"/>
      <c r="N1395" s="488"/>
    </row>
    <row r="1396" spans="3:14" x14ac:dyDescent="0.2">
      <c r="C1396" s="488"/>
      <c r="E1396" s="488"/>
      <c r="F1396" s="488"/>
      <c r="G1396" s="488"/>
      <c r="H1396" s="488"/>
      <c r="I1396" s="488"/>
      <c r="J1396" s="488"/>
      <c r="K1396" s="488"/>
      <c r="L1396" s="488"/>
      <c r="M1396" s="488"/>
      <c r="N1396" s="488"/>
    </row>
    <row r="1397" spans="3:14" x14ac:dyDescent="0.2">
      <c r="C1397" s="488"/>
      <c r="E1397" s="488"/>
      <c r="F1397" s="488"/>
      <c r="G1397" s="488"/>
      <c r="H1397" s="488"/>
      <c r="I1397" s="488"/>
      <c r="J1397" s="488"/>
      <c r="K1397" s="488"/>
      <c r="L1397" s="488"/>
      <c r="M1397" s="488"/>
      <c r="N1397" s="488"/>
    </row>
    <row r="1398" spans="3:14" x14ac:dyDescent="0.2">
      <c r="C1398" s="488"/>
      <c r="E1398" s="488"/>
      <c r="F1398" s="488"/>
      <c r="G1398" s="488"/>
      <c r="H1398" s="488"/>
      <c r="I1398" s="488"/>
      <c r="J1398" s="488"/>
      <c r="K1398" s="488"/>
      <c r="L1398" s="488"/>
      <c r="M1398" s="488"/>
      <c r="N1398" s="488"/>
    </row>
    <row r="1399" spans="3:14" x14ac:dyDescent="0.2">
      <c r="C1399" s="488"/>
      <c r="E1399" s="488"/>
      <c r="F1399" s="488"/>
      <c r="G1399" s="488"/>
      <c r="H1399" s="488"/>
      <c r="I1399" s="488"/>
      <c r="J1399" s="488"/>
      <c r="K1399" s="488"/>
      <c r="L1399" s="488"/>
      <c r="M1399" s="488"/>
      <c r="N1399" s="488"/>
    </row>
    <row r="1400" spans="3:14" x14ac:dyDescent="0.2">
      <c r="C1400" s="488"/>
      <c r="E1400" s="488"/>
      <c r="F1400" s="488"/>
      <c r="G1400" s="488"/>
      <c r="H1400" s="488"/>
      <c r="I1400" s="488"/>
      <c r="J1400" s="488"/>
      <c r="K1400" s="488"/>
      <c r="L1400" s="488"/>
      <c r="M1400" s="488"/>
      <c r="N1400" s="488"/>
    </row>
    <row r="1401" spans="3:14" x14ac:dyDescent="0.2">
      <c r="C1401" s="488"/>
      <c r="E1401" s="488"/>
      <c r="F1401" s="488"/>
      <c r="G1401" s="488"/>
      <c r="H1401" s="488"/>
      <c r="I1401" s="488"/>
      <c r="J1401" s="488"/>
      <c r="K1401" s="488"/>
      <c r="L1401" s="488"/>
      <c r="M1401" s="488"/>
      <c r="N1401" s="488"/>
    </row>
    <row r="1402" spans="3:14" x14ac:dyDescent="0.2">
      <c r="C1402" s="488"/>
      <c r="E1402" s="488"/>
      <c r="F1402" s="488"/>
      <c r="G1402" s="488"/>
      <c r="H1402" s="488"/>
      <c r="I1402" s="488"/>
      <c r="J1402" s="488"/>
      <c r="K1402" s="488"/>
      <c r="L1402" s="488"/>
      <c r="M1402" s="488"/>
      <c r="N1402" s="488"/>
    </row>
    <row r="1403" spans="3:14" x14ac:dyDescent="0.2">
      <c r="C1403" s="488"/>
      <c r="E1403" s="488"/>
      <c r="F1403" s="488"/>
      <c r="G1403" s="488"/>
      <c r="H1403" s="488"/>
      <c r="I1403" s="488"/>
      <c r="J1403" s="488"/>
      <c r="K1403" s="488"/>
      <c r="L1403" s="488"/>
      <c r="M1403" s="488"/>
      <c r="N1403" s="488"/>
    </row>
    <row r="1404" spans="3:14" x14ac:dyDescent="0.2">
      <c r="C1404" s="488"/>
      <c r="E1404" s="488"/>
      <c r="F1404" s="488"/>
      <c r="G1404" s="488"/>
      <c r="H1404" s="488"/>
      <c r="I1404" s="488"/>
      <c r="J1404" s="488"/>
      <c r="K1404" s="488"/>
      <c r="L1404" s="488"/>
      <c r="M1404" s="488"/>
      <c r="N1404" s="488"/>
    </row>
    <row r="1405" spans="3:14" x14ac:dyDescent="0.2">
      <c r="C1405" s="488"/>
      <c r="E1405" s="488"/>
      <c r="F1405" s="488"/>
      <c r="G1405" s="488"/>
      <c r="H1405" s="488"/>
      <c r="I1405" s="488"/>
      <c r="J1405" s="488"/>
      <c r="K1405" s="488"/>
      <c r="L1405" s="488"/>
      <c r="M1405" s="488"/>
      <c r="N1405" s="488"/>
    </row>
    <row r="1406" spans="3:14" x14ac:dyDescent="0.2">
      <c r="C1406" s="488"/>
      <c r="E1406" s="488"/>
      <c r="F1406" s="488"/>
      <c r="G1406" s="488"/>
      <c r="H1406" s="488"/>
      <c r="I1406" s="488"/>
      <c r="J1406" s="488"/>
      <c r="K1406" s="488"/>
      <c r="L1406" s="488"/>
      <c r="M1406" s="488"/>
      <c r="N1406" s="488"/>
    </row>
    <row r="1407" spans="3:14" x14ac:dyDescent="0.2">
      <c r="C1407" s="488"/>
      <c r="E1407" s="488"/>
      <c r="F1407" s="488"/>
      <c r="G1407" s="488"/>
      <c r="H1407" s="488"/>
      <c r="I1407" s="488"/>
      <c r="J1407" s="488"/>
      <c r="K1407" s="488"/>
      <c r="L1407" s="488"/>
      <c r="M1407" s="488"/>
      <c r="N1407" s="488"/>
    </row>
    <row r="1408" spans="3:14" x14ac:dyDescent="0.2">
      <c r="C1408" s="488"/>
      <c r="E1408" s="488"/>
      <c r="F1408" s="488"/>
      <c r="G1408" s="488"/>
      <c r="H1408" s="488"/>
      <c r="I1408" s="488"/>
      <c r="J1408" s="488"/>
      <c r="K1408" s="488"/>
      <c r="L1408" s="488"/>
      <c r="M1408" s="488"/>
      <c r="N1408" s="488"/>
    </row>
    <row r="1409" spans="3:14" x14ac:dyDescent="0.2">
      <c r="C1409" s="488"/>
      <c r="E1409" s="488"/>
      <c r="F1409" s="488"/>
      <c r="G1409" s="488"/>
      <c r="H1409" s="488"/>
      <c r="I1409" s="488"/>
      <c r="J1409" s="488"/>
      <c r="K1409" s="488"/>
      <c r="L1409" s="488"/>
      <c r="M1409" s="488"/>
      <c r="N1409" s="488"/>
    </row>
    <row r="1410" spans="3:14" x14ac:dyDescent="0.2">
      <c r="C1410" s="488"/>
      <c r="E1410" s="488"/>
      <c r="F1410" s="488"/>
      <c r="G1410" s="488"/>
      <c r="H1410" s="488"/>
      <c r="I1410" s="488"/>
      <c r="J1410" s="488"/>
      <c r="K1410" s="488"/>
      <c r="L1410" s="488"/>
      <c r="M1410" s="488"/>
      <c r="N1410" s="488"/>
    </row>
    <row r="1411" spans="3:14" x14ac:dyDescent="0.2">
      <c r="C1411" s="488"/>
      <c r="E1411" s="488"/>
      <c r="F1411" s="488"/>
      <c r="G1411" s="488"/>
      <c r="H1411" s="488"/>
      <c r="I1411" s="488"/>
      <c r="J1411" s="488"/>
      <c r="K1411" s="488"/>
      <c r="L1411" s="488"/>
      <c r="M1411" s="488"/>
      <c r="N1411" s="488"/>
    </row>
    <row r="1412" spans="3:14" x14ac:dyDescent="0.2">
      <c r="C1412" s="488"/>
      <c r="E1412" s="488"/>
      <c r="F1412" s="488"/>
      <c r="G1412" s="488"/>
      <c r="H1412" s="488"/>
      <c r="I1412" s="488"/>
      <c r="J1412" s="488"/>
      <c r="K1412" s="488"/>
      <c r="L1412" s="488"/>
      <c r="M1412" s="488"/>
      <c r="N1412" s="488"/>
    </row>
    <row r="1413" spans="3:14" x14ac:dyDescent="0.2">
      <c r="C1413" s="488"/>
      <c r="E1413" s="488"/>
      <c r="F1413" s="488"/>
      <c r="G1413" s="488"/>
      <c r="H1413" s="488"/>
      <c r="I1413" s="488"/>
      <c r="J1413" s="488"/>
      <c r="K1413" s="488"/>
      <c r="L1413" s="488"/>
      <c r="M1413" s="488"/>
      <c r="N1413" s="488"/>
    </row>
    <row r="1414" spans="3:14" x14ac:dyDescent="0.2">
      <c r="C1414" s="488"/>
      <c r="E1414" s="488"/>
      <c r="F1414" s="488"/>
      <c r="G1414" s="488"/>
      <c r="H1414" s="488"/>
      <c r="I1414" s="488"/>
      <c r="J1414" s="488"/>
      <c r="K1414" s="488"/>
      <c r="L1414" s="488"/>
      <c r="M1414" s="488"/>
      <c r="N1414" s="488"/>
    </row>
    <row r="1415" spans="3:14" x14ac:dyDescent="0.2">
      <c r="C1415" s="488"/>
      <c r="E1415" s="488"/>
      <c r="F1415" s="488"/>
      <c r="G1415" s="488"/>
      <c r="H1415" s="488"/>
      <c r="I1415" s="488"/>
      <c r="J1415" s="488"/>
      <c r="K1415" s="488"/>
      <c r="L1415" s="488"/>
      <c r="M1415" s="488"/>
      <c r="N1415" s="488"/>
    </row>
    <row r="1416" spans="3:14" x14ac:dyDescent="0.2">
      <c r="C1416" s="488"/>
      <c r="E1416" s="488"/>
      <c r="F1416" s="488"/>
      <c r="G1416" s="488"/>
      <c r="H1416" s="488"/>
      <c r="I1416" s="488"/>
      <c r="J1416" s="488"/>
      <c r="K1416" s="488"/>
      <c r="L1416" s="488"/>
      <c r="M1416" s="488"/>
      <c r="N1416" s="488"/>
    </row>
    <row r="1417" spans="3:14" x14ac:dyDescent="0.2">
      <c r="C1417" s="488"/>
      <c r="E1417" s="488"/>
      <c r="F1417" s="488"/>
      <c r="G1417" s="488"/>
      <c r="H1417" s="488"/>
      <c r="I1417" s="488"/>
      <c r="J1417" s="488"/>
      <c r="K1417" s="488"/>
      <c r="L1417" s="488"/>
      <c r="M1417" s="488"/>
      <c r="N1417" s="488"/>
    </row>
    <row r="1418" spans="3:14" x14ac:dyDescent="0.2">
      <c r="C1418" s="488"/>
      <c r="E1418" s="488"/>
      <c r="F1418" s="488"/>
      <c r="G1418" s="488"/>
      <c r="H1418" s="488"/>
      <c r="I1418" s="488"/>
      <c r="J1418" s="488"/>
      <c r="K1418" s="488"/>
      <c r="L1418" s="488"/>
      <c r="M1418" s="488"/>
      <c r="N1418" s="488"/>
    </row>
    <row r="1419" spans="3:14" x14ac:dyDescent="0.2">
      <c r="C1419" s="488"/>
      <c r="E1419" s="488"/>
      <c r="F1419" s="488"/>
      <c r="G1419" s="488"/>
      <c r="H1419" s="488"/>
      <c r="I1419" s="488"/>
      <c r="J1419" s="488"/>
      <c r="K1419" s="488"/>
      <c r="L1419" s="488"/>
      <c r="M1419" s="488"/>
      <c r="N1419" s="488"/>
    </row>
    <row r="1420" spans="3:14" x14ac:dyDescent="0.2">
      <c r="C1420" s="488"/>
      <c r="E1420" s="488"/>
      <c r="F1420" s="488"/>
      <c r="G1420" s="488"/>
      <c r="H1420" s="488"/>
      <c r="I1420" s="488"/>
      <c r="J1420" s="488"/>
      <c r="K1420" s="488"/>
      <c r="L1420" s="488"/>
      <c r="M1420" s="488"/>
      <c r="N1420" s="488"/>
    </row>
    <row r="1421" spans="3:14" x14ac:dyDescent="0.2">
      <c r="C1421" s="488"/>
      <c r="E1421" s="488"/>
      <c r="F1421" s="488"/>
      <c r="G1421" s="488"/>
      <c r="H1421" s="488"/>
      <c r="I1421" s="488"/>
      <c r="J1421" s="488"/>
      <c r="K1421" s="488"/>
      <c r="L1421" s="488"/>
      <c r="M1421" s="488"/>
      <c r="N1421" s="488"/>
    </row>
    <row r="1422" spans="3:14" x14ac:dyDescent="0.2">
      <c r="C1422" s="488"/>
      <c r="E1422" s="488"/>
      <c r="F1422" s="488"/>
      <c r="G1422" s="488"/>
      <c r="H1422" s="488"/>
      <c r="I1422" s="488"/>
      <c r="J1422" s="488"/>
      <c r="K1422" s="488"/>
      <c r="L1422" s="488"/>
      <c r="M1422" s="488"/>
      <c r="N1422" s="488"/>
    </row>
    <row r="1423" spans="3:14" x14ac:dyDescent="0.2">
      <c r="C1423" s="488"/>
      <c r="E1423" s="488"/>
      <c r="F1423" s="488"/>
      <c r="G1423" s="488"/>
      <c r="H1423" s="488"/>
      <c r="I1423" s="488"/>
      <c r="J1423" s="488"/>
      <c r="K1423" s="488"/>
      <c r="L1423" s="488"/>
      <c r="M1423" s="488"/>
      <c r="N1423" s="488"/>
    </row>
    <row r="1424" spans="3:14" x14ac:dyDescent="0.2">
      <c r="C1424" s="488"/>
      <c r="E1424" s="488"/>
      <c r="F1424" s="488"/>
      <c r="G1424" s="488"/>
      <c r="H1424" s="488"/>
      <c r="I1424" s="488"/>
      <c r="J1424" s="488"/>
      <c r="K1424" s="488"/>
      <c r="L1424" s="488"/>
      <c r="M1424" s="488"/>
      <c r="N1424" s="488"/>
    </row>
    <row r="1425" spans="3:14" x14ac:dyDescent="0.2">
      <c r="C1425" s="488"/>
      <c r="E1425" s="488"/>
      <c r="F1425" s="488"/>
      <c r="G1425" s="488"/>
      <c r="H1425" s="488"/>
      <c r="I1425" s="488"/>
      <c r="J1425" s="488"/>
      <c r="K1425" s="488"/>
      <c r="L1425" s="488"/>
      <c r="M1425" s="488"/>
      <c r="N1425" s="488"/>
    </row>
    <row r="1426" spans="3:14" x14ac:dyDescent="0.2">
      <c r="C1426" s="488"/>
      <c r="E1426" s="488"/>
      <c r="F1426" s="488"/>
      <c r="G1426" s="488"/>
      <c r="H1426" s="488"/>
      <c r="I1426" s="488"/>
      <c r="J1426" s="488"/>
      <c r="K1426" s="488"/>
      <c r="L1426" s="488"/>
      <c r="M1426" s="488"/>
      <c r="N1426" s="488"/>
    </row>
    <row r="1427" spans="3:14" x14ac:dyDescent="0.2">
      <c r="C1427" s="488"/>
      <c r="E1427" s="488"/>
      <c r="F1427" s="488"/>
      <c r="G1427" s="488"/>
      <c r="H1427" s="488"/>
      <c r="I1427" s="488"/>
      <c r="J1427" s="488"/>
      <c r="K1427" s="488"/>
      <c r="L1427" s="488"/>
      <c r="M1427" s="488"/>
      <c r="N1427" s="488"/>
    </row>
    <row r="1428" spans="3:14" x14ac:dyDescent="0.2">
      <c r="C1428" s="488"/>
      <c r="E1428" s="488"/>
      <c r="F1428" s="488"/>
      <c r="G1428" s="488"/>
      <c r="H1428" s="488"/>
      <c r="I1428" s="488"/>
      <c r="J1428" s="488"/>
      <c r="K1428" s="488"/>
      <c r="L1428" s="488"/>
      <c r="M1428" s="488"/>
      <c r="N1428" s="488"/>
    </row>
    <row r="1429" spans="3:14" x14ac:dyDescent="0.2">
      <c r="C1429" s="488"/>
      <c r="E1429" s="488"/>
      <c r="F1429" s="488"/>
      <c r="G1429" s="488"/>
      <c r="H1429" s="488"/>
      <c r="I1429" s="488"/>
      <c r="J1429" s="488"/>
      <c r="K1429" s="488"/>
      <c r="L1429" s="488"/>
      <c r="M1429" s="488"/>
      <c r="N1429" s="488"/>
    </row>
    <row r="1430" spans="3:14" x14ac:dyDescent="0.2">
      <c r="C1430" s="488"/>
      <c r="E1430" s="488"/>
      <c r="F1430" s="488"/>
      <c r="G1430" s="488"/>
      <c r="H1430" s="488"/>
      <c r="I1430" s="488"/>
      <c r="J1430" s="488"/>
      <c r="K1430" s="488"/>
      <c r="L1430" s="488"/>
      <c r="M1430" s="488"/>
      <c r="N1430" s="488"/>
    </row>
    <row r="1431" spans="3:14" x14ac:dyDescent="0.2">
      <c r="C1431" s="488"/>
      <c r="E1431" s="488"/>
      <c r="F1431" s="488"/>
      <c r="G1431" s="488"/>
      <c r="H1431" s="488"/>
      <c r="I1431" s="488"/>
      <c r="J1431" s="488"/>
      <c r="K1431" s="488"/>
      <c r="L1431" s="488"/>
      <c r="M1431" s="488"/>
      <c r="N1431" s="488"/>
    </row>
    <row r="1432" spans="3:14" x14ac:dyDescent="0.2">
      <c r="C1432" s="488"/>
      <c r="E1432" s="488"/>
      <c r="F1432" s="488"/>
      <c r="G1432" s="488"/>
      <c r="H1432" s="488"/>
      <c r="I1432" s="488"/>
      <c r="J1432" s="488"/>
      <c r="K1432" s="488"/>
      <c r="L1432" s="488"/>
      <c r="M1432" s="488"/>
      <c r="N1432" s="488"/>
    </row>
    <row r="1433" spans="3:14" x14ac:dyDescent="0.2">
      <c r="C1433" s="488"/>
      <c r="E1433" s="488"/>
      <c r="F1433" s="488"/>
      <c r="G1433" s="488"/>
      <c r="H1433" s="488"/>
      <c r="I1433" s="488"/>
      <c r="J1433" s="488"/>
      <c r="K1433" s="488"/>
      <c r="L1433" s="488"/>
      <c r="M1433" s="488"/>
      <c r="N1433" s="488"/>
    </row>
    <row r="1434" spans="3:14" x14ac:dyDescent="0.2">
      <c r="C1434" s="488"/>
      <c r="E1434" s="488"/>
      <c r="F1434" s="488"/>
      <c r="G1434" s="488"/>
      <c r="H1434" s="488"/>
      <c r="I1434" s="488"/>
      <c r="J1434" s="488"/>
      <c r="K1434" s="488"/>
      <c r="L1434" s="488"/>
      <c r="M1434" s="488"/>
      <c r="N1434" s="488"/>
    </row>
    <row r="1435" spans="3:14" x14ac:dyDescent="0.2">
      <c r="C1435" s="488"/>
      <c r="E1435" s="488"/>
      <c r="F1435" s="488"/>
      <c r="G1435" s="488"/>
      <c r="H1435" s="488"/>
      <c r="I1435" s="488"/>
      <c r="J1435" s="488"/>
      <c r="K1435" s="488"/>
      <c r="L1435" s="488"/>
      <c r="M1435" s="488"/>
      <c r="N1435" s="488"/>
    </row>
    <row r="1436" spans="3:14" x14ac:dyDescent="0.2">
      <c r="C1436" s="488"/>
      <c r="E1436" s="488"/>
      <c r="F1436" s="488"/>
      <c r="G1436" s="488"/>
      <c r="H1436" s="488"/>
      <c r="I1436" s="488"/>
      <c r="J1436" s="488"/>
      <c r="K1436" s="488"/>
      <c r="L1436" s="488"/>
      <c r="M1436" s="488"/>
      <c r="N1436" s="488"/>
    </row>
    <row r="1437" spans="3:14" x14ac:dyDescent="0.2">
      <c r="C1437" s="488"/>
      <c r="E1437" s="488"/>
      <c r="F1437" s="488"/>
      <c r="G1437" s="488"/>
      <c r="H1437" s="488"/>
      <c r="I1437" s="488"/>
      <c r="J1437" s="488"/>
      <c r="K1437" s="488"/>
      <c r="L1437" s="488"/>
      <c r="M1437" s="488"/>
      <c r="N1437" s="488"/>
    </row>
    <row r="1438" spans="3:14" x14ac:dyDescent="0.2">
      <c r="C1438" s="488"/>
      <c r="E1438" s="488"/>
      <c r="F1438" s="488"/>
      <c r="G1438" s="488"/>
      <c r="H1438" s="488"/>
      <c r="I1438" s="488"/>
      <c r="J1438" s="488"/>
      <c r="K1438" s="488"/>
      <c r="L1438" s="488"/>
      <c r="M1438" s="488"/>
      <c r="N1438" s="488"/>
    </row>
    <row r="1439" spans="3:14" x14ac:dyDescent="0.2">
      <c r="C1439" s="488"/>
      <c r="E1439" s="488"/>
      <c r="F1439" s="488"/>
      <c r="G1439" s="488"/>
      <c r="H1439" s="488"/>
      <c r="I1439" s="488"/>
      <c r="J1439" s="488"/>
      <c r="K1439" s="488"/>
      <c r="L1439" s="488"/>
      <c r="M1439" s="488"/>
      <c r="N1439" s="488"/>
    </row>
    <row r="1440" spans="3:14" x14ac:dyDescent="0.2">
      <c r="C1440" s="488"/>
      <c r="E1440" s="488"/>
      <c r="F1440" s="488"/>
      <c r="G1440" s="488"/>
      <c r="H1440" s="488"/>
      <c r="I1440" s="488"/>
      <c r="J1440" s="488"/>
      <c r="K1440" s="488"/>
      <c r="L1440" s="488"/>
      <c r="M1440" s="488"/>
      <c r="N1440" s="488"/>
    </row>
    <row r="1441" spans="3:14" x14ac:dyDescent="0.2">
      <c r="C1441" s="488"/>
      <c r="E1441" s="488"/>
      <c r="F1441" s="488"/>
      <c r="G1441" s="488"/>
      <c r="H1441" s="488"/>
      <c r="I1441" s="488"/>
      <c r="J1441" s="488"/>
      <c r="K1441" s="488"/>
      <c r="L1441" s="488"/>
      <c r="M1441" s="488"/>
      <c r="N1441" s="488"/>
    </row>
    <row r="1442" spans="3:14" x14ac:dyDescent="0.2">
      <c r="C1442" s="488"/>
      <c r="E1442" s="488"/>
      <c r="F1442" s="488"/>
      <c r="G1442" s="488"/>
      <c r="H1442" s="488"/>
      <c r="I1442" s="488"/>
      <c r="J1442" s="488"/>
      <c r="K1442" s="488"/>
      <c r="L1442" s="488"/>
      <c r="M1442" s="488"/>
      <c r="N1442" s="488"/>
    </row>
    <row r="1443" spans="3:14" x14ac:dyDescent="0.2">
      <c r="C1443" s="488"/>
      <c r="E1443" s="488"/>
      <c r="F1443" s="488"/>
      <c r="G1443" s="488"/>
      <c r="H1443" s="488"/>
      <c r="I1443" s="488"/>
      <c r="J1443" s="488"/>
      <c r="K1443" s="488"/>
      <c r="L1443" s="488"/>
      <c r="M1443" s="488"/>
      <c r="N1443" s="488"/>
    </row>
    <row r="1444" spans="3:14" x14ac:dyDescent="0.2">
      <c r="C1444" s="488"/>
      <c r="E1444" s="488"/>
      <c r="F1444" s="488"/>
      <c r="G1444" s="488"/>
      <c r="H1444" s="488"/>
      <c r="I1444" s="488"/>
      <c r="J1444" s="488"/>
      <c r="K1444" s="488"/>
      <c r="L1444" s="488"/>
      <c r="M1444" s="488"/>
      <c r="N1444" s="488"/>
    </row>
    <row r="1445" spans="3:14" x14ac:dyDescent="0.2">
      <c r="C1445" s="488"/>
      <c r="E1445" s="488"/>
      <c r="F1445" s="488"/>
      <c r="G1445" s="488"/>
      <c r="H1445" s="488"/>
      <c r="I1445" s="488"/>
      <c r="J1445" s="488"/>
      <c r="K1445" s="488"/>
      <c r="L1445" s="488"/>
      <c r="M1445" s="488"/>
      <c r="N1445" s="488"/>
    </row>
    <row r="1446" spans="3:14" x14ac:dyDescent="0.2">
      <c r="C1446" s="488"/>
      <c r="E1446" s="488"/>
      <c r="F1446" s="488"/>
      <c r="G1446" s="488"/>
      <c r="H1446" s="488"/>
      <c r="I1446" s="488"/>
      <c r="J1446" s="488"/>
      <c r="K1446" s="488"/>
      <c r="L1446" s="488"/>
      <c r="M1446" s="488"/>
      <c r="N1446" s="488"/>
    </row>
    <row r="1447" spans="3:14" x14ac:dyDescent="0.2">
      <c r="C1447" s="488"/>
      <c r="E1447" s="488"/>
      <c r="F1447" s="488"/>
      <c r="G1447" s="488"/>
      <c r="H1447" s="488"/>
      <c r="I1447" s="488"/>
      <c r="J1447" s="488"/>
      <c r="K1447" s="488"/>
      <c r="L1447" s="488"/>
      <c r="M1447" s="488"/>
      <c r="N1447" s="488"/>
    </row>
    <row r="1448" spans="3:14" x14ac:dyDescent="0.2">
      <c r="C1448" s="488"/>
      <c r="E1448" s="488"/>
      <c r="F1448" s="488"/>
      <c r="G1448" s="488"/>
      <c r="H1448" s="488"/>
      <c r="I1448" s="488"/>
      <c r="J1448" s="488"/>
      <c r="K1448" s="488"/>
      <c r="L1448" s="488"/>
      <c r="M1448" s="488"/>
      <c r="N1448" s="488"/>
    </row>
    <row r="1449" spans="3:14" x14ac:dyDescent="0.2">
      <c r="C1449" s="488"/>
      <c r="E1449" s="488"/>
      <c r="F1449" s="488"/>
      <c r="G1449" s="488"/>
      <c r="H1449" s="488"/>
      <c r="I1449" s="488"/>
      <c r="J1449" s="488"/>
      <c r="K1449" s="488"/>
      <c r="L1449" s="488"/>
      <c r="M1449" s="488"/>
      <c r="N1449" s="488"/>
    </row>
    <row r="1450" spans="3:14" x14ac:dyDescent="0.2">
      <c r="C1450" s="488"/>
      <c r="E1450" s="488"/>
      <c r="F1450" s="488"/>
      <c r="G1450" s="488"/>
      <c r="H1450" s="488"/>
      <c r="I1450" s="488"/>
      <c r="J1450" s="488"/>
      <c r="K1450" s="488"/>
      <c r="L1450" s="488"/>
      <c r="M1450" s="488"/>
      <c r="N1450" s="488"/>
    </row>
    <row r="1451" spans="3:14" x14ac:dyDescent="0.2">
      <c r="C1451" s="488"/>
      <c r="E1451" s="488"/>
      <c r="F1451" s="488"/>
      <c r="G1451" s="488"/>
      <c r="H1451" s="488"/>
      <c r="I1451" s="488"/>
      <c r="J1451" s="488"/>
      <c r="K1451" s="488"/>
      <c r="L1451" s="488"/>
      <c r="M1451" s="488"/>
      <c r="N1451" s="488"/>
    </row>
    <row r="1452" spans="3:14" x14ac:dyDescent="0.2">
      <c r="C1452" s="488"/>
      <c r="E1452" s="488"/>
      <c r="F1452" s="488"/>
      <c r="G1452" s="488"/>
      <c r="H1452" s="488"/>
      <c r="I1452" s="488"/>
      <c r="J1452" s="488"/>
      <c r="K1452" s="488"/>
      <c r="L1452" s="488"/>
      <c r="M1452" s="488"/>
      <c r="N1452" s="488"/>
    </row>
    <row r="1453" spans="3:14" x14ac:dyDescent="0.2">
      <c r="C1453" s="488"/>
      <c r="E1453" s="488"/>
      <c r="F1453" s="488"/>
      <c r="G1453" s="488"/>
      <c r="H1453" s="488"/>
      <c r="I1453" s="488"/>
      <c r="J1453" s="488"/>
      <c r="K1453" s="488"/>
      <c r="L1453" s="488"/>
      <c r="M1453" s="488"/>
      <c r="N1453" s="488"/>
    </row>
    <row r="1454" spans="3:14" x14ac:dyDescent="0.2">
      <c r="C1454" s="488"/>
      <c r="E1454" s="488"/>
      <c r="F1454" s="488"/>
      <c r="G1454" s="488"/>
      <c r="H1454" s="488"/>
      <c r="I1454" s="488"/>
      <c r="J1454" s="488"/>
      <c r="K1454" s="488"/>
      <c r="L1454" s="488"/>
      <c r="M1454" s="488"/>
      <c r="N1454" s="488"/>
    </row>
    <row r="1455" spans="3:14" x14ac:dyDescent="0.2">
      <c r="C1455" s="488"/>
      <c r="E1455" s="488"/>
      <c r="F1455" s="488"/>
      <c r="G1455" s="488"/>
      <c r="H1455" s="488"/>
      <c r="I1455" s="488"/>
      <c r="J1455" s="488"/>
      <c r="K1455" s="488"/>
      <c r="L1455" s="488"/>
      <c r="M1455" s="488"/>
      <c r="N1455" s="488"/>
    </row>
    <row r="1456" spans="3:14" x14ac:dyDescent="0.2">
      <c r="C1456" s="488"/>
      <c r="E1456" s="488"/>
      <c r="F1456" s="488"/>
      <c r="G1456" s="488"/>
      <c r="H1456" s="488"/>
      <c r="I1456" s="488"/>
      <c r="J1456" s="488"/>
      <c r="K1456" s="488"/>
      <c r="L1456" s="488"/>
      <c r="M1456" s="488"/>
      <c r="N1456" s="488"/>
    </row>
    <row r="1457" spans="3:14" x14ac:dyDescent="0.2">
      <c r="C1457" s="488"/>
      <c r="E1457" s="488"/>
      <c r="F1457" s="488"/>
      <c r="G1457" s="488"/>
      <c r="H1457" s="488"/>
      <c r="I1457" s="488"/>
      <c r="J1457" s="488"/>
      <c r="K1457" s="488"/>
      <c r="L1457" s="488"/>
      <c r="M1457" s="488"/>
      <c r="N1457" s="488"/>
    </row>
    <row r="1458" spans="3:14" x14ac:dyDescent="0.2">
      <c r="C1458" s="488"/>
      <c r="E1458" s="488"/>
      <c r="F1458" s="488"/>
      <c r="G1458" s="488"/>
      <c r="H1458" s="488"/>
      <c r="I1458" s="488"/>
      <c r="J1458" s="488"/>
      <c r="K1458" s="488"/>
      <c r="L1458" s="488"/>
      <c r="M1458" s="488"/>
      <c r="N1458" s="488"/>
    </row>
    <row r="1459" spans="3:14" x14ac:dyDescent="0.2">
      <c r="C1459" s="488"/>
      <c r="E1459" s="488"/>
      <c r="F1459" s="488"/>
      <c r="G1459" s="488"/>
      <c r="H1459" s="488"/>
      <c r="I1459" s="488"/>
      <c r="J1459" s="488"/>
      <c r="K1459" s="488"/>
      <c r="L1459" s="488"/>
      <c r="M1459" s="488"/>
      <c r="N1459" s="488"/>
    </row>
    <row r="1460" spans="3:14" x14ac:dyDescent="0.2">
      <c r="C1460" s="488"/>
      <c r="E1460" s="488"/>
      <c r="F1460" s="488"/>
      <c r="G1460" s="488"/>
      <c r="H1460" s="488"/>
      <c r="I1460" s="488"/>
      <c r="J1460" s="488"/>
      <c r="K1460" s="488"/>
      <c r="L1460" s="488"/>
      <c r="M1460" s="488"/>
      <c r="N1460" s="488"/>
    </row>
    <row r="1461" spans="3:14" x14ac:dyDescent="0.2">
      <c r="C1461" s="488"/>
      <c r="E1461" s="488"/>
      <c r="F1461" s="488"/>
      <c r="G1461" s="488"/>
      <c r="H1461" s="488"/>
      <c r="I1461" s="488"/>
      <c r="J1461" s="488"/>
      <c r="K1461" s="488"/>
      <c r="L1461" s="488"/>
      <c r="M1461" s="488"/>
      <c r="N1461" s="488"/>
    </row>
    <row r="1462" spans="3:14" x14ac:dyDescent="0.2">
      <c r="C1462" s="488"/>
      <c r="E1462" s="488"/>
      <c r="F1462" s="488"/>
      <c r="G1462" s="488"/>
      <c r="H1462" s="488"/>
      <c r="I1462" s="488"/>
      <c r="J1462" s="488"/>
      <c r="K1462" s="488"/>
      <c r="L1462" s="488"/>
      <c r="M1462" s="488"/>
      <c r="N1462" s="488"/>
    </row>
    <row r="1463" spans="3:14" x14ac:dyDescent="0.2">
      <c r="C1463" s="488"/>
      <c r="E1463" s="488"/>
      <c r="F1463" s="488"/>
      <c r="G1463" s="488"/>
      <c r="H1463" s="488"/>
      <c r="I1463" s="488"/>
      <c r="J1463" s="488"/>
      <c r="K1463" s="488"/>
      <c r="L1463" s="488"/>
      <c r="M1463" s="488"/>
      <c r="N1463" s="488"/>
    </row>
    <row r="1464" spans="3:14" x14ac:dyDescent="0.2">
      <c r="C1464" s="488"/>
      <c r="E1464" s="488"/>
      <c r="F1464" s="488"/>
      <c r="G1464" s="488"/>
      <c r="H1464" s="488"/>
      <c r="I1464" s="488"/>
      <c r="J1464" s="488"/>
      <c r="K1464" s="488"/>
      <c r="L1464" s="488"/>
      <c r="M1464" s="488"/>
      <c r="N1464" s="488"/>
    </row>
    <row r="1465" spans="3:14" x14ac:dyDescent="0.2">
      <c r="C1465" s="488"/>
      <c r="E1465" s="488"/>
      <c r="F1465" s="488"/>
      <c r="G1465" s="488"/>
      <c r="H1465" s="488"/>
      <c r="I1465" s="488"/>
      <c r="J1465" s="488"/>
      <c r="K1465" s="488"/>
      <c r="L1465" s="488"/>
      <c r="M1465" s="488"/>
      <c r="N1465" s="488"/>
    </row>
    <row r="1466" spans="3:14" x14ac:dyDescent="0.2">
      <c r="C1466" s="488"/>
      <c r="E1466" s="488"/>
      <c r="F1466" s="488"/>
      <c r="G1466" s="488"/>
      <c r="H1466" s="488"/>
      <c r="I1466" s="488"/>
      <c r="J1466" s="488"/>
      <c r="K1466" s="488"/>
      <c r="L1466" s="488"/>
      <c r="M1466" s="488"/>
      <c r="N1466" s="488"/>
    </row>
    <row r="1467" spans="3:14" x14ac:dyDescent="0.2">
      <c r="C1467" s="488"/>
      <c r="E1467" s="488"/>
      <c r="F1467" s="488"/>
      <c r="G1467" s="488"/>
      <c r="H1467" s="488"/>
      <c r="I1467" s="488"/>
      <c r="J1467" s="488"/>
      <c r="K1467" s="488"/>
      <c r="L1467" s="488"/>
      <c r="M1467" s="488"/>
      <c r="N1467" s="488"/>
    </row>
    <row r="1468" spans="3:14" x14ac:dyDescent="0.2">
      <c r="C1468" s="488"/>
      <c r="E1468" s="488"/>
      <c r="F1468" s="488"/>
      <c r="G1468" s="488"/>
      <c r="H1468" s="488"/>
      <c r="I1468" s="488"/>
      <c r="J1468" s="488"/>
      <c r="K1468" s="488"/>
      <c r="L1468" s="488"/>
      <c r="M1468" s="488"/>
      <c r="N1468" s="488"/>
    </row>
    <row r="1469" spans="3:14" x14ac:dyDescent="0.2">
      <c r="C1469" s="488"/>
      <c r="E1469" s="488"/>
      <c r="F1469" s="488"/>
      <c r="G1469" s="488"/>
      <c r="H1469" s="488"/>
      <c r="I1469" s="488"/>
      <c r="J1469" s="488"/>
      <c r="K1469" s="488"/>
      <c r="L1469" s="488"/>
      <c r="M1469" s="488"/>
      <c r="N1469" s="488"/>
    </row>
    <row r="1470" spans="3:14" x14ac:dyDescent="0.2">
      <c r="C1470" s="488"/>
      <c r="E1470" s="488"/>
      <c r="F1470" s="488"/>
      <c r="G1470" s="488"/>
      <c r="H1470" s="488"/>
      <c r="I1470" s="488"/>
      <c r="J1470" s="488"/>
      <c r="K1470" s="488"/>
      <c r="L1470" s="488"/>
      <c r="M1470" s="488"/>
      <c r="N1470" s="488"/>
    </row>
    <row r="1471" spans="3:14" x14ac:dyDescent="0.2">
      <c r="C1471" s="488"/>
      <c r="E1471" s="488"/>
      <c r="F1471" s="488"/>
      <c r="G1471" s="488"/>
      <c r="H1471" s="488"/>
      <c r="I1471" s="488"/>
      <c r="J1471" s="488"/>
      <c r="K1471" s="488"/>
      <c r="L1471" s="488"/>
      <c r="M1471" s="488"/>
      <c r="N1471" s="488"/>
    </row>
    <row r="1472" spans="3:14" x14ac:dyDescent="0.2">
      <c r="C1472" s="488"/>
      <c r="E1472" s="488"/>
      <c r="F1472" s="488"/>
      <c r="G1472" s="488"/>
      <c r="H1472" s="488"/>
      <c r="I1472" s="488"/>
      <c r="J1472" s="488"/>
      <c r="K1472" s="488"/>
      <c r="L1472" s="488"/>
      <c r="M1472" s="488"/>
      <c r="N1472" s="488"/>
    </row>
    <row r="1473" spans="3:14" x14ac:dyDescent="0.2">
      <c r="C1473" s="488"/>
      <c r="E1473" s="488"/>
      <c r="F1473" s="488"/>
      <c r="G1473" s="488"/>
      <c r="H1473" s="488"/>
      <c r="I1473" s="488"/>
      <c r="J1473" s="488"/>
      <c r="K1473" s="488"/>
      <c r="L1473" s="488"/>
      <c r="M1473" s="488"/>
      <c r="N1473" s="488"/>
    </row>
    <row r="1474" spans="3:14" x14ac:dyDescent="0.2">
      <c r="C1474" s="488"/>
      <c r="E1474" s="488"/>
      <c r="F1474" s="488"/>
      <c r="G1474" s="488"/>
      <c r="H1474" s="488"/>
      <c r="I1474" s="488"/>
      <c r="J1474" s="488"/>
      <c r="K1474" s="488"/>
      <c r="L1474" s="488"/>
      <c r="M1474" s="488"/>
      <c r="N1474" s="488"/>
    </row>
    <row r="1475" spans="3:14" x14ac:dyDescent="0.2">
      <c r="C1475" s="488"/>
      <c r="E1475" s="488"/>
      <c r="F1475" s="488"/>
      <c r="G1475" s="488"/>
      <c r="H1475" s="488"/>
      <c r="I1475" s="488"/>
      <c r="J1475" s="488"/>
      <c r="K1475" s="488"/>
      <c r="L1475" s="488"/>
      <c r="M1475" s="488"/>
      <c r="N1475" s="488"/>
    </row>
    <row r="1476" spans="3:14" x14ac:dyDescent="0.2">
      <c r="C1476" s="488"/>
      <c r="E1476" s="488"/>
      <c r="F1476" s="488"/>
      <c r="G1476" s="488"/>
      <c r="H1476" s="488"/>
      <c r="I1476" s="488"/>
      <c r="J1476" s="488"/>
      <c r="K1476" s="488"/>
      <c r="L1476" s="488"/>
      <c r="M1476" s="488"/>
      <c r="N1476" s="488"/>
    </row>
    <row r="1477" spans="3:14" x14ac:dyDescent="0.2">
      <c r="C1477" s="488"/>
      <c r="E1477" s="488"/>
      <c r="F1477" s="488"/>
      <c r="G1477" s="488"/>
      <c r="H1477" s="488"/>
      <c r="I1477" s="488"/>
      <c r="J1477" s="488"/>
      <c r="K1477" s="488"/>
      <c r="L1477" s="488"/>
      <c r="M1477" s="488"/>
      <c r="N1477" s="488"/>
    </row>
    <row r="1478" spans="3:14" x14ac:dyDescent="0.2">
      <c r="C1478" s="488"/>
      <c r="E1478" s="488"/>
      <c r="F1478" s="488"/>
      <c r="G1478" s="488"/>
      <c r="H1478" s="488"/>
      <c r="I1478" s="488"/>
      <c r="J1478" s="488"/>
      <c r="K1478" s="488"/>
      <c r="L1478" s="488"/>
      <c r="M1478" s="488"/>
      <c r="N1478" s="488"/>
    </row>
    <row r="1479" spans="3:14" x14ac:dyDescent="0.2">
      <c r="C1479" s="488"/>
      <c r="E1479" s="488"/>
      <c r="F1479" s="488"/>
      <c r="G1479" s="488"/>
      <c r="H1479" s="488"/>
      <c r="I1479" s="488"/>
      <c r="J1479" s="488"/>
      <c r="K1479" s="488"/>
      <c r="L1479" s="488"/>
      <c r="M1479" s="488"/>
      <c r="N1479" s="488"/>
    </row>
    <row r="1480" spans="3:14" x14ac:dyDescent="0.2">
      <c r="C1480" s="488"/>
      <c r="E1480" s="488"/>
      <c r="F1480" s="488"/>
      <c r="G1480" s="488"/>
      <c r="H1480" s="488"/>
      <c r="I1480" s="488"/>
      <c r="J1480" s="488"/>
      <c r="K1480" s="488"/>
      <c r="L1480" s="488"/>
      <c r="M1480" s="488"/>
      <c r="N1480" s="488"/>
    </row>
    <row r="1481" spans="3:14" x14ac:dyDescent="0.2">
      <c r="C1481" s="488"/>
      <c r="E1481" s="488"/>
      <c r="F1481" s="488"/>
      <c r="G1481" s="488"/>
      <c r="H1481" s="488"/>
      <c r="I1481" s="488"/>
      <c r="J1481" s="488"/>
      <c r="K1481" s="488"/>
      <c r="L1481" s="488"/>
      <c r="M1481" s="488"/>
      <c r="N1481" s="488"/>
    </row>
    <row r="1482" spans="3:14" x14ac:dyDescent="0.2">
      <c r="C1482" s="488"/>
      <c r="E1482" s="488"/>
      <c r="F1482" s="488"/>
      <c r="G1482" s="488"/>
      <c r="H1482" s="488"/>
      <c r="I1482" s="488"/>
      <c r="J1482" s="488"/>
      <c r="K1482" s="488"/>
      <c r="L1482" s="488"/>
      <c r="M1482" s="488"/>
      <c r="N1482" s="488"/>
    </row>
    <row r="1483" spans="3:14" x14ac:dyDescent="0.2">
      <c r="C1483" s="488"/>
      <c r="E1483" s="488"/>
      <c r="F1483" s="488"/>
      <c r="G1483" s="488"/>
      <c r="H1483" s="488"/>
      <c r="I1483" s="488"/>
      <c r="J1483" s="488"/>
      <c r="K1483" s="488"/>
      <c r="L1483" s="488"/>
      <c r="M1483" s="488"/>
      <c r="N1483" s="488"/>
    </row>
    <row r="1484" spans="3:14" x14ac:dyDescent="0.2">
      <c r="C1484" s="488"/>
      <c r="E1484" s="488"/>
      <c r="F1484" s="488"/>
      <c r="G1484" s="488"/>
      <c r="H1484" s="488"/>
      <c r="I1484" s="488"/>
      <c r="J1484" s="488"/>
      <c r="K1484" s="488"/>
      <c r="L1484" s="488"/>
      <c r="M1484" s="488"/>
      <c r="N1484" s="488"/>
    </row>
    <row r="1485" spans="3:14" x14ac:dyDescent="0.2">
      <c r="C1485" s="488"/>
      <c r="E1485" s="488"/>
      <c r="F1485" s="488"/>
      <c r="G1485" s="488"/>
      <c r="H1485" s="488"/>
      <c r="I1485" s="488"/>
      <c r="J1485" s="488"/>
      <c r="K1485" s="488"/>
      <c r="L1485" s="488"/>
      <c r="M1485" s="488"/>
      <c r="N1485" s="488"/>
    </row>
    <row r="1486" spans="3:14" x14ac:dyDescent="0.2">
      <c r="C1486" s="488"/>
      <c r="E1486" s="488"/>
      <c r="F1486" s="488"/>
      <c r="G1486" s="488"/>
      <c r="H1486" s="488"/>
      <c r="I1486" s="488"/>
      <c r="J1486" s="488"/>
      <c r="K1486" s="488"/>
      <c r="L1486" s="488"/>
      <c r="M1486" s="488"/>
      <c r="N1486" s="488"/>
    </row>
    <row r="1487" spans="3:14" x14ac:dyDescent="0.2">
      <c r="C1487" s="488"/>
      <c r="E1487" s="488"/>
      <c r="F1487" s="488"/>
      <c r="G1487" s="488"/>
      <c r="H1487" s="488"/>
      <c r="I1487" s="488"/>
      <c r="J1487" s="488"/>
      <c r="K1487" s="488"/>
      <c r="L1487" s="488"/>
      <c r="M1487" s="488"/>
      <c r="N1487" s="488"/>
    </row>
    <row r="1488" spans="3:14" x14ac:dyDescent="0.2">
      <c r="C1488" s="488"/>
      <c r="E1488" s="488"/>
      <c r="F1488" s="488"/>
      <c r="G1488" s="488"/>
      <c r="H1488" s="488"/>
      <c r="I1488" s="488"/>
      <c r="J1488" s="488"/>
      <c r="K1488" s="488"/>
      <c r="L1488" s="488"/>
      <c r="M1488" s="488"/>
      <c r="N1488" s="488"/>
    </row>
    <row r="1489" spans="3:14" x14ac:dyDescent="0.2">
      <c r="C1489" s="488"/>
      <c r="E1489" s="488"/>
      <c r="F1489" s="488"/>
      <c r="G1489" s="488"/>
      <c r="H1489" s="488"/>
      <c r="I1489" s="488"/>
      <c r="J1489" s="488"/>
      <c r="K1489" s="488"/>
      <c r="L1489" s="488"/>
      <c r="M1489" s="488"/>
      <c r="N1489" s="488"/>
    </row>
    <row r="1490" spans="3:14" x14ac:dyDescent="0.2">
      <c r="C1490" s="488"/>
      <c r="E1490" s="488"/>
      <c r="F1490" s="488"/>
      <c r="G1490" s="488"/>
      <c r="H1490" s="488"/>
      <c r="I1490" s="488"/>
      <c r="J1490" s="488"/>
      <c r="K1490" s="488"/>
      <c r="L1490" s="488"/>
      <c r="M1490" s="488"/>
      <c r="N1490" s="488"/>
    </row>
    <row r="1491" spans="3:14" x14ac:dyDescent="0.2">
      <c r="C1491" s="488"/>
      <c r="E1491" s="488"/>
      <c r="F1491" s="488"/>
      <c r="G1491" s="488"/>
      <c r="H1491" s="488"/>
      <c r="I1491" s="488"/>
      <c r="J1491" s="488"/>
      <c r="K1491" s="488"/>
      <c r="L1491" s="488"/>
      <c r="M1491" s="488"/>
      <c r="N1491" s="488"/>
    </row>
    <row r="1492" spans="3:14" x14ac:dyDescent="0.2">
      <c r="C1492" s="488"/>
      <c r="E1492" s="488"/>
      <c r="F1492" s="488"/>
      <c r="G1492" s="488"/>
      <c r="H1492" s="488"/>
      <c r="I1492" s="488"/>
      <c r="J1492" s="488"/>
      <c r="K1492" s="488"/>
      <c r="L1492" s="488"/>
      <c r="M1492" s="488"/>
      <c r="N1492" s="488"/>
    </row>
    <row r="1493" spans="3:14" x14ac:dyDescent="0.2">
      <c r="C1493" s="488"/>
      <c r="E1493" s="488"/>
      <c r="F1493" s="488"/>
      <c r="G1493" s="488"/>
      <c r="H1493" s="488"/>
      <c r="I1493" s="488"/>
      <c r="J1493" s="488"/>
      <c r="K1493" s="488"/>
      <c r="L1493" s="488"/>
      <c r="M1493" s="488"/>
      <c r="N1493" s="488"/>
    </row>
    <row r="1494" spans="3:14" x14ac:dyDescent="0.2">
      <c r="C1494" s="488"/>
      <c r="E1494" s="488"/>
      <c r="F1494" s="488"/>
      <c r="G1494" s="488"/>
      <c r="H1494" s="488"/>
      <c r="I1494" s="488"/>
      <c r="J1494" s="488"/>
      <c r="K1494" s="488"/>
      <c r="L1494" s="488"/>
      <c r="M1494" s="488"/>
      <c r="N1494" s="488"/>
    </row>
    <row r="1495" spans="3:14" x14ac:dyDescent="0.2">
      <c r="C1495" s="488"/>
      <c r="E1495" s="488"/>
      <c r="F1495" s="488"/>
      <c r="G1495" s="488"/>
      <c r="H1495" s="488"/>
      <c r="I1495" s="488"/>
      <c r="J1495" s="488"/>
      <c r="K1495" s="488"/>
      <c r="L1495" s="488"/>
      <c r="M1495" s="488"/>
      <c r="N1495" s="488"/>
    </row>
    <row r="1496" spans="3:14" x14ac:dyDescent="0.2">
      <c r="C1496" s="488"/>
      <c r="E1496" s="488"/>
      <c r="F1496" s="488"/>
      <c r="G1496" s="488"/>
      <c r="H1496" s="488"/>
      <c r="I1496" s="488"/>
      <c r="J1496" s="488"/>
      <c r="K1496" s="488"/>
      <c r="L1496" s="488"/>
      <c r="M1496" s="488"/>
      <c r="N1496" s="488"/>
    </row>
    <row r="1497" spans="3:14" x14ac:dyDescent="0.2">
      <c r="C1497" s="488"/>
      <c r="E1497" s="488"/>
      <c r="F1497" s="488"/>
      <c r="G1497" s="488"/>
      <c r="H1497" s="488"/>
      <c r="I1497" s="488"/>
      <c r="J1497" s="488"/>
      <c r="K1497" s="488"/>
      <c r="L1497" s="488"/>
      <c r="M1497" s="488"/>
      <c r="N1497" s="488"/>
    </row>
    <row r="1498" spans="3:14" x14ac:dyDescent="0.2">
      <c r="C1498" s="488"/>
      <c r="E1498" s="488"/>
      <c r="F1498" s="488"/>
      <c r="G1498" s="488"/>
      <c r="H1498" s="488"/>
      <c r="I1498" s="488"/>
      <c r="J1498" s="488"/>
      <c r="K1498" s="488"/>
      <c r="L1498" s="488"/>
      <c r="M1498" s="488"/>
      <c r="N1498" s="488"/>
    </row>
    <row r="1499" spans="3:14" x14ac:dyDescent="0.2">
      <c r="C1499" s="488"/>
      <c r="E1499" s="488"/>
      <c r="F1499" s="488"/>
      <c r="G1499" s="488"/>
      <c r="H1499" s="488"/>
      <c r="I1499" s="488"/>
      <c r="J1499" s="488"/>
      <c r="K1499" s="488"/>
      <c r="L1499" s="488"/>
      <c r="M1499" s="488"/>
      <c r="N1499" s="488"/>
    </row>
    <row r="1500" spans="3:14" x14ac:dyDescent="0.2">
      <c r="C1500" s="488"/>
      <c r="E1500" s="488"/>
      <c r="F1500" s="488"/>
      <c r="G1500" s="488"/>
      <c r="H1500" s="488"/>
      <c r="I1500" s="488"/>
      <c r="J1500" s="488"/>
      <c r="K1500" s="488"/>
      <c r="L1500" s="488"/>
      <c r="M1500" s="488"/>
      <c r="N1500" s="488"/>
    </row>
    <row r="1501" spans="3:14" x14ac:dyDescent="0.2">
      <c r="C1501" s="488"/>
      <c r="E1501" s="488"/>
      <c r="F1501" s="488"/>
      <c r="G1501" s="488"/>
      <c r="H1501" s="488"/>
      <c r="I1501" s="488"/>
      <c r="J1501" s="488"/>
      <c r="K1501" s="488"/>
      <c r="L1501" s="488"/>
      <c r="M1501" s="488"/>
      <c r="N1501" s="488"/>
    </row>
    <row r="1502" spans="3:14" x14ac:dyDescent="0.2">
      <c r="C1502" s="488"/>
      <c r="E1502" s="488"/>
      <c r="F1502" s="488"/>
      <c r="G1502" s="488"/>
      <c r="H1502" s="488"/>
      <c r="I1502" s="488"/>
      <c r="J1502" s="488"/>
      <c r="K1502" s="488"/>
      <c r="L1502" s="488"/>
      <c r="M1502" s="488"/>
      <c r="N1502" s="488"/>
    </row>
    <row r="1503" spans="3:14" x14ac:dyDescent="0.2">
      <c r="C1503" s="488"/>
      <c r="E1503" s="488"/>
      <c r="F1503" s="488"/>
      <c r="G1503" s="488"/>
      <c r="H1503" s="488"/>
      <c r="I1503" s="488"/>
      <c r="J1503" s="488"/>
      <c r="K1503" s="488"/>
      <c r="L1503" s="488"/>
      <c r="M1503" s="488"/>
      <c r="N1503" s="488"/>
    </row>
    <row r="1504" spans="3:14" x14ac:dyDescent="0.2">
      <c r="C1504" s="488"/>
      <c r="E1504" s="488"/>
      <c r="F1504" s="488"/>
      <c r="G1504" s="488"/>
      <c r="H1504" s="488"/>
      <c r="I1504" s="488"/>
      <c r="J1504" s="488"/>
      <c r="K1504" s="488"/>
      <c r="L1504" s="488"/>
      <c r="M1504" s="488"/>
      <c r="N1504" s="488"/>
    </row>
    <row r="1505" spans="3:14" x14ac:dyDescent="0.2">
      <c r="C1505" s="488"/>
      <c r="E1505" s="488"/>
      <c r="F1505" s="488"/>
      <c r="G1505" s="488"/>
      <c r="H1505" s="488"/>
      <c r="I1505" s="488"/>
      <c r="J1505" s="488"/>
      <c r="K1505" s="488"/>
      <c r="L1505" s="488"/>
      <c r="M1505" s="488"/>
      <c r="N1505" s="488"/>
    </row>
    <row r="1506" spans="3:14" x14ac:dyDescent="0.2">
      <c r="C1506" s="488"/>
      <c r="E1506" s="488"/>
      <c r="F1506" s="488"/>
      <c r="G1506" s="488"/>
      <c r="H1506" s="488"/>
      <c r="I1506" s="488"/>
      <c r="J1506" s="488"/>
      <c r="K1506" s="488"/>
      <c r="L1506" s="488"/>
      <c r="M1506" s="488"/>
      <c r="N1506" s="488"/>
    </row>
    <row r="1507" spans="3:14" x14ac:dyDescent="0.2">
      <c r="C1507" s="488"/>
      <c r="E1507" s="488"/>
      <c r="F1507" s="488"/>
      <c r="G1507" s="488"/>
      <c r="H1507" s="488"/>
      <c r="I1507" s="488"/>
      <c r="J1507" s="488"/>
      <c r="K1507" s="488"/>
      <c r="L1507" s="488"/>
      <c r="M1507" s="488"/>
      <c r="N1507" s="488"/>
    </row>
    <row r="1508" spans="3:14" x14ac:dyDescent="0.2">
      <c r="C1508" s="488"/>
      <c r="E1508" s="488"/>
      <c r="F1508" s="488"/>
      <c r="G1508" s="488"/>
      <c r="H1508" s="488"/>
      <c r="I1508" s="488"/>
      <c r="J1508" s="488"/>
      <c r="K1508" s="488"/>
      <c r="L1508" s="488"/>
      <c r="M1508" s="488"/>
      <c r="N1508" s="488"/>
    </row>
    <row r="1509" spans="3:14" x14ac:dyDescent="0.2">
      <c r="C1509" s="488"/>
      <c r="E1509" s="488"/>
      <c r="F1509" s="488"/>
      <c r="G1509" s="488"/>
      <c r="H1509" s="488"/>
      <c r="I1509" s="488"/>
      <c r="J1509" s="488"/>
      <c r="K1509" s="488"/>
      <c r="L1509" s="488"/>
      <c r="M1509" s="488"/>
      <c r="N1509" s="488"/>
    </row>
    <row r="1510" spans="3:14" x14ac:dyDescent="0.2">
      <c r="C1510" s="488"/>
      <c r="E1510" s="488"/>
      <c r="F1510" s="488"/>
      <c r="G1510" s="488"/>
      <c r="H1510" s="488"/>
      <c r="I1510" s="488"/>
      <c r="J1510" s="488"/>
      <c r="K1510" s="488"/>
      <c r="L1510" s="488"/>
      <c r="M1510" s="488"/>
      <c r="N1510" s="488"/>
    </row>
    <row r="1511" spans="3:14" x14ac:dyDescent="0.2">
      <c r="C1511" s="488"/>
      <c r="E1511" s="488"/>
      <c r="F1511" s="488"/>
      <c r="G1511" s="488"/>
      <c r="H1511" s="488"/>
      <c r="I1511" s="488"/>
      <c r="J1511" s="488"/>
      <c r="K1511" s="488"/>
      <c r="L1511" s="488"/>
      <c r="M1511" s="488"/>
      <c r="N1511" s="488"/>
    </row>
    <row r="1512" spans="3:14" x14ac:dyDescent="0.2">
      <c r="C1512" s="488"/>
      <c r="E1512" s="488"/>
      <c r="F1512" s="488"/>
      <c r="G1512" s="488"/>
      <c r="H1512" s="488"/>
      <c r="I1512" s="488"/>
      <c r="J1512" s="488"/>
      <c r="K1512" s="488"/>
      <c r="L1512" s="488"/>
      <c r="M1512" s="488"/>
      <c r="N1512" s="488"/>
    </row>
    <row r="1513" spans="3:14" x14ac:dyDescent="0.2">
      <c r="C1513" s="488"/>
      <c r="E1513" s="488"/>
      <c r="F1513" s="488"/>
      <c r="G1513" s="488"/>
      <c r="H1513" s="488"/>
      <c r="I1513" s="488"/>
      <c r="J1513" s="488"/>
      <c r="K1513" s="488"/>
      <c r="L1513" s="488"/>
      <c r="M1513" s="488"/>
      <c r="N1513" s="488"/>
    </row>
    <row r="1514" spans="3:14" x14ac:dyDescent="0.2">
      <c r="C1514" s="488"/>
      <c r="E1514" s="488"/>
      <c r="F1514" s="488"/>
      <c r="G1514" s="488"/>
      <c r="H1514" s="488"/>
      <c r="I1514" s="488"/>
      <c r="J1514" s="488"/>
      <c r="K1514" s="488"/>
      <c r="L1514" s="488"/>
      <c r="M1514" s="488"/>
      <c r="N1514" s="488"/>
    </row>
    <row r="1515" spans="3:14" x14ac:dyDescent="0.2">
      <c r="C1515" s="488"/>
      <c r="E1515" s="488"/>
      <c r="F1515" s="488"/>
      <c r="G1515" s="488"/>
      <c r="H1515" s="488"/>
      <c r="I1515" s="488"/>
      <c r="J1515" s="488"/>
      <c r="K1515" s="488"/>
      <c r="L1515" s="488"/>
      <c r="M1515" s="488"/>
      <c r="N1515" s="488"/>
    </row>
    <row r="1516" spans="3:14" x14ac:dyDescent="0.2">
      <c r="C1516" s="488"/>
      <c r="E1516" s="488"/>
      <c r="F1516" s="488"/>
      <c r="G1516" s="488"/>
      <c r="H1516" s="488"/>
      <c r="I1516" s="488"/>
      <c r="J1516" s="488"/>
      <c r="K1516" s="488"/>
      <c r="L1516" s="488"/>
      <c r="M1516" s="488"/>
      <c r="N1516" s="488"/>
    </row>
    <row r="1517" spans="3:14" x14ac:dyDescent="0.2">
      <c r="C1517" s="488"/>
      <c r="E1517" s="488"/>
      <c r="F1517" s="488"/>
      <c r="G1517" s="488"/>
      <c r="H1517" s="488"/>
      <c r="I1517" s="488"/>
      <c r="J1517" s="488"/>
      <c r="K1517" s="488"/>
      <c r="L1517" s="488"/>
      <c r="M1517" s="488"/>
      <c r="N1517" s="488"/>
    </row>
    <row r="1518" spans="3:14" x14ac:dyDescent="0.2">
      <c r="C1518" s="488"/>
      <c r="E1518" s="488"/>
      <c r="F1518" s="488"/>
      <c r="G1518" s="488"/>
      <c r="H1518" s="488"/>
      <c r="I1518" s="488"/>
      <c r="J1518" s="488"/>
      <c r="K1518" s="488"/>
      <c r="L1518" s="488"/>
      <c r="M1518" s="488"/>
      <c r="N1518" s="488"/>
    </row>
    <row r="1519" spans="3:14" x14ac:dyDescent="0.2">
      <c r="C1519" s="488"/>
      <c r="E1519" s="488"/>
      <c r="F1519" s="488"/>
      <c r="G1519" s="488"/>
      <c r="H1519" s="488"/>
      <c r="I1519" s="488"/>
      <c r="J1519" s="488"/>
      <c r="K1519" s="488"/>
      <c r="L1519" s="488"/>
      <c r="M1519" s="488"/>
      <c r="N1519" s="488"/>
    </row>
    <row r="1520" spans="3:14" x14ac:dyDescent="0.2">
      <c r="C1520" s="488"/>
      <c r="E1520" s="488"/>
      <c r="F1520" s="488"/>
      <c r="G1520" s="488"/>
      <c r="H1520" s="488"/>
      <c r="I1520" s="488"/>
      <c r="J1520" s="488"/>
      <c r="K1520" s="488"/>
      <c r="L1520" s="488"/>
      <c r="M1520" s="488"/>
      <c r="N1520" s="488"/>
    </row>
    <row r="1521" spans="3:14" x14ac:dyDescent="0.2">
      <c r="C1521" s="488"/>
      <c r="E1521" s="488"/>
      <c r="F1521" s="488"/>
      <c r="G1521" s="488"/>
      <c r="H1521" s="488"/>
      <c r="I1521" s="488"/>
      <c r="J1521" s="488"/>
      <c r="K1521" s="488"/>
      <c r="L1521" s="488"/>
      <c r="M1521" s="488"/>
      <c r="N1521" s="488"/>
    </row>
    <row r="1522" spans="3:14" x14ac:dyDescent="0.2">
      <c r="C1522" s="488"/>
      <c r="E1522" s="488"/>
      <c r="F1522" s="488"/>
      <c r="G1522" s="488"/>
      <c r="H1522" s="488"/>
      <c r="I1522" s="488"/>
      <c r="J1522" s="488"/>
      <c r="K1522" s="488"/>
      <c r="L1522" s="488"/>
      <c r="M1522" s="488"/>
      <c r="N1522" s="488"/>
    </row>
    <row r="1523" spans="3:14" x14ac:dyDescent="0.2">
      <c r="C1523" s="488"/>
      <c r="E1523" s="488"/>
      <c r="F1523" s="488"/>
      <c r="G1523" s="488"/>
      <c r="H1523" s="488"/>
      <c r="I1523" s="488"/>
      <c r="J1523" s="488"/>
      <c r="K1523" s="488"/>
      <c r="L1523" s="488"/>
      <c r="M1523" s="488"/>
      <c r="N1523" s="488"/>
    </row>
    <row r="1524" spans="3:14" x14ac:dyDescent="0.2">
      <c r="C1524" s="488"/>
      <c r="E1524" s="488"/>
      <c r="F1524" s="488"/>
      <c r="G1524" s="488"/>
      <c r="H1524" s="488"/>
      <c r="I1524" s="488"/>
      <c r="J1524" s="488"/>
      <c r="K1524" s="488"/>
      <c r="L1524" s="488"/>
      <c r="M1524" s="488"/>
      <c r="N1524" s="488"/>
    </row>
    <row r="1525" spans="3:14" x14ac:dyDescent="0.2">
      <c r="C1525" s="488"/>
      <c r="E1525" s="488"/>
      <c r="F1525" s="488"/>
      <c r="G1525" s="488"/>
      <c r="H1525" s="488"/>
      <c r="I1525" s="488"/>
      <c r="J1525" s="488"/>
      <c r="K1525" s="488"/>
      <c r="L1525" s="488"/>
      <c r="M1525" s="488"/>
      <c r="N1525" s="488"/>
    </row>
    <row r="1526" spans="3:14" x14ac:dyDescent="0.2">
      <c r="C1526" s="488"/>
      <c r="E1526" s="488"/>
      <c r="F1526" s="488"/>
      <c r="G1526" s="488"/>
      <c r="H1526" s="488"/>
      <c r="I1526" s="488"/>
      <c r="J1526" s="488"/>
      <c r="K1526" s="488"/>
      <c r="L1526" s="488"/>
      <c r="M1526" s="488"/>
      <c r="N1526" s="488"/>
    </row>
    <row r="1527" spans="3:14" x14ac:dyDescent="0.2">
      <c r="C1527" s="488"/>
      <c r="E1527" s="488"/>
      <c r="F1527" s="488"/>
      <c r="G1527" s="488"/>
      <c r="H1527" s="488"/>
      <c r="I1527" s="488"/>
      <c r="J1527" s="488"/>
      <c r="K1527" s="488"/>
      <c r="L1527" s="488"/>
      <c r="M1527" s="488"/>
      <c r="N1527" s="488"/>
    </row>
    <row r="1528" spans="3:14" x14ac:dyDescent="0.2">
      <c r="C1528" s="488"/>
      <c r="E1528" s="488"/>
      <c r="F1528" s="488"/>
      <c r="G1528" s="488"/>
      <c r="H1528" s="488"/>
      <c r="I1528" s="488"/>
      <c r="J1528" s="488"/>
      <c r="K1528" s="488"/>
      <c r="L1528" s="488"/>
      <c r="M1528" s="488"/>
      <c r="N1528" s="488"/>
    </row>
    <row r="1529" spans="3:14" x14ac:dyDescent="0.2">
      <c r="C1529" s="488"/>
      <c r="E1529" s="488"/>
      <c r="F1529" s="488"/>
      <c r="G1529" s="488"/>
      <c r="H1529" s="488"/>
      <c r="I1529" s="488"/>
      <c r="J1529" s="488"/>
      <c r="K1529" s="488"/>
      <c r="L1529" s="488"/>
      <c r="M1529" s="488"/>
      <c r="N1529" s="488"/>
    </row>
    <row r="1530" spans="3:14" x14ac:dyDescent="0.2">
      <c r="C1530" s="488"/>
      <c r="E1530" s="488"/>
      <c r="F1530" s="488"/>
      <c r="G1530" s="488"/>
      <c r="H1530" s="488"/>
      <c r="I1530" s="488"/>
      <c r="J1530" s="488"/>
      <c r="K1530" s="488"/>
      <c r="L1530" s="488"/>
      <c r="M1530" s="488"/>
      <c r="N1530" s="488"/>
    </row>
    <row r="1531" spans="3:14" x14ac:dyDescent="0.2">
      <c r="C1531" s="488"/>
      <c r="E1531" s="488"/>
      <c r="F1531" s="488"/>
      <c r="G1531" s="488"/>
      <c r="H1531" s="488"/>
      <c r="I1531" s="488"/>
      <c r="J1531" s="488"/>
      <c r="K1531" s="488"/>
      <c r="L1531" s="488"/>
      <c r="M1531" s="488"/>
      <c r="N1531" s="488"/>
    </row>
    <row r="1532" spans="3:14" x14ac:dyDescent="0.2">
      <c r="C1532" s="488"/>
      <c r="E1532" s="488"/>
      <c r="F1532" s="488"/>
      <c r="G1532" s="488"/>
      <c r="H1532" s="488"/>
      <c r="I1532" s="488"/>
      <c r="J1532" s="488"/>
      <c r="K1532" s="488"/>
      <c r="L1532" s="488"/>
      <c r="M1532" s="488"/>
      <c r="N1532" s="488"/>
    </row>
    <row r="1533" spans="3:14" x14ac:dyDescent="0.2">
      <c r="C1533" s="488"/>
      <c r="E1533" s="488"/>
      <c r="F1533" s="488"/>
      <c r="G1533" s="488"/>
      <c r="H1533" s="488"/>
      <c r="I1533" s="488"/>
      <c r="J1533" s="488"/>
      <c r="K1533" s="488"/>
      <c r="L1533" s="488"/>
      <c r="M1533" s="488"/>
      <c r="N1533" s="488"/>
    </row>
    <row r="1534" spans="3:14" x14ac:dyDescent="0.2">
      <c r="C1534" s="488"/>
      <c r="E1534" s="488"/>
      <c r="F1534" s="488"/>
      <c r="G1534" s="488"/>
      <c r="H1534" s="488"/>
      <c r="I1534" s="488"/>
      <c r="J1534" s="488"/>
      <c r="K1534" s="488"/>
      <c r="L1534" s="488"/>
      <c r="M1534" s="488"/>
      <c r="N1534" s="488"/>
    </row>
    <row r="1535" spans="3:14" x14ac:dyDescent="0.2">
      <c r="C1535" s="488"/>
      <c r="E1535" s="488"/>
      <c r="F1535" s="488"/>
      <c r="G1535" s="488"/>
      <c r="H1535" s="488"/>
      <c r="I1535" s="488"/>
      <c r="J1535" s="488"/>
      <c r="K1535" s="488"/>
      <c r="L1535" s="488"/>
      <c r="M1535" s="488"/>
      <c r="N1535" s="488"/>
    </row>
    <row r="1536" spans="3:14" x14ac:dyDescent="0.2">
      <c r="C1536" s="488"/>
      <c r="E1536" s="488"/>
      <c r="F1536" s="488"/>
      <c r="G1536" s="488"/>
      <c r="H1536" s="488"/>
      <c r="I1536" s="488"/>
      <c r="J1536" s="488"/>
      <c r="K1536" s="488"/>
      <c r="L1536" s="488"/>
      <c r="M1536" s="488"/>
      <c r="N1536" s="488"/>
    </row>
    <row r="1537" spans="3:14" x14ac:dyDescent="0.2">
      <c r="C1537" s="488"/>
      <c r="E1537" s="488"/>
      <c r="F1537" s="488"/>
      <c r="G1537" s="488"/>
      <c r="H1537" s="488"/>
      <c r="I1537" s="488"/>
      <c r="J1537" s="488"/>
      <c r="K1537" s="488"/>
      <c r="L1537" s="488"/>
      <c r="M1537" s="488"/>
      <c r="N1537" s="488"/>
    </row>
    <row r="1538" spans="3:14" x14ac:dyDescent="0.2">
      <c r="C1538" s="488"/>
      <c r="E1538" s="488"/>
      <c r="F1538" s="488"/>
      <c r="G1538" s="488"/>
      <c r="H1538" s="488"/>
      <c r="I1538" s="488"/>
      <c r="J1538" s="488"/>
      <c r="K1538" s="488"/>
      <c r="L1538" s="488"/>
      <c r="M1538" s="488"/>
      <c r="N1538" s="488"/>
    </row>
    <row r="1539" spans="3:14" x14ac:dyDescent="0.2">
      <c r="C1539" s="488"/>
      <c r="E1539" s="488"/>
      <c r="F1539" s="488"/>
      <c r="G1539" s="488"/>
      <c r="H1539" s="488"/>
      <c r="I1539" s="488"/>
      <c r="J1539" s="488"/>
      <c r="K1539" s="488"/>
      <c r="L1539" s="488"/>
      <c r="M1539" s="488"/>
      <c r="N1539" s="488"/>
    </row>
    <row r="1540" spans="3:14" x14ac:dyDescent="0.2">
      <c r="C1540" s="488"/>
      <c r="E1540" s="488"/>
      <c r="F1540" s="488"/>
      <c r="G1540" s="488"/>
      <c r="H1540" s="488"/>
      <c r="I1540" s="488"/>
      <c r="J1540" s="488"/>
      <c r="K1540" s="488"/>
      <c r="L1540" s="488"/>
      <c r="M1540" s="488"/>
      <c r="N1540" s="488"/>
    </row>
    <row r="1541" spans="3:14" x14ac:dyDescent="0.2">
      <c r="C1541" s="488"/>
      <c r="E1541" s="488"/>
      <c r="F1541" s="488"/>
      <c r="G1541" s="488"/>
      <c r="H1541" s="488"/>
      <c r="I1541" s="488"/>
      <c r="J1541" s="488"/>
      <c r="K1541" s="488"/>
      <c r="L1541" s="488"/>
      <c r="M1541" s="488"/>
      <c r="N1541" s="488"/>
    </row>
    <row r="1542" spans="3:14" x14ac:dyDescent="0.2">
      <c r="C1542" s="488"/>
      <c r="E1542" s="488"/>
      <c r="F1542" s="488"/>
      <c r="G1542" s="488"/>
      <c r="H1542" s="488"/>
      <c r="I1542" s="488"/>
      <c r="J1542" s="488"/>
      <c r="K1542" s="488"/>
      <c r="L1542" s="488"/>
      <c r="M1542" s="488"/>
      <c r="N1542" s="488"/>
    </row>
    <row r="1543" spans="3:14" x14ac:dyDescent="0.2">
      <c r="C1543" s="488"/>
      <c r="E1543" s="488"/>
      <c r="F1543" s="488"/>
      <c r="G1543" s="488"/>
      <c r="H1543" s="488"/>
      <c r="I1543" s="488"/>
      <c r="J1543" s="488"/>
      <c r="K1543" s="488"/>
      <c r="L1543" s="488"/>
      <c r="M1543" s="488"/>
      <c r="N1543" s="488"/>
    </row>
    <row r="1544" spans="3:14" x14ac:dyDescent="0.2">
      <c r="C1544" s="488"/>
      <c r="E1544" s="488"/>
      <c r="F1544" s="488"/>
      <c r="G1544" s="488"/>
      <c r="H1544" s="488"/>
      <c r="I1544" s="488"/>
      <c r="J1544" s="488"/>
      <c r="K1544" s="488"/>
      <c r="L1544" s="488"/>
      <c r="M1544" s="488"/>
      <c r="N1544" s="488"/>
    </row>
    <row r="1545" spans="3:14" x14ac:dyDescent="0.2">
      <c r="C1545" s="488"/>
      <c r="E1545" s="488"/>
      <c r="F1545" s="488"/>
      <c r="G1545" s="488"/>
      <c r="H1545" s="488"/>
      <c r="I1545" s="488"/>
      <c r="J1545" s="488"/>
      <c r="K1545" s="488"/>
      <c r="L1545" s="488"/>
      <c r="M1545" s="488"/>
      <c r="N1545" s="488"/>
    </row>
    <row r="1546" spans="3:14" x14ac:dyDescent="0.2">
      <c r="C1546" s="488"/>
      <c r="E1546" s="488"/>
      <c r="F1546" s="488"/>
      <c r="G1546" s="488"/>
      <c r="H1546" s="488"/>
      <c r="I1546" s="488"/>
      <c r="J1546" s="488"/>
      <c r="K1546" s="488"/>
      <c r="L1546" s="488"/>
      <c r="M1546" s="488"/>
      <c r="N1546" s="488"/>
    </row>
    <row r="1547" spans="3:14" x14ac:dyDescent="0.2">
      <c r="C1547" s="488"/>
      <c r="E1547" s="488"/>
      <c r="F1547" s="488"/>
      <c r="G1547" s="488"/>
      <c r="H1547" s="488"/>
      <c r="I1547" s="488"/>
      <c r="J1547" s="488"/>
      <c r="K1547" s="488"/>
      <c r="L1547" s="488"/>
      <c r="M1547" s="488"/>
      <c r="N1547" s="488"/>
    </row>
    <row r="1548" spans="3:14" x14ac:dyDescent="0.2">
      <c r="C1548" s="488"/>
      <c r="E1548" s="488"/>
      <c r="F1548" s="488"/>
      <c r="G1548" s="488"/>
      <c r="H1548" s="488"/>
      <c r="I1548" s="488"/>
      <c r="J1548" s="488"/>
      <c r="K1548" s="488"/>
      <c r="L1548" s="488"/>
      <c r="M1548" s="488"/>
      <c r="N1548" s="488"/>
    </row>
    <row r="1549" spans="3:14" x14ac:dyDescent="0.2">
      <c r="C1549" s="488"/>
      <c r="E1549" s="488"/>
      <c r="F1549" s="488"/>
      <c r="G1549" s="488"/>
      <c r="H1549" s="488"/>
      <c r="I1549" s="488"/>
      <c r="J1549" s="488"/>
      <c r="K1549" s="488"/>
      <c r="L1549" s="488"/>
      <c r="M1549" s="488"/>
      <c r="N1549" s="488"/>
    </row>
    <row r="1550" spans="3:14" x14ac:dyDescent="0.2">
      <c r="C1550" s="488"/>
      <c r="E1550" s="488"/>
      <c r="F1550" s="488"/>
      <c r="G1550" s="488"/>
      <c r="H1550" s="488"/>
      <c r="I1550" s="488"/>
      <c r="J1550" s="488"/>
      <c r="K1550" s="488"/>
      <c r="L1550" s="488"/>
      <c r="M1550" s="488"/>
      <c r="N1550" s="488"/>
    </row>
    <row r="1551" spans="3:14" x14ac:dyDescent="0.2">
      <c r="C1551" s="488"/>
      <c r="E1551" s="488"/>
      <c r="F1551" s="488"/>
      <c r="G1551" s="488"/>
      <c r="H1551" s="488"/>
      <c r="I1551" s="488"/>
      <c r="J1551" s="488"/>
      <c r="K1551" s="488"/>
      <c r="L1551" s="488"/>
      <c r="M1551" s="488"/>
      <c r="N1551" s="488"/>
    </row>
    <row r="1552" spans="3:14" x14ac:dyDescent="0.2">
      <c r="C1552" s="488"/>
      <c r="E1552" s="488"/>
      <c r="F1552" s="488"/>
      <c r="G1552" s="488"/>
      <c r="H1552" s="488"/>
      <c r="I1552" s="488"/>
      <c r="J1552" s="488"/>
      <c r="K1552" s="488"/>
      <c r="L1552" s="488"/>
      <c r="M1552" s="488"/>
      <c r="N1552" s="488"/>
    </row>
    <row r="1553" spans="3:14" x14ac:dyDescent="0.2">
      <c r="C1553" s="488"/>
      <c r="E1553" s="488"/>
      <c r="F1553" s="488"/>
      <c r="G1553" s="488"/>
      <c r="H1553" s="488"/>
      <c r="I1553" s="488"/>
      <c r="J1553" s="488"/>
      <c r="K1553" s="488"/>
      <c r="L1553" s="488"/>
      <c r="M1553" s="488"/>
      <c r="N1553" s="488"/>
    </row>
    <row r="1554" spans="3:14" x14ac:dyDescent="0.2">
      <c r="C1554" s="488"/>
      <c r="E1554" s="488"/>
      <c r="F1554" s="488"/>
      <c r="G1554" s="488"/>
      <c r="H1554" s="488"/>
      <c r="I1554" s="488"/>
      <c r="J1554" s="488"/>
      <c r="K1554" s="488"/>
      <c r="L1554" s="488"/>
      <c r="M1554" s="488"/>
      <c r="N1554" s="488"/>
    </row>
    <row r="1555" spans="3:14" x14ac:dyDescent="0.2">
      <c r="C1555" s="488"/>
      <c r="E1555" s="488"/>
      <c r="F1555" s="488"/>
      <c r="G1555" s="488"/>
      <c r="H1555" s="488"/>
      <c r="I1555" s="488"/>
      <c r="J1555" s="488"/>
      <c r="K1555" s="488"/>
      <c r="L1555" s="488"/>
      <c r="M1555" s="488"/>
      <c r="N1555" s="488"/>
    </row>
    <row r="1556" spans="3:14" x14ac:dyDescent="0.2">
      <c r="C1556" s="488"/>
      <c r="E1556" s="488"/>
      <c r="F1556" s="488"/>
      <c r="G1556" s="488"/>
      <c r="H1556" s="488"/>
      <c r="I1556" s="488"/>
      <c r="J1556" s="488"/>
      <c r="K1556" s="488"/>
      <c r="L1556" s="488"/>
      <c r="M1556" s="488"/>
      <c r="N1556" s="488"/>
    </row>
    <row r="1557" spans="3:14" x14ac:dyDescent="0.2">
      <c r="C1557" s="488"/>
      <c r="E1557" s="488"/>
      <c r="F1557" s="488"/>
      <c r="G1557" s="488"/>
      <c r="H1557" s="488"/>
      <c r="I1557" s="488"/>
      <c r="J1557" s="488"/>
      <c r="K1557" s="488"/>
      <c r="L1557" s="488"/>
      <c r="M1557" s="488"/>
      <c r="N1557" s="488"/>
    </row>
    <row r="1558" spans="3:14" x14ac:dyDescent="0.2">
      <c r="C1558" s="488"/>
      <c r="E1558" s="488"/>
      <c r="F1558" s="488"/>
      <c r="G1558" s="488"/>
      <c r="H1558" s="488"/>
      <c r="I1558" s="488"/>
      <c r="J1558" s="488"/>
      <c r="K1558" s="488"/>
      <c r="L1558" s="488"/>
      <c r="M1558" s="488"/>
      <c r="N1558" s="488"/>
    </row>
    <row r="1559" spans="3:14" x14ac:dyDescent="0.2">
      <c r="C1559" s="488"/>
      <c r="E1559" s="488"/>
      <c r="F1559" s="488"/>
      <c r="G1559" s="488"/>
      <c r="H1559" s="488"/>
      <c r="I1559" s="488"/>
      <c r="J1559" s="488"/>
      <c r="K1559" s="488"/>
      <c r="L1559" s="488"/>
      <c r="M1559" s="488"/>
      <c r="N1559" s="488"/>
    </row>
    <row r="1560" spans="3:14" x14ac:dyDescent="0.2">
      <c r="C1560" s="488"/>
      <c r="E1560" s="488"/>
      <c r="F1560" s="488"/>
      <c r="G1560" s="488"/>
      <c r="H1560" s="488"/>
      <c r="I1560" s="488"/>
      <c r="J1560" s="488"/>
      <c r="K1560" s="488"/>
      <c r="L1560" s="488"/>
      <c r="M1560" s="488"/>
      <c r="N1560" s="488"/>
    </row>
    <row r="1561" spans="3:14" x14ac:dyDescent="0.2">
      <c r="C1561" s="488"/>
      <c r="E1561" s="488"/>
      <c r="F1561" s="488"/>
      <c r="G1561" s="488"/>
      <c r="H1561" s="488"/>
      <c r="I1561" s="488"/>
      <c r="J1561" s="488"/>
      <c r="K1561" s="488"/>
      <c r="L1561" s="488"/>
      <c r="M1561" s="488"/>
      <c r="N1561" s="488"/>
    </row>
    <row r="1562" spans="3:14" x14ac:dyDescent="0.2">
      <c r="C1562" s="488"/>
      <c r="E1562" s="488"/>
      <c r="F1562" s="488"/>
      <c r="G1562" s="488"/>
      <c r="H1562" s="488"/>
      <c r="I1562" s="488"/>
      <c r="J1562" s="488"/>
      <c r="K1562" s="488"/>
      <c r="L1562" s="488"/>
      <c r="M1562" s="488"/>
      <c r="N1562" s="488"/>
    </row>
    <row r="1563" spans="3:14" x14ac:dyDescent="0.2">
      <c r="C1563" s="488"/>
      <c r="E1563" s="488"/>
      <c r="F1563" s="488"/>
      <c r="G1563" s="488"/>
      <c r="H1563" s="488"/>
      <c r="I1563" s="488"/>
      <c r="J1563" s="488"/>
      <c r="K1563" s="488"/>
      <c r="L1563" s="488"/>
      <c r="M1563" s="488"/>
      <c r="N1563" s="488"/>
    </row>
    <row r="1564" spans="3:14" x14ac:dyDescent="0.2">
      <c r="C1564" s="488"/>
      <c r="E1564" s="488"/>
      <c r="F1564" s="488"/>
      <c r="G1564" s="488"/>
      <c r="H1564" s="488"/>
      <c r="I1564" s="488"/>
      <c r="J1564" s="488"/>
      <c r="K1564" s="488"/>
      <c r="L1564" s="488"/>
      <c r="M1564" s="488"/>
      <c r="N1564" s="488"/>
    </row>
    <row r="1565" spans="3:14" x14ac:dyDescent="0.2">
      <c r="C1565" s="488"/>
      <c r="E1565" s="488"/>
      <c r="F1565" s="488"/>
      <c r="G1565" s="488"/>
      <c r="H1565" s="488"/>
      <c r="I1565" s="488"/>
      <c r="J1565" s="488"/>
      <c r="K1565" s="488"/>
      <c r="L1565" s="488"/>
      <c r="M1565" s="488"/>
      <c r="N1565" s="488"/>
    </row>
    <row r="1566" spans="3:14" x14ac:dyDescent="0.2">
      <c r="C1566" s="488"/>
      <c r="E1566" s="488"/>
      <c r="F1566" s="488"/>
      <c r="G1566" s="488"/>
      <c r="H1566" s="488"/>
      <c r="I1566" s="488"/>
      <c r="J1566" s="488"/>
      <c r="K1566" s="488"/>
      <c r="L1566" s="488"/>
      <c r="M1566" s="488"/>
      <c r="N1566" s="488"/>
    </row>
    <row r="1567" spans="3:14" x14ac:dyDescent="0.2">
      <c r="C1567" s="488"/>
      <c r="E1567" s="488"/>
      <c r="F1567" s="488"/>
      <c r="G1567" s="488"/>
      <c r="H1567" s="488"/>
      <c r="I1567" s="488"/>
      <c r="J1567" s="488"/>
      <c r="K1567" s="488"/>
      <c r="L1567" s="488"/>
      <c r="M1567" s="488"/>
      <c r="N1567" s="488"/>
    </row>
    <row r="1568" spans="3:14" x14ac:dyDescent="0.2">
      <c r="C1568" s="488"/>
      <c r="E1568" s="488"/>
      <c r="F1568" s="488"/>
      <c r="G1568" s="488"/>
      <c r="H1568" s="488"/>
      <c r="I1568" s="488"/>
      <c r="J1568" s="488"/>
      <c r="K1568" s="488"/>
      <c r="L1568" s="488"/>
      <c r="M1568" s="488"/>
      <c r="N1568" s="488"/>
    </row>
    <row r="1569" spans="3:14" x14ac:dyDescent="0.2">
      <c r="C1569" s="488"/>
      <c r="E1569" s="488"/>
      <c r="F1569" s="488"/>
      <c r="G1569" s="488"/>
      <c r="H1569" s="488"/>
      <c r="I1569" s="488"/>
      <c r="J1569" s="488"/>
      <c r="K1569" s="488"/>
      <c r="L1569" s="488"/>
      <c r="M1569" s="488"/>
      <c r="N1569" s="488"/>
    </row>
    <row r="1570" spans="3:14" x14ac:dyDescent="0.2">
      <c r="C1570" s="488"/>
      <c r="E1570" s="488"/>
      <c r="F1570" s="488"/>
      <c r="G1570" s="488"/>
      <c r="H1570" s="488"/>
      <c r="I1570" s="488"/>
      <c r="J1570" s="488"/>
      <c r="K1570" s="488"/>
      <c r="L1570" s="488"/>
      <c r="M1570" s="488"/>
      <c r="N1570" s="488"/>
    </row>
    <row r="1571" spans="3:14" x14ac:dyDescent="0.2">
      <c r="C1571" s="488"/>
      <c r="E1571" s="488"/>
      <c r="F1571" s="488"/>
      <c r="G1571" s="488"/>
      <c r="H1571" s="488"/>
      <c r="I1571" s="488"/>
      <c r="J1571" s="488"/>
      <c r="K1571" s="488"/>
      <c r="L1571" s="488"/>
      <c r="M1571" s="488"/>
      <c r="N1571" s="488"/>
    </row>
    <row r="1572" spans="3:14" x14ac:dyDescent="0.2">
      <c r="C1572" s="488"/>
      <c r="E1572" s="488"/>
      <c r="F1572" s="488"/>
      <c r="G1572" s="488"/>
      <c r="H1572" s="488"/>
      <c r="I1572" s="488"/>
      <c r="J1572" s="488"/>
      <c r="K1572" s="488"/>
      <c r="L1572" s="488"/>
      <c r="M1572" s="488"/>
      <c r="N1572" s="488"/>
    </row>
    <row r="1573" spans="3:14" x14ac:dyDescent="0.2">
      <c r="C1573" s="488"/>
      <c r="E1573" s="488"/>
      <c r="F1573" s="488"/>
      <c r="G1573" s="488"/>
      <c r="H1573" s="488"/>
      <c r="I1573" s="488"/>
      <c r="J1573" s="488"/>
      <c r="K1573" s="488"/>
      <c r="L1573" s="488"/>
      <c r="M1573" s="488"/>
      <c r="N1573" s="488"/>
    </row>
    <row r="1574" spans="3:14" x14ac:dyDescent="0.2">
      <c r="C1574" s="488"/>
      <c r="E1574" s="488"/>
      <c r="F1574" s="488"/>
      <c r="G1574" s="488"/>
      <c r="H1574" s="488"/>
      <c r="I1574" s="488"/>
      <c r="J1574" s="488"/>
      <c r="K1574" s="488"/>
      <c r="L1574" s="488"/>
      <c r="M1574" s="488"/>
      <c r="N1574" s="488"/>
    </row>
    <row r="1575" spans="3:14" x14ac:dyDescent="0.2">
      <c r="C1575" s="488"/>
      <c r="E1575" s="488"/>
      <c r="F1575" s="488"/>
      <c r="G1575" s="488"/>
      <c r="H1575" s="488"/>
      <c r="I1575" s="488"/>
      <c r="J1575" s="488"/>
      <c r="K1575" s="488"/>
      <c r="L1575" s="488"/>
      <c r="M1575" s="488"/>
      <c r="N1575" s="488"/>
    </row>
    <row r="1576" spans="3:14" x14ac:dyDescent="0.2">
      <c r="C1576" s="488"/>
      <c r="E1576" s="488"/>
      <c r="F1576" s="488"/>
      <c r="G1576" s="488"/>
      <c r="H1576" s="488"/>
      <c r="I1576" s="488"/>
      <c r="J1576" s="488"/>
      <c r="K1576" s="488"/>
      <c r="L1576" s="488"/>
      <c r="M1576" s="488"/>
      <c r="N1576" s="488"/>
    </row>
    <row r="1577" spans="3:14" x14ac:dyDescent="0.2">
      <c r="C1577" s="488"/>
      <c r="E1577" s="488"/>
      <c r="F1577" s="488"/>
      <c r="G1577" s="488"/>
      <c r="H1577" s="488"/>
      <c r="I1577" s="488"/>
      <c r="J1577" s="488"/>
      <c r="K1577" s="488"/>
      <c r="L1577" s="488"/>
      <c r="M1577" s="488"/>
      <c r="N1577" s="488"/>
    </row>
    <row r="1578" spans="3:14" x14ac:dyDescent="0.2">
      <c r="C1578" s="488"/>
      <c r="E1578" s="488"/>
      <c r="F1578" s="488"/>
      <c r="G1578" s="488"/>
      <c r="H1578" s="488"/>
      <c r="I1578" s="488"/>
      <c r="J1578" s="488"/>
      <c r="K1578" s="488"/>
      <c r="L1578" s="488"/>
      <c r="M1578" s="488"/>
      <c r="N1578" s="488"/>
    </row>
    <row r="1579" spans="3:14" x14ac:dyDescent="0.2">
      <c r="C1579" s="488"/>
      <c r="E1579" s="488"/>
      <c r="F1579" s="488"/>
      <c r="G1579" s="488"/>
      <c r="H1579" s="488"/>
      <c r="I1579" s="488"/>
      <c r="J1579" s="488"/>
      <c r="K1579" s="488"/>
      <c r="L1579" s="488"/>
      <c r="M1579" s="488"/>
      <c r="N1579" s="488"/>
    </row>
    <row r="1580" spans="3:14" x14ac:dyDescent="0.2">
      <c r="C1580" s="488"/>
      <c r="E1580" s="488"/>
      <c r="F1580" s="488"/>
      <c r="G1580" s="488"/>
      <c r="H1580" s="488"/>
      <c r="I1580" s="488"/>
      <c r="J1580" s="488"/>
      <c r="K1580" s="488"/>
      <c r="L1580" s="488"/>
      <c r="M1580" s="488"/>
      <c r="N1580" s="488"/>
    </row>
    <row r="1581" spans="3:14" x14ac:dyDescent="0.2">
      <c r="C1581" s="488"/>
      <c r="E1581" s="488"/>
      <c r="F1581" s="488"/>
      <c r="G1581" s="488"/>
      <c r="H1581" s="488"/>
      <c r="I1581" s="488"/>
      <c r="J1581" s="488"/>
      <c r="K1581" s="488"/>
      <c r="L1581" s="488"/>
      <c r="M1581" s="488"/>
      <c r="N1581" s="488"/>
    </row>
    <row r="1582" spans="3:14" x14ac:dyDescent="0.2">
      <c r="C1582" s="488"/>
      <c r="E1582" s="488"/>
      <c r="F1582" s="488"/>
      <c r="G1582" s="488"/>
      <c r="H1582" s="488"/>
      <c r="I1582" s="488"/>
      <c r="J1582" s="488"/>
      <c r="K1582" s="488"/>
      <c r="L1582" s="488"/>
      <c r="M1582" s="488"/>
      <c r="N1582" s="488"/>
    </row>
    <row r="1583" spans="3:14" x14ac:dyDescent="0.2">
      <c r="C1583" s="488"/>
      <c r="E1583" s="488"/>
      <c r="F1583" s="488"/>
      <c r="G1583" s="488"/>
      <c r="H1583" s="488"/>
      <c r="I1583" s="488"/>
      <c r="J1583" s="488"/>
      <c r="K1583" s="488"/>
      <c r="L1583" s="488"/>
      <c r="M1583" s="488"/>
      <c r="N1583" s="488"/>
    </row>
    <row r="1584" spans="3:14" x14ac:dyDescent="0.2">
      <c r="C1584" s="488"/>
      <c r="E1584" s="488"/>
      <c r="F1584" s="488"/>
      <c r="G1584" s="488"/>
      <c r="H1584" s="488"/>
      <c r="I1584" s="488"/>
      <c r="J1584" s="488"/>
      <c r="K1584" s="488"/>
      <c r="L1584" s="488"/>
      <c r="M1584" s="488"/>
      <c r="N1584" s="488"/>
    </row>
    <row r="1585" spans="3:14" x14ac:dyDescent="0.2">
      <c r="C1585" s="488"/>
      <c r="E1585" s="488"/>
      <c r="F1585" s="488"/>
      <c r="G1585" s="488"/>
      <c r="H1585" s="488"/>
      <c r="I1585" s="488"/>
      <c r="J1585" s="488"/>
      <c r="K1585" s="488"/>
      <c r="L1585" s="488"/>
      <c r="M1585" s="488"/>
      <c r="N1585" s="488"/>
    </row>
    <row r="1586" spans="3:14" x14ac:dyDescent="0.2">
      <c r="C1586" s="488"/>
      <c r="E1586" s="488"/>
      <c r="F1586" s="488"/>
      <c r="G1586" s="488"/>
      <c r="H1586" s="488"/>
      <c r="I1586" s="488"/>
      <c r="J1586" s="488"/>
      <c r="K1586" s="488"/>
      <c r="L1586" s="488"/>
      <c r="M1586" s="488"/>
      <c r="N1586" s="488"/>
    </row>
    <row r="1587" spans="3:14" x14ac:dyDescent="0.2">
      <c r="C1587" s="488"/>
      <c r="E1587" s="488"/>
      <c r="F1587" s="488"/>
      <c r="G1587" s="488"/>
      <c r="H1587" s="488"/>
      <c r="I1587" s="488"/>
      <c r="J1587" s="488"/>
      <c r="K1587" s="488"/>
      <c r="L1587" s="488"/>
      <c r="M1587" s="488"/>
      <c r="N1587" s="488"/>
    </row>
    <row r="1588" spans="3:14" x14ac:dyDescent="0.2">
      <c r="C1588" s="488"/>
      <c r="E1588" s="488"/>
      <c r="F1588" s="488"/>
      <c r="G1588" s="488"/>
      <c r="H1588" s="488"/>
      <c r="I1588" s="488"/>
      <c r="J1588" s="488"/>
      <c r="K1588" s="488"/>
      <c r="L1588" s="488"/>
      <c r="M1588" s="488"/>
      <c r="N1588" s="488"/>
    </row>
    <row r="1589" spans="3:14" x14ac:dyDescent="0.2">
      <c r="C1589" s="488"/>
      <c r="E1589" s="488"/>
      <c r="F1589" s="488"/>
      <c r="G1589" s="488"/>
      <c r="H1589" s="488"/>
      <c r="I1589" s="488"/>
      <c r="J1589" s="488"/>
      <c r="K1589" s="488"/>
      <c r="L1589" s="488"/>
      <c r="M1589" s="488"/>
      <c r="N1589" s="488"/>
    </row>
    <row r="1590" spans="3:14" x14ac:dyDescent="0.2">
      <c r="C1590" s="488"/>
      <c r="E1590" s="488"/>
      <c r="F1590" s="488"/>
      <c r="G1590" s="488"/>
      <c r="H1590" s="488"/>
      <c r="I1590" s="488"/>
      <c r="J1590" s="488"/>
      <c r="K1590" s="488"/>
      <c r="L1590" s="488"/>
      <c r="M1590" s="488"/>
      <c r="N1590" s="488"/>
    </row>
    <row r="1591" spans="3:14" x14ac:dyDescent="0.2">
      <c r="C1591" s="488"/>
      <c r="E1591" s="488"/>
      <c r="F1591" s="488"/>
      <c r="G1591" s="488"/>
      <c r="H1591" s="488"/>
      <c r="I1591" s="488"/>
      <c r="J1591" s="488"/>
      <c r="K1591" s="488"/>
      <c r="L1591" s="488"/>
      <c r="M1591" s="488"/>
      <c r="N1591" s="488"/>
    </row>
    <row r="1592" spans="3:14" x14ac:dyDescent="0.2">
      <c r="C1592" s="488"/>
      <c r="E1592" s="488"/>
      <c r="F1592" s="488"/>
      <c r="G1592" s="488"/>
      <c r="H1592" s="488"/>
      <c r="I1592" s="488"/>
      <c r="J1592" s="488"/>
      <c r="K1592" s="488"/>
      <c r="L1592" s="488"/>
      <c r="M1592" s="488"/>
      <c r="N1592" s="488"/>
    </row>
    <row r="1593" spans="3:14" x14ac:dyDescent="0.2">
      <c r="C1593" s="488"/>
      <c r="E1593" s="488"/>
      <c r="F1593" s="488"/>
      <c r="G1593" s="488"/>
      <c r="H1593" s="488"/>
      <c r="I1593" s="488"/>
      <c r="J1593" s="488"/>
      <c r="K1593" s="488"/>
      <c r="L1593" s="488"/>
      <c r="M1593" s="488"/>
      <c r="N1593" s="488"/>
    </row>
    <row r="1594" spans="3:14" x14ac:dyDescent="0.2">
      <c r="C1594" s="488"/>
      <c r="E1594" s="488"/>
      <c r="F1594" s="488"/>
      <c r="G1594" s="488"/>
      <c r="H1594" s="488"/>
      <c r="I1594" s="488"/>
      <c r="J1594" s="488"/>
      <c r="K1594" s="488"/>
      <c r="L1594" s="488"/>
      <c r="M1594" s="488"/>
      <c r="N1594" s="488"/>
    </row>
    <row r="1595" spans="3:14" x14ac:dyDescent="0.2">
      <c r="C1595" s="488"/>
      <c r="E1595" s="488"/>
      <c r="F1595" s="488"/>
      <c r="G1595" s="488"/>
      <c r="H1595" s="488"/>
      <c r="I1595" s="488"/>
      <c r="J1595" s="488"/>
      <c r="K1595" s="488"/>
      <c r="L1595" s="488"/>
      <c r="M1595" s="488"/>
      <c r="N1595" s="488"/>
    </row>
    <row r="1596" spans="3:14" x14ac:dyDescent="0.2">
      <c r="C1596" s="488"/>
      <c r="E1596" s="488"/>
      <c r="F1596" s="488"/>
      <c r="G1596" s="488"/>
      <c r="H1596" s="488"/>
      <c r="I1596" s="488"/>
      <c r="J1596" s="488"/>
      <c r="K1596" s="488"/>
      <c r="L1596" s="488"/>
      <c r="M1596" s="488"/>
      <c r="N1596" s="488"/>
    </row>
    <row r="1597" spans="3:14" x14ac:dyDescent="0.2">
      <c r="C1597" s="488"/>
      <c r="E1597" s="488"/>
      <c r="F1597" s="488"/>
      <c r="G1597" s="488"/>
      <c r="H1597" s="488"/>
      <c r="I1597" s="488"/>
      <c r="J1597" s="488"/>
      <c r="K1597" s="488"/>
      <c r="L1597" s="488"/>
      <c r="M1597" s="488"/>
      <c r="N1597" s="488"/>
    </row>
    <row r="1598" spans="3:14" x14ac:dyDescent="0.2">
      <c r="C1598" s="488"/>
      <c r="E1598" s="488"/>
      <c r="F1598" s="488"/>
      <c r="G1598" s="488"/>
      <c r="H1598" s="488"/>
      <c r="I1598" s="488"/>
      <c r="J1598" s="488"/>
      <c r="K1598" s="488"/>
      <c r="L1598" s="488"/>
      <c r="M1598" s="488"/>
      <c r="N1598" s="488"/>
    </row>
    <row r="1599" spans="3:14" x14ac:dyDescent="0.2">
      <c r="C1599" s="488"/>
      <c r="E1599" s="488"/>
      <c r="F1599" s="488"/>
      <c r="G1599" s="488"/>
      <c r="H1599" s="488"/>
      <c r="I1599" s="488"/>
      <c r="J1599" s="488"/>
      <c r="K1599" s="488"/>
      <c r="L1599" s="488"/>
      <c r="M1599" s="488"/>
      <c r="N1599" s="488"/>
    </row>
    <row r="1600" spans="3:14" x14ac:dyDescent="0.2">
      <c r="C1600" s="488"/>
      <c r="E1600" s="488"/>
      <c r="F1600" s="488"/>
      <c r="G1600" s="488"/>
      <c r="H1600" s="488"/>
      <c r="I1600" s="488"/>
      <c r="J1600" s="488"/>
      <c r="K1600" s="488"/>
      <c r="L1600" s="488"/>
      <c r="M1600" s="488"/>
      <c r="N1600" s="488"/>
    </row>
    <row r="1601" spans="3:14" x14ac:dyDescent="0.2">
      <c r="C1601" s="488"/>
      <c r="E1601" s="488"/>
      <c r="F1601" s="488"/>
      <c r="G1601" s="488"/>
      <c r="H1601" s="488"/>
      <c r="I1601" s="488"/>
      <c r="J1601" s="488"/>
      <c r="K1601" s="488"/>
      <c r="L1601" s="488"/>
      <c r="M1601" s="488"/>
      <c r="N1601" s="488"/>
    </row>
    <row r="1602" spans="3:14" x14ac:dyDescent="0.2">
      <c r="C1602" s="488"/>
      <c r="E1602" s="488"/>
      <c r="F1602" s="488"/>
      <c r="G1602" s="488"/>
      <c r="H1602" s="488"/>
      <c r="I1602" s="488"/>
      <c r="J1602" s="488"/>
      <c r="K1602" s="488"/>
      <c r="L1602" s="488"/>
      <c r="M1602" s="488"/>
      <c r="N1602" s="488"/>
    </row>
    <row r="1603" spans="3:14" x14ac:dyDescent="0.2">
      <c r="C1603" s="488"/>
      <c r="E1603" s="488"/>
      <c r="F1603" s="488"/>
      <c r="G1603" s="488"/>
      <c r="H1603" s="488"/>
      <c r="I1603" s="488"/>
      <c r="J1603" s="488"/>
      <c r="K1603" s="488"/>
      <c r="L1603" s="488"/>
      <c r="M1603" s="488"/>
      <c r="N1603" s="488"/>
    </row>
    <row r="1604" spans="3:14" x14ac:dyDescent="0.2">
      <c r="C1604" s="488"/>
      <c r="E1604" s="488"/>
      <c r="F1604" s="488"/>
      <c r="G1604" s="488"/>
      <c r="H1604" s="488"/>
      <c r="I1604" s="488"/>
      <c r="J1604" s="488"/>
      <c r="K1604" s="488"/>
      <c r="L1604" s="488"/>
      <c r="M1604" s="488"/>
      <c r="N1604" s="488"/>
    </row>
    <row r="1605" spans="3:14" x14ac:dyDescent="0.2">
      <c r="C1605" s="488"/>
      <c r="E1605" s="488"/>
      <c r="F1605" s="488"/>
      <c r="G1605" s="488"/>
      <c r="H1605" s="488"/>
      <c r="I1605" s="488"/>
      <c r="J1605" s="488"/>
      <c r="K1605" s="488"/>
      <c r="L1605" s="488"/>
      <c r="M1605" s="488"/>
      <c r="N1605" s="488"/>
    </row>
    <row r="1606" spans="3:14" x14ac:dyDescent="0.2">
      <c r="C1606" s="488"/>
      <c r="E1606" s="488"/>
      <c r="F1606" s="488"/>
      <c r="G1606" s="488"/>
      <c r="H1606" s="488"/>
      <c r="I1606" s="488"/>
      <c r="J1606" s="488"/>
      <c r="K1606" s="488"/>
      <c r="L1606" s="488"/>
      <c r="M1606" s="488"/>
      <c r="N1606" s="488"/>
    </row>
    <row r="1607" spans="3:14" x14ac:dyDescent="0.2">
      <c r="C1607" s="488"/>
      <c r="E1607" s="488"/>
      <c r="F1607" s="488"/>
      <c r="G1607" s="488"/>
      <c r="H1607" s="488"/>
      <c r="I1607" s="488"/>
      <c r="J1607" s="488"/>
      <c r="K1607" s="488"/>
      <c r="L1607" s="488"/>
      <c r="M1607" s="488"/>
      <c r="N1607" s="488"/>
    </row>
    <row r="1608" spans="3:14" x14ac:dyDescent="0.2">
      <c r="C1608" s="488"/>
      <c r="E1608" s="488"/>
      <c r="F1608" s="488"/>
      <c r="G1608" s="488"/>
      <c r="H1608" s="488"/>
      <c r="I1608" s="488"/>
      <c r="J1608" s="488"/>
      <c r="K1608" s="488"/>
      <c r="L1608" s="488"/>
      <c r="M1608" s="488"/>
      <c r="N1608" s="488"/>
    </row>
    <row r="1609" spans="3:14" x14ac:dyDescent="0.2">
      <c r="C1609" s="488"/>
      <c r="E1609" s="488"/>
      <c r="F1609" s="488"/>
      <c r="G1609" s="488"/>
      <c r="H1609" s="488"/>
      <c r="I1609" s="488"/>
      <c r="J1609" s="488"/>
      <c r="K1609" s="488"/>
      <c r="L1609" s="488"/>
      <c r="M1609" s="488"/>
      <c r="N1609" s="488"/>
    </row>
    <row r="1610" spans="3:14" x14ac:dyDescent="0.2">
      <c r="C1610" s="488"/>
      <c r="E1610" s="488"/>
      <c r="F1610" s="488"/>
      <c r="G1610" s="488"/>
      <c r="H1610" s="488"/>
      <c r="I1610" s="488"/>
      <c r="J1610" s="488"/>
      <c r="K1610" s="488"/>
      <c r="L1610" s="488"/>
      <c r="M1610" s="488"/>
      <c r="N1610" s="488"/>
    </row>
    <row r="1611" spans="3:14" x14ac:dyDescent="0.2">
      <c r="C1611" s="488"/>
      <c r="E1611" s="488"/>
      <c r="F1611" s="488"/>
      <c r="G1611" s="488"/>
      <c r="H1611" s="488"/>
      <c r="I1611" s="488"/>
      <c r="J1611" s="488"/>
      <c r="K1611" s="488"/>
      <c r="L1611" s="488"/>
      <c r="M1611" s="488"/>
      <c r="N1611" s="488"/>
    </row>
    <row r="1612" spans="3:14" x14ac:dyDescent="0.2">
      <c r="C1612" s="488"/>
      <c r="E1612" s="488"/>
      <c r="F1612" s="488"/>
      <c r="G1612" s="488"/>
      <c r="H1612" s="488"/>
      <c r="I1612" s="488"/>
      <c r="J1612" s="488"/>
      <c r="K1612" s="488"/>
      <c r="L1612" s="488"/>
      <c r="M1612" s="488"/>
      <c r="N1612" s="488"/>
    </row>
    <row r="1613" spans="3:14" x14ac:dyDescent="0.2">
      <c r="C1613" s="488"/>
      <c r="E1613" s="488"/>
      <c r="F1613" s="488"/>
      <c r="G1613" s="488"/>
      <c r="H1613" s="488"/>
      <c r="I1613" s="488"/>
      <c r="J1613" s="488"/>
      <c r="K1613" s="488"/>
      <c r="L1613" s="488"/>
      <c r="M1613" s="488"/>
      <c r="N1613" s="488"/>
    </row>
    <row r="1614" spans="3:14" x14ac:dyDescent="0.2">
      <c r="C1614" s="488"/>
      <c r="E1614" s="488"/>
      <c r="F1614" s="488"/>
      <c r="G1614" s="488"/>
      <c r="H1614" s="488"/>
      <c r="I1614" s="488"/>
      <c r="J1614" s="488"/>
      <c r="K1614" s="488"/>
      <c r="L1614" s="488"/>
      <c r="M1614" s="488"/>
      <c r="N1614" s="488"/>
    </row>
    <row r="1615" spans="3:14" x14ac:dyDescent="0.2">
      <c r="C1615" s="488"/>
      <c r="E1615" s="488"/>
      <c r="F1615" s="488"/>
      <c r="G1615" s="488"/>
      <c r="H1615" s="488"/>
      <c r="I1615" s="488"/>
      <c r="J1615" s="488"/>
      <c r="K1615" s="488"/>
      <c r="L1615" s="488"/>
      <c r="M1615" s="488"/>
      <c r="N1615" s="488"/>
    </row>
    <row r="1616" spans="3:14" x14ac:dyDescent="0.2">
      <c r="C1616" s="488"/>
      <c r="E1616" s="488"/>
      <c r="F1616" s="488"/>
      <c r="G1616" s="488"/>
      <c r="H1616" s="488"/>
      <c r="I1616" s="488"/>
      <c r="J1616" s="488"/>
      <c r="K1616" s="488"/>
      <c r="L1616" s="488"/>
      <c r="M1616" s="488"/>
      <c r="N1616" s="488"/>
    </row>
    <row r="1617" spans="3:14" x14ac:dyDescent="0.2">
      <c r="C1617" s="488"/>
      <c r="E1617" s="488"/>
      <c r="F1617" s="488"/>
      <c r="G1617" s="488"/>
      <c r="H1617" s="488"/>
      <c r="I1617" s="488"/>
      <c r="J1617" s="488"/>
      <c r="K1617" s="488"/>
      <c r="L1617" s="488"/>
      <c r="M1617" s="488"/>
      <c r="N1617" s="488"/>
    </row>
    <row r="1618" spans="3:14" x14ac:dyDescent="0.2">
      <c r="C1618" s="488"/>
      <c r="E1618" s="488"/>
      <c r="F1618" s="488"/>
      <c r="G1618" s="488"/>
      <c r="H1618" s="488"/>
      <c r="I1618" s="488"/>
      <c r="J1618" s="488"/>
      <c r="K1618" s="488"/>
      <c r="L1618" s="488"/>
      <c r="M1618" s="488"/>
      <c r="N1618" s="488"/>
    </row>
    <row r="1619" spans="3:14" x14ac:dyDescent="0.2">
      <c r="C1619" s="488"/>
      <c r="E1619" s="488"/>
      <c r="F1619" s="488"/>
      <c r="G1619" s="488"/>
      <c r="H1619" s="488"/>
      <c r="I1619" s="488"/>
      <c r="J1619" s="488"/>
      <c r="K1619" s="488"/>
      <c r="L1619" s="488"/>
      <c r="M1619" s="488"/>
      <c r="N1619" s="488"/>
    </row>
    <row r="1620" spans="3:14" x14ac:dyDescent="0.2">
      <c r="C1620" s="488"/>
      <c r="E1620" s="488"/>
      <c r="F1620" s="488"/>
      <c r="G1620" s="488"/>
      <c r="H1620" s="488"/>
      <c r="I1620" s="488"/>
      <c r="J1620" s="488"/>
      <c r="K1620" s="488"/>
      <c r="L1620" s="488"/>
      <c r="M1620" s="488"/>
      <c r="N1620" s="488"/>
    </row>
    <row r="1621" spans="3:14" x14ac:dyDescent="0.2">
      <c r="C1621" s="488"/>
      <c r="E1621" s="488"/>
      <c r="F1621" s="488"/>
      <c r="G1621" s="488"/>
      <c r="H1621" s="488"/>
      <c r="I1621" s="488"/>
      <c r="J1621" s="488"/>
      <c r="K1621" s="488"/>
      <c r="L1621" s="488"/>
      <c r="M1621" s="488"/>
      <c r="N1621" s="488"/>
    </row>
    <row r="1622" spans="3:14" x14ac:dyDescent="0.2">
      <c r="C1622" s="488"/>
      <c r="E1622" s="488"/>
      <c r="F1622" s="488"/>
      <c r="G1622" s="488"/>
      <c r="H1622" s="488"/>
      <c r="I1622" s="488"/>
      <c r="J1622" s="488"/>
      <c r="K1622" s="488"/>
      <c r="L1622" s="488"/>
      <c r="M1622" s="488"/>
      <c r="N1622" s="488"/>
    </row>
    <row r="1623" spans="3:14" x14ac:dyDescent="0.2">
      <c r="C1623" s="488"/>
      <c r="E1623" s="488"/>
      <c r="F1623" s="488"/>
      <c r="G1623" s="488"/>
      <c r="H1623" s="488"/>
      <c r="I1623" s="488"/>
      <c r="J1623" s="488"/>
      <c r="K1623" s="488"/>
      <c r="L1623" s="488"/>
      <c r="M1623" s="488"/>
      <c r="N1623" s="488"/>
    </row>
    <row r="1624" spans="3:14" x14ac:dyDescent="0.2">
      <c r="C1624" s="488"/>
      <c r="E1624" s="488"/>
      <c r="F1624" s="488"/>
      <c r="G1624" s="488"/>
      <c r="H1624" s="488"/>
      <c r="I1624" s="488"/>
      <c r="J1624" s="488"/>
      <c r="K1624" s="488"/>
      <c r="L1624" s="488"/>
      <c r="M1624" s="488"/>
      <c r="N1624" s="488"/>
    </row>
    <row r="1625" spans="3:14" x14ac:dyDescent="0.2">
      <c r="C1625" s="488"/>
      <c r="E1625" s="488"/>
      <c r="F1625" s="488"/>
      <c r="G1625" s="488"/>
      <c r="H1625" s="488"/>
      <c r="I1625" s="488"/>
      <c r="J1625" s="488"/>
      <c r="K1625" s="488"/>
      <c r="L1625" s="488"/>
      <c r="M1625" s="488"/>
      <c r="N1625" s="488"/>
    </row>
    <row r="1626" spans="3:14" x14ac:dyDescent="0.2">
      <c r="C1626" s="488"/>
      <c r="E1626" s="488"/>
      <c r="F1626" s="488"/>
      <c r="G1626" s="488"/>
      <c r="H1626" s="488"/>
      <c r="I1626" s="488"/>
      <c r="J1626" s="488"/>
      <c r="K1626" s="488"/>
      <c r="L1626" s="488"/>
      <c r="M1626" s="488"/>
      <c r="N1626" s="488"/>
    </row>
    <row r="1627" spans="3:14" x14ac:dyDescent="0.2">
      <c r="C1627" s="488"/>
      <c r="E1627" s="488"/>
      <c r="F1627" s="488"/>
      <c r="G1627" s="488"/>
      <c r="H1627" s="488"/>
      <c r="I1627" s="488"/>
      <c r="J1627" s="488"/>
      <c r="K1627" s="488"/>
      <c r="L1627" s="488"/>
      <c r="M1627" s="488"/>
      <c r="N1627" s="488"/>
    </row>
    <row r="1628" spans="3:14" x14ac:dyDescent="0.2">
      <c r="C1628" s="488"/>
      <c r="E1628" s="488"/>
      <c r="F1628" s="488"/>
      <c r="G1628" s="488"/>
      <c r="H1628" s="488"/>
      <c r="I1628" s="488"/>
      <c r="J1628" s="488"/>
      <c r="K1628" s="488"/>
      <c r="L1628" s="488"/>
      <c r="M1628" s="488"/>
      <c r="N1628" s="488"/>
    </row>
    <row r="1629" spans="3:14" x14ac:dyDescent="0.2">
      <c r="C1629" s="488"/>
      <c r="E1629" s="488"/>
      <c r="F1629" s="488"/>
      <c r="G1629" s="488"/>
      <c r="H1629" s="488"/>
      <c r="I1629" s="488"/>
      <c r="J1629" s="488"/>
      <c r="K1629" s="488"/>
      <c r="L1629" s="488"/>
      <c r="M1629" s="488"/>
      <c r="N1629" s="488"/>
    </row>
    <row r="1630" spans="3:14" x14ac:dyDescent="0.2">
      <c r="C1630" s="488"/>
      <c r="E1630" s="488"/>
      <c r="F1630" s="488"/>
      <c r="G1630" s="488"/>
      <c r="H1630" s="488"/>
      <c r="I1630" s="488"/>
      <c r="J1630" s="488"/>
      <c r="K1630" s="488"/>
      <c r="L1630" s="488"/>
      <c r="M1630" s="488"/>
      <c r="N1630" s="488"/>
    </row>
    <row r="1631" spans="3:14" x14ac:dyDescent="0.2">
      <c r="C1631" s="488"/>
      <c r="E1631" s="488"/>
      <c r="F1631" s="488"/>
      <c r="G1631" s="488"/>
      <c r="H1631" s="488"/>
      <c r="I1631" s="488"/>
      <c r="J1631" s="488"/>
      <c r="K1631" s="488"/>
      <c r="L1631" s="488"/>
      <c r="M1631" s="488"/>
      <c r="N1631" s="488"/>
    </row>
    <row r="1632" spans="3:14" x14ac:dyDescent="0.2">
      <c r="C1632" s="488"/>
      <c r="E1632" s="488"/>
      <c r="F1632" s="488"/>
      <c r="G1632" s="488"/>
      <c r="H1632" s="488"/>
      <c r="I1632" s="488"/>
      <c r="J1632" s="488"/>
      <c r="K1632" s="488"/>
      <c r="L1632" s="488"/>
      <c r="M1632" s="488"/>
      <c r="N1632" s="488"/>
    </row>
    <row r="1633" spans="3:14" x14ac:dyDescent="0.2">
      <c r="C1633" s="488"/>
      <c r="E1633" s="488"/>
      <c r="F1633" s="488"/>
      <c r="G1633" s="488"/>
      <c r="H1633" s="488"/>
      <c r="I1633" s="488"/>
      <c r="J1633" s="488"/>
      <c r="K1633" s="488"/>
      <c r="L1633" s="488"/>
      <c r="M1633" s="488"/>
      <c r="N1633" s="488"/>
    </row>
    <row r="1634" spans="3:14" x14ac:dyDescent="0.2">
      <c r="C1634" s="488"/>
      <c r="E1634" s="488"/>
      <c r="F1634" s="488"/>
      <c r="G1634" s="488"/>
      <c r="H1634" s="488"/>
      <c r="I1634" s="488"/>
      <c r="J1634" s="488"/>
      <c r="K1634" s="488"/>
      <c r="L1634" s="488"/>
      <c r="M1634" s="488"/>
      <c r="N1634" s="488"/>
    </row>
    <row r="1635" spans="3:14" x14ac:dyDescent="0.2">
      <c r="C1635" s="488"/>
      <c r="E1635" s="488"/>
      <c r="F1635" s="488"/>
      <c r="G1635" s="488"/>
      <c r="H1635" s="488"/>
      <c r="I1635" s="488"/>
      <c r="J1635" s="488"/>
      <c r="K1635" s="488"/>
      <c r="L1635" s="488"/>
      <c r="M1635" s="488"/>
      <c r="N1635" s="488"/>
    </row>
    <row r="1636" spans="3:14" x14ac:dyDescent="0.2">
      <c r="C1636" s="488"/>
      <c r="E1636" s="488"/>
      <c r="F1636" s="488"/>
      <c r="G1636" s="488"/>
      <c r="H1636" s="488"/>
      <c r="I1636" s="488"/>
      <c r="J1636" s="488"/>
      <c r="K1636" s="488"/>
      <c r="L1636" s="488"/>
      <c r="M1636" s="488"/>
      <c r="N1636" s="488"/>
    </row>
    <row r="1637" spans="3:14" x14ac:dyDescent="0.2">
      <c r="C1637" s="488"/>
      <c r="E1637" s="488"/>
      <c r="F1637" s="488"/>
      <c r="G1637" s="488"/>
      <c r="H1637" s="488"/>
      <c r="I1637" s="488"/>
      <c r="J1637" s="488"/>
      <c r="K1637" s="488"/>
      <c r="L1637" s="488"/>
      <c r="M1637" s="488"/>
      <c r="N1637" s="488"/>
    </row>
    <row r="1638" spans="3:14" x14ac:dyDescent="0.2">
      <c r="C1638" s="488"/>
      <c r="E1638" s="488"/>
      <c r="F1638" s="488"/>
      <c r="G1638" s="488"/>
      <c r="H1638" s="488"/>
      <c r="I1638" s="488"/>
      <c r="J1638" s="488"/>
      <c r="K1638" s="488"/>
      <c r="L1638" s="488"/>
      <c r="M1638" s="488"/>
      <c r="N1638" s="488"/>
    </row>
    <row r="1639" spans="3:14" x14ac:dyDescent="0.2">
      <c r="C1639" s="488"/>
      <c r="E1639" s="488"/>
      <c r="F1639" s="488"/>
      <c r="G1639" s="488"/>
      <c r="H1639" s="488"/>
      <c r="I1639" s="488"/>
      <c r="J1639" s="488"/>
      <c r="K1639" s="488"/>
      <c r="L1639" s="488"/>
      <c r="M1639" s="488"/>
      <c r="N1639" s="488"/>
    </row>
    <row r="1640" spans="3:14" x14ac:dyDescent="0.2">
      <c r="C1640" s="488"/>
      <c r="E1640" s="488"/>
      <c r="F1640" s="488"/>
      <c r="G1640" s="488"/>
      <c r="H1640" s="488"/>
      <c r="I1640" s="488"/>
      <c r="J1640" s="488"/>
      <c r="K1640" s="488"/>
      <c r="L1640" s="488"/>
      <c r="M1640" s="488"/>
      <c r="N1640" s="488"/>
    </row>
    <row r="1641" spans="3:14" x14ac:dyDescent="0.2">
      <c r="C1641" s="488"/>
      <c r="E1641" s="488"/>
      <c r="F1641" s="488"/>
      <c r="G1641" s="488"/>
      <c r="H1641" s="488"/>
      <c r="I1641" s="488"/>
      <c r="J1641" s="488"/>
      <c r="K1641" s="488"/>
      <c r="L1641" s="488"/>
      <c r="M1641" s="488"/>
      <c r="N1641" s="488"/>
    </row>
    <row r="1642" spans="3:14" x14ac:dyDescent="0.2">
      <c r="C1642" s="488"/>
      <c r="E1642" s="488"/>
      <c r="F1642" s="488"/>
      <c r="G1642" s="488"/>
      <c r="H1642" s="488"/>
      <c r="I1642" s="488"/>
      <c r="J1642" s="488"/>
      <c r="K1642" s="488"/>
      <c r="L1642" s="488"/>
      <c r="M1642" s="488"/>
      <c r="N1642" s="488"/>
    </row>
    <row r="1643" spans="3:14" x14ac:dyDescent="0.2">
      <c r="C1643" s="488"/>
      <c r="E1643" s="488"/>
      <c r="F1643" s="488"/>
      <c r="G1643" s="488"/>
      <c r="H1643" s="488"/>
      <c r="I1643" s="488"/>
      <c r="J1643" s="488"/>
      <c r="K1643" s="488"/>
      <c r="L1643" s="488"/>
      <c r="M1643" s="488"/>
      <c r="N1643" s="488"/>
    </row>
    <row r="1644" spans="3:14" x14ac:dyDescent="0.2">
      <c r="C1644" s="488"/>
      <c r="E1644" s="488"/>
      <c r="F1644" s="488"/>
      <c r="G1644" s="488"/>
      <c r="H1644" s="488"/>
      <c r="I1644" s="488"/>
      <c r="J1644" s="488"/>
      <c r="K1644" s="488"/>
      <c r="L1644" s="488"/>
      <c r="M1644" s="488"/>
      <c r="N1644" s="488"/>
    </row>
    <row r="1645" spans="3:14" x14ac:dyDescent="0.2">
      <c r="C1645" s="488"/>
      <c r="E1645" s="488"/>
      <c r="F1645" s="488"/>
      <c r="G1645" s="488"/>
      <c r="H1645" s="488"/>
      <c r="I1645" s="488"/>
      <c r="J1645" s="488"/>
      <c r="K1645" s="488"/>
      <c r="L1645" s="488"/>
      <c r="M1645" s="488"/>
      <c r="N1645" s="488"/>
    </row>
    <row r="1646" spans="3:14" x14ac:dyDescent="0.2">
      <c r="C1646" s="488"/>
      <c r="E1646" s="488"/>
      <c r="F1646" s="488"/>
      <c r="G1646" s="488"/>
      <c r="H1646" s="488"/>
      <c r="I1646" s="488"/>
      <c r="J1646" s="488"/>
      <c r="K1646" s="488"/>
      <c r="L1646" s="488"/>
      <c r="M1646" s="488"/>
      <c r="N1646" s="488"/>
    </row>
    <row r="1647" spans="3:14" x14ac:dyDescent="0.2">
      <c r="C1647" s="488"/>
      <c r="E1647" s="488"/>
      <c r="F1647" s="488"/>
      <c r="G1647" s="488"/>
      <c r="H1647" s="488"/>
      <c r="I1647" s="488"/>
      <c r="J1647" s="488"/>
      <c r="K1647" s="488"/>
      <c r="L1647" s="488"/>
      <c r="M1647" s="488"/>
      <c r="N1647" s="488"/>
    </row>
    <row r="1648" spans="3:14" x14ac:dyDescent="0.2">
      <c r="C1648" s="488"/>
      <c r="E1648" s="488"/>
      <c r="F1648" s="488"/>
      <c r="G1648" s="488"/>
      <c r="H1648" s="488"/>
      <c r="I1648" s="488"/>
      <c r="J1648" s="488"/>
      <c r="K1648" s="488"/>
      <c r="L1648" s="488"/>
      <c r="M1648" s="488"/>
      <c r="N1648" s="488"/>
    </row>
    <row r="1649" spans="3:14" x14ac:dyDescent="0.2">
      <c r="C1649" s="488"/>
      <c r="E1649" s="488"/>
      <c r="F1649" s="488"/>
      <c r="G1649" s="488"/>
      <c r="H1649" s="488"/>
      <c r="I1649" s="488"/>
      <c r="J1649" s="488"/>
      <c r="K1649" s="488"/>
      <c r="L1649" s="488"/>
      <c r="M1649" s="488"/>
      <c r="N1649" s="488"/>
    </row>
    <row r="1650" spans="3:14" x14ac:dyDescent="0.2">
      <c r="C1650" s="488"/>
      <c r="E1650" s="488"/>
      <c r="F1650" s="488"/>
      <c r="G1650" s="488"/>
      <c r="H1650" s="488"/>
      <c r="I1650" s="488"/>
      <c r="J1650" s="488"/>
      <c r="K1650" s="488"/>
      <c r="L1650" s="488"/>
      <c r="M1650" s="488"/>
      <c r="N1650" s="488"/>
    </row>
    <row r="1651" spans="3:14" x14ac:dyDescent="0.2">
      <c r="C1651" s="488"/>
      <c r="E1651" s="488"/>
      <c r="F1651" s="488"/>
      <c r="G1651" s="488"/>
      <c r="H1651" s="488"/>
      <c r="I1651" s="488"/>
      <c r="J1651" s="488"/>
      <c r="K1651" s="488"/>
      <c r="L1651" s="488"/>
      <c r="M1651" s="488"/>
      <c r="N1651" s="488"/>
    </row>
    <row r="1652" spans="3:14" x14ac:dyDescent="0.2">
      <c r="C1652" s="488"/>
      <c r="E1652" s="488"/>
      <c r="F1652" s="488"/>
      <c r="G1652" s="488"/>
      <c r="H1652" s="488"/>
      <c r="I1652" s="488"/>
      <c r="J1652" s="488"/>
      <c r="K1652" s="488"/>
      <c r="L1652" s="488"/>
      <c r="M1652" s="488"/>
      <c r="N1652" s="488"/>
    </row>
    <row r="1653" spans="3:14" x14ac:dyDescent="0.2">
      <c r="C1653" s="488"/>
      <c r="E1653" s="488"/>
      <c r="F1653" s="488"/>
      <c r="G1653" s="488"/>
      <c r="H1653" s="488"/>
      <c r="I1653" s="488"/>
      <c r="J1653" s="488"/>
      <c r="K1653" s="488"/>
      <c r="L1653" s="488"/>
      <c r="M1653" s="488"/>
      <c r="N1653" s="488"/>
    </row>
    <row r="1654" spans="3:14" x14ac:dyDescent="0.2">
      <c r="C1654" s="488"/>
      <c r="E1654" s="488"/>
      <c r="F1654" s="488"/>
      <c r="G1654" s="488"/>
      <c r="H1654" s="488"/>
      <c r="I1654" s="488"/>
      <c r="J1654" s="488"/>
      <c r="K1654" s="488"/>
      <c r="L1654" s="488"/>
      <c r="M1654" s="488"/>
      <c r="N1654" s="488"/>
    </row>
    <row r="1655" spans="3:14" x14ac:dyDescent="0.2">
      <c r="C1655" s="488"/>
      <c r="E1655" s="488"/>
      <c r="F1655" s="488"/>
      <c r="G1655" s="488"/>
      <c r="H1655" s="488"/>
      <c r="I1655" s="488"/>
      <c r="J1655" s="488"/>
      <c r="K1655" s="488"/>
      <c r="L1655" s="488"/>
      <c r="M1655" s="488"/>
      <c r="N1655" s="488"/>
    </row>
    <row r="1656" spans="3:14" x14ac:dyDescent="0.2">
      <c r="C1656" s="488"/>
      <c r="E1656" s="488"/>
      <c r="F1656" s="488"/>
      <c r="G1656" s="488"/>
      <c r="H1656" s="488"/>
      <c r="I1656" s="488"/>
      <c r="J1656" s="488"/>
      <c r="K1656" s="488"/>
      <c r="L1656" s="488"/>
      <c r="M1656" s="488"/>
      <c r="N1656" s="488"/>
    </row>
    <row r="1657" spans="3:14" x14ac:dyDescent="0.2">
      <c r="C1657" s="488"/>
      <c r="E1657" s="488"/>
      <c r="F1657" s="488"/>
      <c r="G1657" s="488"/>
      <c r="H1657" s="488"/>
      <c r="I1657" s="488"/>
      <c r="J1657" s="488"/>
      <c r="K1657" s="488"/>
      <c r="L1657" s="488"/>
      <c r="M1657" s="488"/>
      <c r="N1657" s="488"/>
    </row>
    <row r="1658" spans="3:14" x14ac:dyDescent="0.2">
      <c r="C1658" s="488"/>
      <c r="E1658" s="488"/>
      <c r="F1658" s="488"/>
      <c r="G1658" s="488"/>
      <c r="H1658" s="488"/>
      <c r="I1658" s="488"/>
      <c r="J1658" s="488"/>
      <c r="K1658" s="488"/>
      <c r="L1658" s="488"/>
      <c r="M1658" s="488"/>
      <c r="N1658" s="488"/>
    </row>
    <row r="1659" spans="3:14" x14ac:dyDescent="0.2">
      <c r="C1659" s="488"/>
      <c r="E1659" s="488"/>
      <c r="F1659" s="488"/>
      <c r="G1659" s="488"/>
      <c r="H1659" s="488"/>
      <c r="I1659" s="488"/>
      <c r="J1659" s="488"/>
      <c r="K1659" s="488"/>
      <c r="L1659" s="488"/>
      <c r="M1659" s="488"/>
      <c r="N1659" s="488"/>
    </row>
    <row r="1660" spans="3:14" x14ac:dyDescent="0.2">
      <c r="C1660" s="488"/>
      <c r="E1660" s="488"/>
      <c r="F1660" s="488"/>
      <c r="G1660" s="488"/>
      <c r="H1660" s="488"/>
      <c r="I1660" s="488"/>
      <c r="J1660" s="488"/>
      <c r="K1660" s="488"/>
      <c r="L1660" s="488"/>
      <c r="M1660" s="488"/>
      <c r="N1660" s="488"/>
    </row>
    <row r="1661" spans="3:14" x14ac:dyDescent="0.2">
      <c r="C1661" s="488"/>
      <c r="E1661" s="488"/>
      <c r="F1661" s="488"/>
      <c r="G1661" s="488"/>
      <c r="H1661" s="488"/>
      <c r="I1661" s="488"/>
      <c r="J1661" s="488"/>
      <c r="K1661" s="488"/>
      <c r="L1661" s="488"/>
      <c r="M1661" s="488"/>
      <c r="N1661" s="488"/>
    </row>
    <row r="1662" spans="3:14" x14ac:dyDescent="0.2">
      <c r="C1662" s="488"/>
      <c r="E1662" s="488"/>
      <c r="F1662" s="488"/>
      <c r="G1662" s="488"/>
      <c r="H1662" s="488"/>
      <c r="I1662" s="488"/>
      <c r="J1662" s="488"/>
      <c r="K1662" s="488"/>
      <c r="L1662" s="488"/>
      <c r="M1662" s="488"/>
      <c r="N1662" s="488"/>
    </row>
    <row r="1663" spans="3:14" x14ac:dyDescent="0.2">
      <c r="C1663" s="488"/>
      <c r="E1663" s="488"/>
      <c r="F1663" s="488"/>
      <c r="G1663" s="488"/>
      <c r="H1663" s="488"/>
      <c r="I1663" s="488"/>
      <c r="J1663" s="488"/>
      <c r="K1663" s="488"/>
      <c r="L1663" s="488"/>
      <c r="M1663" s="488"/>
      <c r="N1663" s="488"/>
    </row>
    <row r="1664" spans="3:14" x14ac:dyDescent="0.2">
      <c r="C1664" s="488"/>
      <c r="E1664" s="488"/>
      <c r="F1664" s="488"/>
      <c r="G1664" s="488"/>
      <c r="H1664" s="488"/>
      <c r="I1664" s="488"/>
      <c r="J1664" s="488"/>
      <c r="K1664" s="488"/>
      <c r="L1664" s="488"/>
      <c r="M1664" s="488"/>
      <c r="N1664" s="488"/>
    </row>
    <row r="1665" spans="3:14" x14ac:dyDescent="0.2">
      <c r="C1665" s="488"/>
      <c r="E1665" s="488"/>
      <c r="F1665" s="488"/>
      <c r="G1665" s="488"/>
      <c r="H1665" s="488"/>
      <c r="I1665" s="488"/>
      <c r="J1665" s="488"/>
      <c r="K1665" s="488"/>
      <c r="L1665" s="488"/>
      <c r="M1665" s="488"/>
      <c r="N1665" s="488"/>
    </row>
    <row r="1666" spans="3:14" x14ac:dyDescent="0.2">
      <c r="C1666" s="488"/>
      <c r="E1666" s="488"/>
      <c r="F1666" s="488"/>
      <c r="G1666" s="488"/>
      <c r="H1666" s="488"/>
      <c r="I1666" s="488"/>
      <c r="J1666" s="488"/>
      <c r="K1666" s="488"/>
      <c r="L1666" s="488"/>
      <c r="M1666" s="488"/>
      <c r="N1666" s="488"/>
    </row>
    <row r="1667" spans="3:14" x14ac:dyDescent="0.2">
      <c r="C1667" s="488"/>
      <c r="E1667" s="488"/>
      <c r="F1667" s="488"/>
      <c r="G1667" s="488"/>
      <c r="H1667" s="488"/>
      <c r="I1667" s="488"/>
      <c r="J1667" s="488"/>
      <c r="K1667" s="488"/>
      <c r="L1667" s="488"/>
      <c r="M1667" s="488"/>
      <c r="N1667" s="488"/>
    </row>
    <row r="1668" spans="3:14" x14ac:dyDescent="0.2">
      <c r="C1668" s="488"/>
      <c r="E1668" s="488"/>
      <c r="F1668" s="488"/>
      <c r="G1668" s="488"/>
      <c r="H1668" s="488"/>
      <c r="I1668" s="488"/>
      <c r="J1668" s="488"/>
      <c r="K1668" s="488"/>
      <c r="L1668" s="488"/>
      <c r="M1668" s="488"/>
      <c r="N1668" s="488"/>
    </row>
    <row r="1669" spans="3:14" x14ac:dyDescent="0.2">
      <c r="C1669" s="488"/>
      <c r="E1669" s="488"/>
      <c r="F1669" s="488"/>
      <c r="G1669" s="488"/>
      <c r="H1669" s="488"/>
      <c r="I1669" s="488"/>
      <c r="J1669" s="488"/>
      <c r="K1669" s="488"/>
      <c r="L1669" s="488"/>
      <c r="M1669" s="488"/>
      <c r="N1669" s="488"/>
    </row>
    <row r="1670" spans="3:14" x14ac:dyDescent="0.2">
      <c r="C1670" s="488"/>
      <c r="E1670" s="488"/>
      <c r="F1670" s="488"/>
      <c r="G1670" s="488"/>
      <c r="H1670" s="488"/>
      <c r="I1670" s="488"/>
      <c r="J1670" s="488"/>
      <c r="K1670" s="488"/>
      <c r="L1670" s="488"/>
      <c r="M1670" s="488"/>
      <c r="N1670" s="488"/>
    </row>
    <row r="1671" spans="3:14" x14ac:dyDescent="0.2">
      <c r="C1671" s="488"/>
      <c r="E1671" s="488"/>
      <c r="F1671" s="488"/>
      <c r="G1671" s="488"/>
      <c r="H1671" s="488"/>
      <c r="I1671" s="488"/>
      <c r="J1671" s="488"/>
      <c r="K1671" s="488"/>
      <c r="L1671" s="488"/>
      <c r="M1671" s="488"/>
      <c r="N1671" s="488"/>
    </row>
    <row r="1672" spans="3:14" x14ac:dyDescent="0.2">
      <c r="C1672" s="488"/>
      <c r="E1672" s="488"/>
      <c r="F1672" s="488"/>
      <c r="G1672" s="488"/>
      <c r="H1672" s="488"/>
      <c r="I1672" s="488"/>
      <c r="J1672" s="488"/>
      <c r="K1672" s="488"/>
      <c r="L1672" s="488"/>
      <c r="M1672" s="488"/>
      <c r="N1672" s="488"/>
    </row>
    <row r="1673" spans="3:14" x14ac:dyDescent="0.2">
      <c r="C1673" s="488"/>
      <c r="E1673" s="488"/>
      <c r="F1673" s="488"/>
      <c r="G1673" s="488"/>
      <c r="H1673" s="488"/>
      <c r="I1673" s="488"/>
      <c r="J1673" s="488"/>
      <c r="K1673" s="488"/>
      <c r="L1673" s="488"/>
      <c r="M1673" s="488"/>
      <c r="N1673" s="488"/>
    </row>
    <row r="1674" spans="3:14" x14ac:dyDescent="0.2">
      <c r="C1674" s="488"/>
      <c r="E1674" s="488"/>
      <c r="F1674" s="488"/>
      <c r="G1674" s="488"/>
      <c r="H1674" s="488"/>
      <c r="I1674" s="488"/>
      <c r="J1674" s="488"/>
      <c r="K1674" s="488"/>
      <c r="L1674" s="488"/>
      <c r="M1674" s="488"/>
      <c r="N1674" s="488"/>
    </row>
    <row r="1675" spans="3:14" x14ac:dyDescent="0.2">
      <c r="C1675" s="488"/>
      <c r="E1675" s="488"/>
      <c r="F1675" s="488"/>
      <c r="G1675" s="488"/>
      <c r="H1675" s="488"/>
      <c r="I1675" s="488"/>
      <c r="J1675" s="488"/>
      <c r="K1675" s="488"/>
      <c r="L1675" s="488"/>
      <c r="M1675" s="488"/>
      <c r="N1675" s="488"/>
    </row>
    <row r="1676" spans="3:14" x14ac:dyDescent="0.2">
      <c r="C1676" s="488"/>
      <c r="E1676" s="488"/>
      <c r="F1676" s="488"/>
      <c r="G1676" s="488"/>
      <c r="H1676" s="488"/>
      <c r="I1676" s="488"/>
      <c r="J1676" s="488"/>
      <c r="K1676" s="488"/>
      <c r="L1676" s="488"/>
      <c r="M1676" s="488"/>
      <c r="N1676" s="488"/>
    </row>
    <row r="1677" spans="3:14" x14ac:dyDescent="0.2">
      <c r="C1677" s="488"/>
      <c r="E1677" s="488"/>
      <c r="F1677" s="488"/>
      <c r="G1677" s="488"/>
      <c r="H1677" s="488"/>
      <c r="I1677" s="488"/>
      <c r="J1677" s="488"/>
      <c r="K1677" s="488"/>
      <c r="L1677" s="488"/>
      <c r="M1677" s="488"/>
      <c r="N1677" s="488"/>
    </row>
    <row r="1678" spans="3:14" x14ac:dyDescent="0.2">
      <c r="C1678" s="488"/>
      <c r="E1678" s="488"/>
      <c r="F1678" s="488"/>
      <c r="G1678" s="488"/>
      <c r="H1678" s="488"/>
      <c r="I1678" s="488"/>
      <c r="J1678" s="488"/>
      <c r="K1678" s="488"/>
      <c r="L1678" s="488"/>
      <c r="M1678" s="488"/>
      <c r="N1678" s="488"/>
    </row>
    <row r="1679" spans="3:14" x14ac:dyDescent="0.2">
      <c r="C1679" s="488"/>
      <c r="E1679" s="488"/>
      <c r="F1679" s="488"/>
      <c r="G1679" s="488"/>
      <c r="H1679" s="488"/>
      <c r="I1679" s="488"/>
      <c r="J1679" s="488"/>
      <c r="K1679" s="488"/>
      <c r="L1679" s="488"/>
      <c r="M1679" s="488"/>
      <c r="N1679" s="488"/>
    </row>
    <row r="1680" spans="3:14" x14ac:dyDescent="0.2">
      <c r="C1680" s="488"/>
      <c r="E1680" s="488"/>
      <c r="F1680" s="488"/>
      <c r="G1680" s="488"/>
      <c r="H1680" s="488"/>
      <c r="I1680" s="488"/>
      <c r="J1680" s="488"/>
      <c r="K1680" s="488"/>
      <c r="L1680" s="488"/>
      <c r="M1680" s="488"/>
      <c r="N1680" s="488"/>
    </row>
    <row r="1681" spans="3:14" x14ac:dyDescent="0.2">
      <c r="C1681" s="488"/>
      <c r="E1681" s="488"/>
      <c r="F1681" s="488"/>
      <c r="G1681" s="488"/>
      <c r="H1681" s="488"/>
      <c r="I1681" s="488"/>
      <c r="J1681" s="488"/>
      <c r="K1681" s="488"/>
      <c r="L1681" s="488"/>
      <c r="M1681" s="488"/>
      <c r="N1681" s="488"/>
    </row>
    <row r="1682" spans="3:14" x14ac:dyDescent="0.2">
      <c r="C1682" s="488"/>
      <c r="E1682" s="488"/>
      <c r="F1682" s="488"/>
      <c r="G1682" s="488"/>
      <c r="H1682" s="488"/>
      <c r="I1682" s="488"/>
      <c r="J1682" s="488"/>
      <c r="K1682" s="488"/>
      <c r="L1682" s="488"/>
      <c r="M1682" s="488"/>
      <c r="N1682" s="488"/>
    </row>
    <row r="1683" spans="3:14" x14ac:dyDescent="0.2">
      <c r="C1683" s="488"/>
      <c r="E1683" s="488"/>
      <c r="F1683" s="488"/>
      <c r="G1683" s="488"/>
      <c r="H1683" s="488"/>
      <c r="I1683" s="488"/>
      <c r="J1683" s="488"/>
      <c r="K1683" s="488"/>
      <c r="L1683" s="488"/>
      <c r="M1683" s="488"/>
      <c r="N1683" s="488"/>
    </row>
    <row r="1684" spans="3:14" x14ac:dyDescent="0.2">
      <c r="C1684" s="488"/>
      <c r="E1684" s="488"/>
      <c r="F1684" s="488"/>
      <c r="G1684" s="488"/>
      <c r="H1684" s="488"/>
      <c r="I1684" s="488"/>
      <c r="J1684" s="488"/>
      <c r="K1684" s="488"/>
      <c r="L1684" s="488"/>
      <c r="M1684" s="488"/>
      <c r="N1684" s="488"/>
    </row>
    <row r="1685" spans="3:14" x14ac:dyDescent="0.2">
      <c r="C1685" s="488"/>
      <c r="E1685" s="488"/>
      <c r="F1685" s="488"/>
      <c r="G1685" s="488"/>
      <c r="H1685" s="488"/>
      <c r="I1685" s="488"/>
      <c r="J1685" s="488"/>
      <c r="K1685" s="488"/>
      <c r="L1685" s="488"/>
      <c r="M1685" s="488"/>
      <c r="N1685" s="488"/>
    </row>
    <row r="1686" spans="3:14" x14ac:dyDescent="0.2">
      <c r="C1686" s="488"/>
      <c r="E1686" s="488"/>
      <c r="F1686" s="488"/>
      <c r="G1686" s="488"/>
      <c r="H1686" s="488"/>
      <c r="I1686" s="488"/>
      <c r="J1686" s="488"/>
      <c r="K1686" s="488"/>
      <c r="L1686" s="488"/>
      <c r="M1686" s="488"/>
      <c r="N1686" s="488"/>
    </row>
    <row r="1687" spans="3:14" x14ac:dyDescent="0.2">
      <c r="C1687" s="488"/>
      <c r="E1687" s="488"/>
      <c r="F1687" s="488"/>
      <c r="G1687" s="488"/>
      <c r="H1687" s="488"/>
      <c r="I1687" s="488"/>
      <c r="J1687" s="488"/>
      <c r="K1687" s="488"/>
      <c r="L1687" s="488"/>
      <c r="M1687" s="488"/>
      <c r="N1687" s="488"/>
    </row>
    <row r="1688" spans="3:14" x14ac:dyDescent="0.2">
      <c r="C1688" s="488"/>
      <c r="E1688" s="488"/>
      <c r="F1688" s="488"/>
      <c r="G1688" s="488"/>
      <c r="H1688" s="488"/>
      <c r="I1688" s="488"/>
      <c r="J1688" s="488"/>
      <c r="K1688" s="488"/>
      <c r="L1688" s="488"/>
      <c r="M1688" s="488"/>
      <c r="N1688" s="488"/>
    </row>
    <row r="1689" spans="3:14" x14ac:dyDescent="0.2">
      <c r="C1689" s="488"/>
      <c r="E1689" s="488"/>
      <c r="F1689" s="488"/>
      <c r="G1689" s="488"/>
      <c r="H1689" s="488"/>
      <c r="I1689" s="488"/>
      <c r="J1689" s="488"/>
      <c r="K1689" s="488"/>
      <c r="L1689" s="488"/>
      <c r="M1689" s="488"/>
      <c r="N1689" s="488"/>
    </row>
    <row r="1690" spans="3:14" x14ac:dyDescent="0.2">
      <c r="C1690" s="488"/>
      <c r="E1690" s="488"/>
      <c r="F1690" s="488"/>
      <c r="G1690" s="488"/>
      <c r="H1690" s="488"/>
      <c r="I1690" s="488"/>
      <c r="J1690" s="488"/>
      <c r="K1690" s="488"/>
      <c r="L1690" s="488"/>
      <c r="M1690" s="488"/>
      <c r="N1690" s="488"/>
    </row>
    <row r="1691" spans="3:14" x14ac:dyDescent="0.2">
      <c r="C1691" s="488"/>
      <c r="E1691" s="488"/>
      <c r="F1691" s="488"/>
      <c r="G1691" s="488"/>
      <c r="H1691" s="488"/>
      <c r="I1691" s="488"/>
      <c r="J1691" s="488"/>
      <c r="K1691" s="488"/>
      <c r="L1691" s="488"/>
      <c r="M1691" s="488"/>
      <c r="N1691" s="488"/>
    </row>
    <row r="1692" spans="3:14" x14ac:dyDescent="0.2">
      <c r="C1692" s="488"/>
      <c r="E1692" s="488"/>
      <c r="F1692" s="488"/>
      <c r="G1692" s="488"/>
      <c r="H1692" s="488"/>
      <c r="I1692" s="488"/>
      <c r="J1692" s="488"/>
      <c r="K1692" s="488"/>
      <c r="L1692" s="488"/>
      <c r="M1692" s="488"/>
      <c r="N1692" s="488"/>
    </row>
    <row r="1693" spans="3:14" x14ac:dyDescent="0.2">
      <c r="C1693" s="488"/>
      <c r="E1693" s="488"/>
      <c r="F1693" s="488"/>
      <c r="G1693" s="488"/>
      <c r="H1693" s="488"/>
      <c r="I1693" s="488"/>
      <c r="J1693" s="488"/>
      <c r="K1693" s="488"/>
      <c r="L1693" s="488"/>
      <c r="M1693" s="488"/>
      <c r="N1693" s="488"/>
    </row>
    <row r="1694" spans="3:14" x14ac:dyDescent="0.2">
      <c r="C1694" s="488"/>
      <c r="E1694" s="488"/>
      <c r="F1694" s="488"/>
      <c r="G1694" s="488"/>
      <c r="H1694" s="488"/>
      <c r="I1694" s="488"/>
      <c r="J1694" s="488"/>
      <c r="K1694" s="488"/>
      <c r="L1694" s="488"/>
      <c r="M1694" s="488"/>
      <c r="N1694" s="488"/>
    </row>
    <row r="1695" spans="3:14" x14ac:dyDescent="0.2">
      <c r="C1695" s="488"/>
      <c r="E1695" s="488"/>
      <c r="F1695" s="488"/>
      <c r="G1695" s="488"/>
      <c r="H1695" s="488"/>
      <c r="I1695" s="488"/>
      <c r="J1695" s="488"/>
      <c r="K1695" s="488"/>
      <c r="L1695" s="488"/>
      <c r="M1695" s="488"/>
      <c r="N1695" s="488"/>
    </row>
    <row r="1696" spans="3:14" x14ac:dyDescent="0.2">
      <c r="C1696" s="488"/>
      <c r="E1696" s="488"/>
      <c r="F1696" s="488"/>
      <c r="G1696" s="488"/>
      <c r="H1696" s="488"/>
      <c r="I1696" s="488"/>
      <c r="J1696" s="488"/>
      <c r="K1696" s="488"/>
      <c r="L1696" s="488"/>
      <c r="M1696" s="488"/>
      <c r="N1696" s="488"/>
    </row>
    <row r="1697" spans="3:14" x14ac:dyDescent="0.2">
      <c r="C1697" s="488"/>
      <c r="E1697" s="488"/>
      <c r="F1697" s="488"/>
      <c r="G1697" s="488"/>
      <c r="H1697" s="488"/>
      <c r="I1697" s="488"/>
      <c r="J1697" s="488"/>
      <c r="K1697" s="488"/>
      <c r="L1697" s="488"/>
      <c r="M1697" s="488"/>
      <c r="N1697" s="488"/>
    </row>
    <row r="1698" spans="3:14" x14ac:dyDescent="0.2">
      <c r="C1698" s="488"/>
      <c r="E1698" s="488"/>
      <c r="F1698" s="488"/>
      <c r="G1698" s="488"/>
      <c r="H1698" s="488"/>
      <c r="I1698" s="488"/>
      <c r="J1698" s="488"/>
      <c r="K1698" s="488"/>
      <c r="L1698" s="488"/>
      <c r="M1698" s="488"/>
      <c r="N1698" s="488"/>
    </row>
    <row r="1699" spans="3:14" x14ac:dyDescent="0.2">
      <c r="C1699" s="488"/>
      <c r="E1699" s="488"/>
      <c r="F1699" s="488"/>
      <c r="G1699" s="488"/>
      <c r="H1699" s="488"/>
      <c r="I1699" s="488"/>
      <c r="J1699" s="488"/>
      <c r="K1699" s="488"/>
      <c r="L1699" s="488"/>
      <c r="M1699" s="488"/>
      <c r="N1699" s="488"/>
    </row>
    <row r="1700" spans="3:14" x14ac:dyDescent="0.2">
      <c r="C1700" s="488"/>
      <c r="E1700" s="488"/>
      <c r="F1700" s="488"/>
      <c r="G1700" s="488"/>
      <c r="H1700" s="488"/>
      <c r="I1700" s="488"/>
      <c r="J1700" s="488"/>
      <c r="K1700" s="488"/>
      <c r="L1700" s="488"/>
      <c r="M1700" s="488"/>
      <c r="N1700" s="488"/>
    </row>
    <row r="1701" spans="3:14" x14ac:dyDescent="0.2">
      <c r="C1701" s="488"/>
      <c r="E1701" s="488"/>
      <c r="F1701" s="488"/>
      <c r="G1701" s="488"/>
      <c r="H1701" s="488"/>
      <c r="I1701" s="488"/>
      <c r="J1701" s="488"/>
      <c r="K1701" s="488"/>
      <c r="L1701" s="488"/>
      <c r="M1701" s="488"/>
      <c r="N1701" s="488"/>
    </row>
    <row r="1702" spans="3:14" x14ac:dyDescent="0.2">
      <c r="C1702" s="488"/>
      <c r="E1702" s="488"/>
      <c r="F1702" s="488"/>
      <c r="G1702" s="488"/>
      <c r="H1702" s="488"/>
      <c r="I1702" s="488"/>
      <c r="J1702" s="488"/>
      <c r="K1702" s="488"/>
      <c r="L1702" s="488"/>
      <c r="M1702" s="488"/>
      <c r="N1702" s="488"/>
    </row>
    <row r="1703" spans="3:14" x14ac:dyDescent="0.2">
      <c r="C1703" s="488"/>
      <c r="E1703" s="488"/>
      <c r="F1703" s="488"/>
      <c r="G1703" s="488"/>
      <c r="H1703" s="488"/>
      <c r="I1703" s="488"/>
      <c r="J1703" s="488"/>
      <c r="K1703" s="488"/>
      <c r="L1703" s="488"/>
      <c r="M1703" s="488"/>
      <c r="N1703" s="488"/>
    </row>
    <row r="1704" spans="3:14" x14ac:dyDescent="0.2">
      <c r="C1704" s="488"/>
      <c r="E1704" s="488"/>
      <c r="F1704" s="488"/>
      <c r="G1704" s="488"/>
      <c r="H1704" s="488"/>
      <c r="I1704" s="488"/>
      <c r="J1704" s="488"/>
      <c r="K1704" s="488"/>
      <c r="L1704" s="488"/>
      <c r="M1704" s="488"/>
      <c r="N1704" s="488"/>
    </row>
    <row r="1705" spans="3:14" x14ac:dyDescent="0.2">
      <c r="C1705" s="488"/>
      <c r="E1705" s="488"/>
      <c r="F1705" s="488"/>
      <c r="G1705" s="488"/>
      <c r="H1705" s="488"/>
      <c r="I1705" s="488"/>
      <c r="J1705" s="488"/>
      <c r="K1705" s="488"/>
      <c r="L1705" s="488"/>
      <c r="M1705" s="488"/>
      <c r="N1705" s="488"/>
    </row>
    <row r="1706" spans="3:14" x14ac:dyDescent="0.2">
      <c r="C1706" s="488"/>
      <c r="E1706" s="488"/>
      <c r="F1706" s="488"/>
      <c r="G1706" s="488"/>
      <c r="H1706" s="488"/>
      <c r="I1706" s="488"/>
      <c r="J1706" s="488"/>
      <c r="K1706" s="488"/>
      <c r="L1706" s="488"/>
      <c r="M1706" s="488"/>
      <c r="N1706" s="488"/>
    </row>
    <row r="1707" spans="3:14" x14ac:dyDescent="0.2">
      <c r="C1707" s="488"/>
      <c r="E1707" s="488"/>
      <c r="F1707" s="488"/>
      <c r="G1707" s="488"/>
      <c r="H1707" s="488"/>
      <c r="I1707" s="488"/>
      <c r="J1707" s="488"/>
      <c r="K1707" s="488"/>
      <c r="L1707" s="488"/>
      <c r="M1707" s="488"/>
      <c r="N1707" s="488"/>
    </row>
    <row r="1708" spans="3:14" x14ac:dyDescent="0.2">
      <c r="C1708" s="488"/>
      <c r="E1708" s="488"/>
      <c r="F1708" s="488"/>
      <c r="G1708" s="488"/>
      <c r="H1708" s="488"/>
      <c r="I1708" s="488"/>
      <c r="J1708" s="488"/>
      <c r="K1708" s="488"/>
      <c r="L1708" s="488"/>
      <c r="M1708" s="488"/>
      <c r="N1708" s="488"/>
    </row>
    <row r="1709" spans="3:14" x14ac:dyDescent="0.2">
      <c r="C1709" s="488"/>
      <c r="E1709" s="488"/>
      <c r="F1709" s="488"/>
      <c r="G1709" s="488"/>
      <c r="H1709" s="488"/>
      <c r="I1709" s="488"/>
      <c r="J1709" s="488"/>
      <c r="K1709" s="488"/>
      <c r="L1709" s="488"/>
      <c r="M1709" s="488"/>
      <c r="N1709" s="488"/>
    </row>
    <row r="1710" spans="3:14" x14ac:dyDescent="0.2">
      <c r="C1710" s="488"/>
      <c r="E1710" s="488"/>
      <c r="F1710" s="488"/>
      <c r="G1710" s="488"/>
      <c r="H1710" s="488"/>
      <c r="I1710" s="488"/>
      <c r="J1710" s="488"/>
      <c r="K1710" s="488"/>
      <c r="L1710" s="488"/>
      <c r="M1710" s="488"/>
      <c r="N1710" s="488"/>
    </row>
    <row r="1711" spans="3:14" x14ac:dyDescent="0.2">
      <c r="C1711" s="488"/>
      <c r="E1711" s="488"/>
      <c r="F1711" s="488"/>
      <c r="G1711" s="488"/>
      <c r="H1711" s="488"/>
      <c r="I1711" s="488"/>
      <c r="J1711" s="488"/>
      <c r="K1711" s="488"/>
      <c r="L1711" s="488"/>
      <c r="M1711" s="488"/>
      <c r="N1711" s="488"/>
    </row>
    <row r="1712" spans="3:14" x14ac:dyDescent="0.2">
      <c r="C1712" s="488"/>
      <c r="E1712" s="488"/>
      <c r="F1712" s="488"/>
      <c r="G1712" s="488"/>
      <c r="H1712" s="488"/>
      <c r="I1712" s="488"/>
      <c r="J1712" s="488"/>
      <c r="K1712" s="488"/>
      <c r="L1712" s="488"/>
      <c r="M1712" s="488"/>
      <c r="N1712" s="488"/>
    </row>
    <row r="1713" spans="3:14" x14ac:dyDescent="0.2">
      <c r="C1713" s="488"/>
      <c r="E1713" s="488"/>
      <c r="F1713" s="488"/>
      <c r="G1713" s="488"/>
      <c r="H1713" s="488"/>
      <c r="I1713" s="488"/>
      <c r="J1713" s="488"/>
      <c r="K1713" s="488"/>
      <c r="L1713" s="488"/>
      <c r="M1713" s="488"/>
      <c r="N1713" s="488"/>
    </row>
    <row r="1714" spans="3:14" x14ac:dyDescent="0.2">
      <c r="C1714" s="488"/>
      <c r="E1714" s="488"/>
      <c r="F1714" s="488"/>
      <c r="G1714" s="488"/>
      <c r="H1714" s="488"/>
      <c r="I1714" s="488"/>
      <c r="J1714" s="488"/>
      <c r="K1714" s="488"/>
      <c r="L1714" s="488"/>
      <c r="M1714" s="488"/>
      <c r="N1714" s="488"/>
    </row>
    <row r="1715" spans="3:14" x14ac:dyDescent="0.2">
      <c r="C1715" s="488"/>
      <c r="E1715" s="488"/>
      <c r="F1715" s="488"/>
      <c r="G1715" s="488"/>
      <c r="H1715" s="488"/>
      <c r="I1715" s="488"/>
      <c r="J1715" s="488"/>
      <c r="K1715" s="488"/>
      <c r="L1715" s="488"/>
      <c r="M1715" s="488"/>
      <c r="N1715" s="488"/>
    </row>
    <row r="1716" spans="3:14" x14ac:dyDescent="0.2">
      <c r="C1716" s="488"/>
      <c r="E1716" s="488"/>
      <c r="F1716" s="488"/>
      <c r="G1716" s="488"/>
      <c r="H1716" s="488"/>
      <c r="I1716" s="488"/>
      <c r="J1716" s="488"/>
      <c r="K1716" s="488"/>
      <c r="L1716" s="488"/>
      <c r="M1716" s="488"/>
      <c r="N1716" s="488"/>
    </row>
    <row r="1717" spans="3:14" x14ac:dyDescent="0.2">
      <c r="C1717" s="488"/>
      <c r="E1717" s="488"/>
      <c r="F1717" s="488"/>
      <c r="G1717" s="488"/>
      <c r="H1717" s="488"/>
      <c r="I1717" s="488"/>
      <c r="J1717" s="488"/>
      <c r="K1717" s="488"/>
      <c r="L1717" s="488"/>
      <c r="M1717" s="488"/>
      <c r="N1717" s="488"/>
    </row>
    <row r="1718" spans="3:14" x14ac:dyDescent="0.2">
      <c r="C1718" s="488"/>
      <c r="E1718" s="488"/>
      <c r="F1718" s="488"/>
      <c r="G1718" s="488"/>
      <c r="H1718" s="488"/>
      <c r="I1718" s="488"/>
      <c r="J1718" s="488"/>
      <c r="K1718" s="488"/>
      <c r="L1718" s="488"/>
      <c r="M1718" s="488"/>
      <c r="N1718" s="488"/>
    </row>
    <row r="1719" spans="3:14" x14ac:dyDescent="0.2">
      <c r="C1719" s="488"/>
      <c r="E1719" s="488"/>
      <c r="F1719" s="488"/>
      <c r="G1719" s="488"/>
      <c r="H1719" s="488"/>
      <c r="I1719" s="488"/>
      <c r="J1719" s="488"/>
      <c r="K1719" s="488"/>
      <c r="L1719" s="488"/>
      <c r="M1719" s="488"/>
      <c r="N1719" s="488"/>
    </row>
    <row r="1720" spans="3:14" x14ac:dyDescent="0.2">
      <c r="C1720" s="488"/>
      <c r="E1720" s="488"/>
      <c r="F1720" s="488"/>
      <c r="G1720" s="488"/>
      <c r="H1720" s="488"/>
      <c r="I1720" s="488"/>
      <c r="J1720" s="488"/>
      <c r="K1720" s="488"/>
      <c r="L1720" s="488"/>
      <c r="M1720" s="488"/>
      <c r="N1720" s="488"/>
    </row>
    <row r="1721" spans="3:14" x14ac:dyDescent="0.2">
      <c r="C1721" s="488"/>
      <c r="E1721" s="488"/>
      <c r="F1721" s="488"/>
      <c r="G1721" s="488"/>
      <c r="H1721" s="488"/>
      <c r="I1721" s="488"/>
      <c r="J1721" s="488"/>
      <c r="K1721" s="488"/>
      <c r="L1721" s="488"/>
      <c r="M1721" s="488"/>
      <c r="N1721" s="488"/>
    </row>
    <row r="1722" spans="3:14" x14ac:dyDescent="0.2">
      <c r="C1722" s="488"/>
      <c r="E1722" s="488"/>
      <c r="F1722" s="488"/>
      <c r="G1722" s="488"/>
      <c r="H1722" s="488"/>
      <c r="I1722" s="488"/>
      <c r="J1722" s="488"/>
      <c r="K1722" s="488"/>
      <c r="L1722" s="488"/>
      <c r="M1722" s="488"/>
      <c r="N1722" s="488"/>
    </row>
    <row r="1723" spans="3:14" x14ac:dyDescent="0.2">
      <c r="C1723" s="488"/>
      <c r="E1723" s="488"/>
      <c r="F1723" s="488"/>
      <c r="G1723" s="488"/>
      <c r="H1723" s="488"/>
      <c r="I1723" s="488"/>
      <c r="J1723" s="488"/>
      <c r="K1723" s="488"/>
      <c r="L1723" s="488"/>
      <c r="M1723" s="488"/>
      <c r="N1723" s="488"/>
    </row>
    <row r="1724" spans="3:14" x14ac:dyDescent="0.2">
      <c r="C1724" s="488"/>
      <c r="E1724" s="488"/>
      <c r="F1724" s="488"/>
      <c r="G1724" s="488"/>
      <c r="H1724" s="488"/>
      <c r="I1724" s="488"/>
      <c r="J1724" s="488"/>
      <c r="K1724" s="488"/>
      <c r="L1724" s="488"/>
      <c r="M1724" s="488"/>
      <c r="N1724" s="488"/>
    </row>
    <row r="1725" spans="3:14" x14ac:dyDescent="0.2">
      <c r="C1725" s="488"/>
      <c r="E1725" s="488"/>
      <c r="F1725" s="488"/>
      <c r="G1725" s="488"/>
      <c r="H1725" s="488"/>
      <c r="I1725" s="488"/>
      <c r="J1725" s="488"/>
      <c r="K1725" s="488"/>
      <c r="L1725" s="488"/>
      <c r="M1725" s="488"/>
      <c r="N1725" s="488"/>
    </row>
    <row r="1726" spans="3:14" x14ac:dyDescent="0.2">
      <c r="C1726" s="488"/>
      <c r="E1726" s="488"/>
      <c r="F1726" s="488"/>
      <c r="G1726" s="488"/>
      <c r="H1726" s="488"/>
      <c r="I1726" s="488"/>
      <c r="J1726" s="488"/>
      <c r="K1726" s="488"/>
      <c r="L1726" s="488"/>
      <c r="M1726" s="488"/>
      <c r="N1726" s="488"/>
    </row>
    <row r="1727" spans="3:14" x14ac:dyDescent="0.2">
      <c r="C1727" s="488"/>
      <c r="E1727" s="488"/>
      <c r="F1727" s="488"/>
      <c r="G1727" s="488"/>
      <c r="H1727" s="488"/>
      <c r="I1727" s="488"/>
      <c r="J1727" s="488"/>
      <c r="K1727" s="488"/>
      <c r="L1727" s="488"/>
      <c r="M1727" s="488"/>
      <c r="N1727" s="488"/>
    </row>
    <row r="1728" spans="3:14" x14ac:dyDescent="0.2">
      <c r="C1728" s="488"/>
      <c r="E1728" s="488"/>
      <c r="F1728" s="488"/>
      <c r="G1728" s="488"/>
      <c r="H1728" s="488"/>
      <c r="I1728" s="488"/>
      <c r="J1728" s="488"/>
      <c r="K1728" s="488"/>
      <c r="L1728" s="488"/>
      <c r="M1728" s="488"/>
      <c r="N1728" s="488"/>
    </row>
    <row r="1729" spans="3:14" x14ac:dyDescent="0.2">
      <c r="C1729" s="488"/>
      <c r="E1729" s="488"/>
      <c r="F1729" s="488"/>
      <c r="G1729" s="488"/>
      <c r="H1729" s="488"/>
      <c r="I1729" s="488"/>
      <c r="J1729" s="488"/>
      <c r="K1729" s="488"/>
      <c r="L1729" s="488"/>
      <c r="M1729" s="488"/>
      <c r="N1729" s="488"/>
    </row>
    <row r="1730" spans="3:14" x14ac:dyDescent="0.2">
      <c r="C1730" s="488"/>
      <c r="E1730" s="488"/>
      <c r="F1730" s="488"/>
      <c r="G1730" s="488"/>
      <c r="H1730" s="488"/>
      <c r="I1730" s="488"/>
      <c r="J1730" s="488"/>
      <c r="K1730" s="488"/>
      <c r="L1730" s="488"/>
      <c r="M1730" s="488"/>
      <c r="N1730" s="488"/>
    </row>
    <row r="1731" spans="3:14" x14ac:dyDescent="0.2">
      <c r="C1731" s="488"/>
      <c r="E1731" s="488"/>
      <c r="F1731" s="488"/>
      <c r="G1731" s="488"/>
      <c r="H1731" s="488"/>
      <c r="I1731" s="488"/>
      <c r="J1731" s="488"/>
      <c r="K1731" s="488"/>
      <c r="L1731" s="488"/>
      <c r="M1731" s="488"/>
      <c r="N1731" s="488"/>
    </row>
    <row r="1732" spans="3:14" x14ac:dyDescent="0.2">
      <c r="C1732" s="488"/>
      <c r="E1732" s="488"/>
      <c r="F1732" s="488"/>
      <c r="G1732" s="488"/>
      <c r="H1732" s="488"/>
      <c r="I1732" s="488"/>
      <c r="J1732" s="488"/>
      <c r="K1732" s="488"/>
      <c r="L1732" s="488"/>
      <c r="M1732" s="488"/>
      <c r="N1732" s="488"/>
    </row>
    <row r="1733" spans="3:14" x14ac:dyDescent="0.2">
      <c r="C1733" s="488"/>
      <c r="E1733" s="488"/>
      <c r="F1733" s="488"/>
      <c r="G1733" s="488"/>
      <c r="H1733" s="488"/>
      <c r="I1733" s="488"/>
      <c r="J1733" s="488"/>
      <c r="K1733" s="488"/>
      <c r="L1733" s="488"/>
      <c r="M1733" s="488"/>
      <c r="N1733" s="488"/>
    </row>
    <row r="1734" spans="3:14" x14ac:dyDescent="0.2">
      <c r="C1734" s="488"/>
      <c r="E1734" s="488"/>
      <c r="F1734" s="488"/>
      <c r="G1734" s="488"/>
      <c r="H1734" s="488"/>
      <c r="I1734" s="488"/>
      <c r="J1734" s="488"/>
      <c r="K1734" s="488"/>
      <c r="L1734" s="488"/>
      <c r="M1734" s="488"/>
      <c r="N1734" s="488"/>
    </row>
    <row r="1735" spans="3:14" x14ac:dyDescent="0.2">
      <c r="C1735" s="488"/>
      <c r="E1735" s="488"/>
      <c r="F1735" s="488"/>
      <c r="G1735" s="488"/>
      <c r="H1735" s="488"/>
      <c r="I1735" s="488"/>
      <c r="J1735" s="488"/>
      <c r="K1735" s="488"/>
      <c r="L1735" s="488"/>
      <c r="M1735" s="488"/>
      <c r="N1735" s="488"/>
    </row>
    <row r="1736" spans="3:14" x14ac:dyDescent="0.2">
      <c r="C1736" s="488"/>
      <c r="E1736" s="488"/>
      <c r="F1736" s="488"/>
      <c r="G1736" s="488"/>
      <c r="H1736" s="488"/>
      <c r="I1736" s="488"/>
      <c r="J1736" s="488"/>
      <c r="K1736" s="488"/>
      <c r="L1736" s="488"/>
      <c r="M1736" s="488"/>
      <c r="N1736" s="488"/>
    </row>
    <row r="1737" spans="3:14" x14ac:dyDescent="0.2">
      <c r="C1737" s="488"/>
      <c r="E1737" s="488"/>
      <c r="F1737" s="488"/>
      <c r="G1737" s="488"/>
      <c r="H1737" s="488"/>
      <c r="I1737" s="488"/>
      <c r="J1737" s="488"/>
      <c r="K1737" s="488"/>
      <c r="L1737" s="488"/>
      <c r="M1737" s="488"/>
      <c r="N1737" s="488"/>
    </row>
    <row r="1738" spans="3:14" x14ac:dyDescent="0.2">
      <c r="C1738" s="488"/>
      <c r="E1738" s="488"/>
      <c r="F1738" s="488"/>
      <c r="G1738" s="488"/>
      <c r="H1738" s="488"/>
      <c r="I1738" s="488"/>
      <c r="J1738" s="488"/>
      <c r="K1738" s="488"/>
      <c r="L1738" s="488"/>
      <c r="M1738" s="488"/>
      <c r="N1738" s="488"/>
    </row>
    <row r="1739" spans="3:14" x14ac:dyDescent="0.2">
      <c r="C1739" s="488"/>
      <c r="E1739" s="488"/>
      <c r="F1739" s="488"/>
      <c r="G1739" s="488"/>
      <c r="H1739" s="488"/>
      <c r="I1739" s="488"/>
      <c r="J1739" s="488"/>
      <c r="K1739" s="488"/>
      <c r="L1739" s="488"/>
      <c r="M1739" s="488"/>
      <c r="N1739" s="488"/>
    </row>
    <row r="1740" spans="3:14" x14ac:dyDescent="0.2">
      <c r="C1740" s="488"/>
      <c r="E1740" s="488"/>
      <c r="F1740" s="488"/>
      <c r="G1740" s="488"/>
      <c r="H1740" s="488"/>
      <c r="I1740" s="488"/>
      <c r="J1740" s="488"/>
      <c r="K1740" s="488"/>
      <c r="L1740" s="488"/>
      <c r="M1740" s="488"/>
      <c r="N1740" s="488"/>
    </row>
    <row r="1741" spans="3:14" x14ac:dyDescent="0.2">
      <c r="C1741" s="488"/>
      <c r="E1741" s="488"/>
      <c r="F1741" s="488"/>
      <c r="G1741" s="488"/>
      <c r="H1741" s="488"/>
      <c r="I1741" s="488"/>
      <c r="J1741" s="488"/>
      <c r="K1741" s="488"/>
      <c r="L1741" s="488"/>
      <c r="M1741" s="488"/>
      <c r="N1741" s="488"/>
    </row>
    <row r="1742" spans="3:14" x14ac:dyDescent="0.2">
      <c r="C1742" s="488"/>
      <c r="E1742" s="488"/>
      <c r="F1742" s="488"/>
      <c r="G1742" s="488"/>
      <c r="H1742" s="488"/>
      <c r="I1742" s="488"/>
      <c r="J1742" s="488"/>
      <c r="K1742" s="488"/>
      <c r="L1742" s="488"/>
      <c r="M1742" s="488"/>
      <c r="N1742" s="488"/>
    </row>
    <row r="1743" spans="3:14" x14ac:dyDescent="0.2">
      <c r="C1743" s="488"/>
      <c r="E1743" s="488"/>
      <c r="F1743" s="488"/>
      <c r="G1743" s="488"/>
      <c r="H1743" s="488"/>
      <c r="I1743" s="488"/>
      <c r="J1743" s="488"/>
      <c r="K1743" s="488"/>
      <c r="L1743" s="488"/>
      <c r="M1743" s="488"/>
      <c r="N1743" s="488"/>
    </row>
    <row r="1744" spans="3:14" x14ac:dyDescent="0.2">
      <c r="C1744" s="488"/>
      <c r="E1744" s="488"/>
      <c r="F1744" s="488"/>
      <c r="G1744" s="488"/>
      <c r="H1744" s="488"/>
      <c r="I1744" s="488"/>
      <c r="J1744" s="488"/>
      <c r="K1744" s="488"/>
      <c r="L1744" s="488"/>
      <c r="M1744" s="488"/>
      <c r="N1744" s="488"/>
    </row>
    <row r="1745" spans="3:14" x14ac:dyDescent="0.2">
      <c r="C1745" s="488"/>
      <c r="E1745" s="488"/>
      <c r="F1745" s="488"/>
      <c r="G1745" s="488"/>
      <c r="H1745" s="488"/>
      <c r="I1745" s="488"/>
      <c r="J1745" s="488"/>
      <c r="K1745" s="488"/>
      <c r="L1745" s="488"/>
      <c r="M1745" s="488"/>
      <c r="N1745" s="488"/>
    </row>
    <row r="1746" spans="3:14" x14ac:dyDescent="0.2">
      <c r="C1746" s="488"/>
      <c r="E1746" s="488"/>
      <c r="F1746" s="488"/>
      <c r="G1746" s="488"/>
      <c r="H1746" s="488"/>
      <c r="I1746" s="488"/>
      <c r="J1746" s="488"/>
      <c r="K1746" s="488"/>
      <c r="L1746" s="488"/>
      <c r="M1746" s="488"/>
      <c r="N1746" s="488"/>
    </row>
    <row r="1747" spans="3:14" x14ac:dyDescent="0.2">
      <c r="C1747" s="488"/>
      <c r="E1747" s="488"/>
      <c r="F1747" s="488"/>
      <c r="G1747" s="488"/>
      <c r="H1747" s="488"/>
      <c r="I1747" s="488"/>
      <c r="J1747" s="488"/>
      <c r="K1747" s="488"/>
      <c r="L1747" s="488"/>
      <c r="M1747" s="488"/>
      <c r="N1747" s="488"/>
    </row>
    <row r="1748" spans="3:14" x14ac:dyDescent="0.2">
      <c r="C1748" s="488"/>
      <c r="E1748" s="488"/>
      <c r="F1748" s="488"/>
      <c r="G1748" s="488"/>
      <c r="H1748" s="488"/>
      <c r="I1748" s="488"/>
      <c r="J1748" s="488"/>
      <c r="K1748" s="488"/>
      <c r="L1748" s="488"/>
      <c r="M1748" s="488"/>
      <c r="N1748" s="488"/>
    </row>
    <row r="1749" spans="3:14" x14ac:dyDescent="0.2">
      <c r="C1749" s="488"/>
      <c r="E1749" s="488"/>
      <c r="F1749" s="488"/>
      <c r="G1749" s="488"/>
      <c r="H1749" s="488"/>
      <c r="I1749" s="488"/>
      <c r="J1749" s="488"/>
      <c r="K1749" s="488"/>
      <c r="L1749" s="488"/>
      <c r="M1749" s="488"/>
      <c r="N1749" s="488"/>
    </row>
    <row r="1750" spans="3:14" x14ac:dyDescent="0.2">
      <c r="C1750" s="488"/>
      <c r="E1750" s="488"/>
      <c r="F1750" s="488"/>
      <c r="G1750" s="488"/>
      <c r="H1750" s="488"/>
      <c r="I1750" s="488"/>
      <c r="J1750" s="488"/>
      <c r="K1750" s="488"/>
      <c r="L1750" s="488"/>
      <c r="M1750" s="488"/>
      <c r="N1750" s="488"/>
    </row>
    <row r="1751" spans="3:14" x14ac:dyDescent="0.2">
      <c r="C1751" s="488"/>
      <c r="E1751" s="488"/>
      <c r="F1751" s="488"/>
      <c r="G1751" s="488"/>
      <c r="H1751" s="488"/>
      <c r="I1751" s="488"/>
      <c r="J1751" s="488"/>
      <c r="K1751" s="488"/>
      <c r="L1751" s="488"/>
      <c r="M1751" s="488"/>
      <c r="N1751" s="488"/>
    </row>
    <row r="1752" spans="3:14" x14ac:dyDescent="0.2">
      <c r="C1752" s="488"/>
      <c r="E1752" s="488"/>
      <c r="F1752" s="488"/>
      <c r="G1752" s="488"/>
      <c r="H1752" s="488"/>
      <c r="I1752" s="488"/>
      <c r="J1752" s="488"/>
      <c r="K1752" s="488"/>
      <c r="L1752" s="488"/>
      <c r="M1752" s="488"/>
      <c r="N1752" s="488"/>
    </row>
    <row r="1753" spans="3:14" x14ac:dyDescent="0.2">
      <c r="C1753" s="488"/>
      <c r="E1753" s="488"/>
      <c r="F1753" s="488"/>
      <c r="G1753" s="488"/>
      <c r="H1753" s="488"/>
      <c r="I1753" s="488"/>
      <c r="J1753" s="488"/>
      <c r="K1753" s="488"/>
      <c r="L1753" s="488"/>
      <c r="M1753" s="488"/>
      <c r="N1753" s="488"/>
    </row>
    <row r="1754" spans="3:14" x14ac:dyDescent="0.2">
      <c r="C1754" s="488"/>
      <c r="E1754" s="488"/>
      <c r="F1754" s="488"/>
      <c r="G1754" s="488"/>
      <c r="H1754" s="488"/>
      <c r="I1754" s="488"/>
      <c r="J1754" s="488"/>
      <c r="K1754" s="488"/>
      <c r="L1754" s="488"/>
      <c r="M1754" s="488"/>
      <c r="N1754" s="488"/>
    </row>
    <row r="1755" spans="3:14" x14ac:dyDescent="0.2">
      <c r="C1755" s="488"/>
      <c r="E1755" s="488"/>
      <c r="F1755" s="488"/>
      <c r="G1755" s="488"/>
      <c r="H1755" s="488"/>
      <c r="I1755" s="488"/>
      <c r="J1755" s="488"/>
      <c r="K1755" s="488"/>
      <c r="L1755" s="488"/>
      <c r="M1755" s="488"/>
      <c r="N1755" s="488"/>
    </row>
    <row r="1756" spans="3:14" x14ac:dyDescent="0.2">
      <c r="C1756" s="488"/>
      <c r="E1756" s="488"/>
      <c r="F1756" s="488"/>
      <c r="G1756" s="488"/>
      <c r="H1756" s="488"/>
      <c r="I1756" s="488"/>
      <c r="J1756" s="488"/>
      <c r="K1756" s="488"/>
      <c r="L1756" s="488"/>
      <c r="M1756" s="488"/>
      <c r="N1756" s="488"/>
    </row>
    <row r="1757" spans="3:14" x14ac:dyDescent="0.2">
      <c r="C1757" s="488"/>
      <c r="E1757" s="488"/>
      <c r="F1757" s="488"/>
      <c r="G1757" s="488"/>
      <c r="H1757" s="488"/>
      <c r="I1757" s="488"/>
      <c r="J1757" s="488"/>
      <c r="K1757" s="488"/>
      <c r="L1757" s="488"/>
      <c r="M1757" s="488"/>
      <c r="N1757" s="488"/>
    </row>
    <row r="1758" spans="3:14" x14ac:dyDescent="0.2">
      <c r="C1758" s="488"/>
      <c r="E1758" s="488"/>
      <c r="F1758" s="488"/>
      <c r="G1758" s="488"/>
      <c r="H1758" s="488"/>
      <c r="I1758" s="488"/>
      <c r="J1758" s="488"/>
      <c r="K1758" s="488"/>
      <c r="L1758" s="488"/>
      <c r="M1758" s="488"/>
      <c r="N1758" s="488"/>
    </row>
    <row r="1759" spans="3:14" x14ac:dyDescent="0.2">
      <c r="C1759" s="488"/>
      <c r="E1759" s="488"/>
      <c r="F1759" s="488"/>
      <c r="G1759" s="488"/>
      <c r="H1759" s="488"/>
      <c r="I1759" s="488"/>
      <c r="J1759" s="488"/>
      <c r="K1759" s="488"/>
      <c r="L1759" s="488"/>
      <c r="M1759" s="488"/>
      <c r="N1759" s="488"/>
    </row>
    <row r="1760" spans="3:14" x14ac:dyDescent="0.2">
      <c r="C1760" s="488"/>
      <c r="E1760" s="488"/>
      <c r="F1760" s="488"/>
      <c r="G1760" s="488"/>
      <c r="H1760" s="488"/>
      <c r="I1760" s="488"/>
      <c r="J1760" s="488"/>
      <c r="K1760" s="488"/>
      <c r="L1760" s="488"/>
      <c r="M1760" s="488"/>
      <c r="N1760" s="488"/>
    </row>
    <row r="1761" spans="3:14" x14ac:dyDescent="0.2">
      <c r="C1761" s="488"/>
      <c r="E1761" s="488"/>
      <c r="F1761" s="488"/>
      <c r="G1761" s="488"/>
      <c r="H1761" s="488"/>
      <c r="I1761" s="488"/>
      <c r="J1761" s="488"/>
      <c r="K1761" s="488"/>
      <c r="L1761" s="488"/>
      <c r="M1761" s="488"/>
      <c r="N1761" s="488"/>
    </row>
    <row r="1762" spans="3:14" x14ac:dyDescent="0.2">
      <c r="C1762" s="488"/>
      <c r="E1762" s="488"/>
      <c r="F1762" s="488"/>
      <c r="G1762" s="488"/>
      <c r="H1762" s="488"/>
      <c r="I1762" s="488"/>
      <c r="J1762" s="488"/>
      <c r="K1762" s="488"/>
      <c r="L1762" s="488"/>
      <c r="M1762" s="488"/>
      <c r="N1762" s="488"/>
    </row>
    <row r="1763" spans="3:14" x14ac:dyDescent="0.2">
      <c r="C1763" s="488"/>
      <c r="E1763" s="488"/>
      <c r="F1763" s="488"/>
      <c r="G1763" s="488"/>
      <c r="H1763" s="488"/>
      <c r="I1763" s="488"/>
      <c r="J1763" s="488"/>
      <c r="K1763" s="488"/>
      <c r="L1763" s="488"/>
      <c r="M1763" s="488"/>
      <c r="N1763" s="488"/>
    </row>
    <row r="1764" spans="3:14" x14ac:dyDescent="0.2">
      <c r="C1764" s="488"/>
      <c r="E1764" s="488"/>
      <c r="F1764" s="488"/>
      <c r="G1764" s="488"/>
      <c r="H1764" s="488"/>
      <c r="I1764" s="488"/>
      <c r="J1764" s="488"/>
      <c r="K1764" s="488"/>
      <c r="L1764" s="488"/>
      <c r="M1764" s="488"/>
      <c r="N1764" s="488"/>
    </row>
    <row r="1765" spans="3:14" x14ac:dyDescent="0.2">
      <c r="C1765" s="488"/>
      <c r="E1765" s="488"/>
      <c r="F1765" s="488"/>
      <c r="G1765" s="488"/>
      <c r="H1765" s="488"/>
      <c r="I1765" s="488"/>
      <c r="J1765" s="488"/>
      <c r="K1765" s="488"/>
      <c r="L1765" s="488"/>
      <c r="M1765" s="488"/>
      <c r="N1765" s="488"/>
    </row>
    <row r="1766" spans="3:14" x14ac:dyDescent="0.2">
      <c r="C1766" s="488"/>
      <c r="E1766" s="488"/>
      <c r="F1766" s="488"/>
      <c r="G1766" s="488"/>
      <c r="H1766" s="488"/>
      <c r="I1766" s="488"/>
      <c r="J1766" s="488"/>
      <c r="K1766" s="488"/>
      <c r="L1766" s="488"/>
      <c r="M1766" s="488"/>
      <c r="N1766" s="488"/>
    </row>
    <row r="1767" spans="3:14" x14ac:dyDescent="0.2">
      <c r="C1767" s="488"/>
      <c r="E1767" s="488"/>
      <c r="F1767" s="488"/>
      <c r="G1767" s="488"/>
      <c r="H1767" s="488"/>
      <c r="I1767" s="488"/>
      <c r="J1767" s="488"/>
      <c r="K1767" s="488"/>
      <c r="L1767" s="488"/>
      <c r="M1767" s="488"/>
      <c r="N1767" s="488"/>
    </row>
    <row r="1768" spans="3:14" x14ac:dyDescent="0.2">
      <c r="C1768" s="488"/>
      <c r="E1768" s="488"/>
      <c r="F1768" s="488"/>
      <c r="G1768" s="488"/>
      <c r="H1768" s="488"/>
      <c r="I1768" s="488"/>
      <c r="J1768" s="488"/>
      <c r="K1768" s="488"/>
      <c r="L1768" s="488"/>
      <c r="M1768" s="488"/>
      <c r="N1768" s="488"/>
    </row>
    <row r="1769" spans="3:14" x14ac:dyDescent="0.2">
      <c r="C1769" s="488"/>
      <c r="E1769" s="488"/>
      <c r="F1769" s="488"/>
      <c r="G1769" s="488"/>
      <c r="H1769" s="488"/>
      <c r="I1769" s="488"/>
      <c r="J1769" s="488"/>
      <c r="K1769" s="488"/>
      <c r="L1769" s="488"/>
      <c r="M1769" s="488"/>
      <c r="N1769" s="488"/>
    </row>
    <row r="1770" spans="3:14" x14ac:dyDescent="0.2">
      <c r="C1770" s="488"/>
      <c r="E1770" s="488"/>
      <c r="F1770" s="488"/>
      <c r="G1770" s="488"/>
      <c r="H1770" s="488"/>
      <c r="I1770" s="488"/>
      <c r="J1770" s="488"/>
      <c r="K1770" s="488"/>
      <c r="L1770" s="488"/>
      <c r="M1770" s="488"/>
      <c r="N1770" s="488"/>
    </row>
    <row r="1771" spans="3:14" x14ac:dyDescent="0.2">
      <c r="C1771" s="488"/>
      <c r="E1771" s="488"/>
      <c r="F1771" s="488"/>
      <c r="G1771" s="488"/>
      <c r="H1771" s="488"/>
      <c r="I1771" s="488"/>
      <c r="J1771" s="488"/>
      <c r="K1771" s="488"/>
      <c r="L1771" s="488"/>
      <c r="M1771" s="488"/>
      <c r="N1771" s="488"/>
    </row>
    <row r="1772" spans="3:14" x14ac:dyDescent="0.2">
      <c r="C1772" s="488"/>
      <c r="E1772" s="488"/>
      <c r="F1772" s="488"/>
      <c r="G1772" s="488"/>
      <c r="H1772" s="488"/>
      <c r="I1772" s="488"/>
      <c r="J1772" s="488"/>
      <c r="K1772" s="488"/>
      <c r="L1772" s="488"/>
      <c r="M1772" s="488"/>
      <c r="N1772" s="488"/>
    </row>
    <row r="1773" spans="3:14" x14ac:dyDescent="0.2">
      <c r="C1773" s="488"/>
      <c r="E1773" s="488"/>
      <c r="F1773" s="488"/>
      <c r="G1773" s="488"/>
      <c r="H1773" s="488"/>
      <c r="I1773" s="488"/>
      <c r="J1773" s="488"/>
      <c r="K1773" s="488"/>
      <c r="L1773" s="488"/>
      <c r="M1773" s="488"/>
      <c r="N1773" s="488"/>
    </row>
    <row r="1774" spans="3:14" x14ac:dyDescent="0.2">
      <c r="C1774" s="488"/>
      <c r="E1774" s="488"/>
      <c r="F1774" s="488"/>
      <c r="G1774" s="488"/>
      <c r="H1774" s="488"/>
      <c r="I1774" s="488"/>
      <c r="J1774" s="488"/>
      <c r="K1774" s="488"/>
      <c r="L1774" s="488"/>
      <c r="M1774" s="488"/>
      <c r="N1774" s="488"/>
    </row>
    <row r="1775" spans="3:14" x14ac:dyDescent="0.2">
      <c r="C1775" s="488"/>
      <c r="E1775" s="488"/>
      <c r="F1775" s="488"/>
      <c r="G1775" s="488"/>
      <c r="H1775" s="488"/>
      <c r="I1775" s="488"/>
      <c r="J1775" s="488"/>
      <c r="K1775" s="488"/>
      <c r="L1775" s="488"/>
      <c r="M1775" s="488"/>
      <c r="N1775" s="488"/>
    </row>
    <row r="1776" spans="3:14" x14ac:dyDescent="0.2">
      <c r="C1776" s="488"/>
      <c r="E1776" s="488"/>
      <c r="F1776" s="488"/>
      <c r="G1776" s="488"/>
      <c r="H1776" s="488"/>
      <c r="I1776" s="488"/>
      <c r="J1776" s="488"/>
      <c r="K1776" s="488"/>
      <c r="L1776" s="488"/>
      <c r="M1776" s="488"/>
      <c r="N1776" s="488"/>
    </row>
    <row r="1777" spans="3:14" x14ac:dyDescent="0.2">
      <c r="C1777" s="488"/>
      <c r="E1777" s="488"/>
      <c r="F1777" s="488"/>
      <c r="G1777" s="488"/>
      <c r="H1777" s="488"/>
      <c r="I1777" s="488"/>
      <c r="J1777" s="488"/>
      <c r="K1777" s="488"/>
      <c r="L1777" s="488"/>
      <c r="M1777" s="488"/>
      <c r="N1777" s="488"/>
    </row>
    <row r="1778" spans="3:14" x14ac:dyDescent="0.2">
      <c r="C1778" s="488"/>
      <c r="E1778" s="488"/>
      <c r="F1778" s="488"/>
      <c r="G1778" s="488"/>
      <c r="H1778" s="488"/>
      <c r="I1778" s="488"/>
      <c r="J1778" s="488"/>
      <c r="K1778" s="488"/>
      <c r="L1778" s="488"/>
      <c r="M1778" s="488"/>
      <c r="N1778" s="488"/>
    </row>
    <row r="1779" spans="3:14" x14ac:dyDescent="0.2">
      <c r="C1779" s="488"/>
      <c r="E1779" s="488"/>
      <c r="F1779" s="488"/>
      <c r="G1779" s="488"/>
      <c r="H1779" s="488"/>
      <c r="I1779" s="488"/>
      <c r="J1779" s="488"/>
      <c r="K1779" s="488"/>
      <c r="L1779" s="488"/>
      <c r="M1779" s="488"/>
      <c r="N1779" s="488"/>
    </row>
    <row r="1780" spans="3:14" x14ac:dyDescent="0.2">
      <c r="C1780" s="488"/>
      <c r="E1780" s="488"/>
      <c r="F1780" s="488"/>
      <c r="G1780" s="488"/>
      <c r="H1780" s="488"/>
      <c r="I1780" s="488"/>
      <c r="J1780" s="488"/>
      <c r="K1780" s="488"/>
      <c r="L1780" s="488"/>
      <c r="M1780" s="488"/>
      <c r="N1780" s="488"/>
    </row>
    <row r="1781" spans="3:14" x14ac:dyDescent="0.2">
      <c r="C1781" s="488"/>
      <c r="E1781" s="488"/>
      <c r="F1781" s="488"/>
      <c r="G1781" s="488"/>
      <c r="H1781" s="488"/>
      <c r="I1781" s="488"/>
      <c r="J1781" s="488"/>
      <c r="K1781" s="488"/>
      <c r="L1781" s="488"/>
      <c r="M1781" s="488"/>
      <c r="N1781" s="488"/>
    </row>
    <row r="1782" spans="3:14" x14ac:dyDescent="0.2">
      <c r="C1782" s="488"/>
      <c r="E1782" s="488"/>
      <c r="F1782" s="488"/>
      <c r="G1782" s="488"/>
      <c r="H1782" s="488"/>
      <c r="I1782" s="488"/>
      <c r="J1782" s="488"/>
      <c r="K1782" s="488"/>
      <c r="L1782" s="488"/>
      <c r="M1782" s="488"/>
      <c r="N1782" s="488"/>
    </row>
    <row r="1783" spans="3:14" x14ac:dyDescent="0.2">
      <c r="C1783" s="488"/>
      <c r="E1783" s="488"/>
      <c r="F1783" s="488"/>
      <c r="G1783" s="488"/>
      <c r="H1783" s="488"/>
      <c r="I1783" s="488"/>
      <c r="J1783" s="488"/>
      <c r="K1783" s="488"/>
      <c r="L1783" s="488"/>
      <c r="M1783" s="488"/>
      <c r="N1783" s="488"/>
    </row>
    <row r="1784" spans="3:14" x14ac:dyDescent="0.2">
      <c r="C1784" s="488"/>
      <c r="E1784" s="488"/>
      <c r="F1784" s="488"/>
      <c r="G1784" s="488"/>
      <c r="H1784" s="488"/>
      <c r="I1784" s="488"/>
      <c r="J1784" s="488"/>
      <c r="K1784" s="488"/>
      <c r="L1784" s="488"/>
      <c r="M1784" s="488"/>
      <c r="N1784" s="488"/>
    </row>
    <row r="1785" spans="3:14" x14ac:dyDescent="0.2">
      <c r="C1785" s="488"/>
      <c r="E1785" s="488"/>
      <c r="F1785" s="488"/>
      <c r="G1785" s="488"/>
      <c r="H1785" s="488"/>
      <c r="I1785" s="488"/>
      <c r="J1785" s="488"/>
      <c r="K1785" s="488"/>
      <c r="L1785" s="488"/>
      <c r="M1785" s="488"/>
      <c r="N1785" s="488"/>
    </row>
    <row r="1786" spans="3:14" x14ac:dyDescent="0.2">
      <c r="C1786" s="488"/>
      <c r="E1786" s="488"/>
      <c r="F1786" s="488"/>
      <c r="G1786" s="488"/>
      <c r="H1786" s="488"/>
      <c r="I1786" s="488"/>
      <c r="J1786" s="488"/>
      <c r="K1786" s="488"/>
      <c r="L1786" s="488"/>
      <c r="M1786" s="488"/>
      <c r="N1786" s="488"/>
    </row>
    <row r="1787" spans="3:14" x14ac:dyDescent="0.2">
      <c r="C1787" s="488"/>
      <c r="E1787" s="488"/>
      <c r="F1787" s="488"/>
      <c r="G1787" s="488"/>
      <c r="H1787" s="488"/>
      <c r="I1787" s="488"/>
      <c r="J1787" s="488"/>
      <c r="K1787" s="488"/>
      <c r="L1787" s="488"/>
      <c r="M1787" s="488"/>
      <c r="N1787" s="488"/>
    </row>
    <row r="1788" spans="3:14" x14ac:dyDescent="0.2">
      <c r="C1788" s="488"/>
      <c r="E1788" s="488"/>
      <c r="F1788" s="488"/>
      <c r="G1788" s="488"/>
      <c r="H1788" s="488"/>
      <c r="I1788" s="488"/>
      <c r="J1788" s="488"/>
      <c r="K1788" s="488"/>
      <c r="L1788" s="488"/>
      <c r="M1788" s="488"/>
      <c r="N1788" s="488"/>
    </row>
    <row r="1789" spans="3:14" x14ac:dyDescent="0.2">
      <c r="C1789" s="488"/>
      <c r="E1789" s="488"/>
      <c r="F1789" s="488"/>
      <c r="G1789" s="488"/>
      <c r="H1789" s="488"/>
      <c r="I1789" s="488"/>
      <c r="J1789" s="488"/>
      <c r="K1789" s="488"/>
      <c r="L1789" s="488"/>
      <c r="M1789" s="488"/>
      <c r="N1789" s="488"/>
    </row>
    <row r="1790" spans="3:14" x14ac:dyDescent="0.2">
      <c r="C1790" s="488"/>
      <c r="E1790" s="488"/>
      <c r="F1790" s="488"/>
      <c r="G1790" s="488"/>
      <c r="H1790" s="488"/>
      <c r="I1790" s="488"/>
      <c r="J1790" s="488"/>
      <c r="K1790" s="488"/>
      <c r="L1790" s="488"/>
      <c r="M1790" s="488"/>
      <c r="N1790" s="488"/>
    </row>
    <row r="1791" spans="3:14" x14ac:dyDescent="0.2">
      <c r="C1791" s="488"/>
      <c r="E1791" s="488"/>
      <c r="F1791" s="488"/>
      <c r="G1791" s="488"/>
      <c r="H1791" s="488"/>
      <c r="I1791" s="488"/>
      <c r="J1791" s="488"/>
      <c r="K1791" s="488"/>
      <c r="L1791" s="488"/>
      <c r="M1791" s="488"/>
      <c r="N1791" s="488"/>
    </row>
    <row r="1792" spans="3:14" x14ac:dyDescent="0.2">
      <c r="C1792" s="488"/>
      <c r="E1792" s="488"/>
      <c r="F1792" s="488"/>
      <c r="G1792" s="488"/>
      <c r="H1792" s="488"/>
      <c r="I1792" s="488"/>
      <c r="J1792" s="488"/>
      <c r="K1792" s="488"/>
      <c r="L1792" s="488"/>
      <c r="M1792" s="488"/>
      <c r="N1792" s="488"/>
    </row>
    <row r="1793" spans="3:14" x14ac:dyDescent="0.2">
      <c r="C1793" s="488"/>
      <c r="E1793" s="488"/>
      <c r="F1793" s="488"/>
      <c r="G1793" s="488"/>
      <c r="H1793" s="488"/>
      <c r="I1793" s="488"/>
      <c r="J1793" s="488"/>
      <c r="K1793" s="488"/>
      <c r="L1793" s="488"/>
      <c r="M1793" s="488"/>
      <c r="N1793" s="488"/>
    </row>
    <row r="1794" spans="3:14" x14ac:dyDescent="0.2">
      <c r="C1794" s="488"/>
      <c r="E1794" s="488"/>
      <c r="F1794" s="488"/>
      <c r="G1794" s="488"/>
      <c r="H1794" s="488"/>
      <c r="I1794" s="488"/>
      <c r="J1794" s="488"/>
      <c r="K1794" s="488"/>
      <c r="L1794" s="488"/>
      <c r="M1794" s="488"/>
      <c r="N1794" s="488"/>
    </row>
    <row r="1795" spans="3:14" x14ac:dyDescent="0.2">
      <c r="C1795" s="488"/>
      <c r="E1795" s="488"/>
      <c r="F1795" s="488"/>
      <c r="G1795" s="488"/>
      <c r="H1795" s="488"/>
      <c r="I1795" s="488"/>
      <c r="J1795" s="488"/>
      <c r="K1795" s="488"/>
      <c r="L1795" s="488"/>
      <c r="M1795" s="488"/>
      <c r="N1795" s="488"/>
    </row>
    <row r="1796" spans="3:14" x14ac:dyDescent="0.2">
      <c r="C1796" s="488"/>
      <c r="E1796" s="488"/>
      <c r="F1796" s="488"/>
      <c r="G1796" s="488"/>
      <c r="H1796" s="488"/>
      <c r="I1796" s="488"/>
      <c r="J1796" s="488"/>
      <c r="K1796" s="488"/>
      <c r="L1796" s="488"/>
      <c r="M1796" s="488"/>
      <c r="N1796" s="488"/>
    </row>
    <row r="1797" spans="3:14" x14ac:dyDescent="0.2">
      <c r="C1797" s="488"/>
      <c r="E1797" s="488"/>
      <c r="F1797" s="488"/>
      <c r="G1797" s="488"/>
      <c r="H1797" s="488"/>
      <c r="I1797" s="488"/>
      <c r="J1797" s="488"/>
      <c r="K1797" s="488"/>
      <c r="L1797" s="488"/>
      <c r="M1797" s="488"/>
      <c r="N1797" s="488"/>
    </row>
    <row r="1798" spans="3:14" x14ac:dyDescent="0.2">
      <c r="C1798" s="488"/>
      <c r="E1798" s="488"/>
      <c r="F1798" s="488"/>
      <c r="G1798" s="488"/>
      <c r="H1798" s="488"/>
      <c r="I1798" s="488"/>
      <c r="J1798" s="488"/>
      <c r="K1798" s="488"/>
      <c r="L1798" s="488"/>
      <c r="M1798" s="488"/>
      <c r="N1798" s="488"/>
    </row>
    <row r="1799" spans="3:14" x14ac:dyDescent="0.2">
      <c r="C1799" s="488"/>
      <c r="E1799" s="488"/>
      <c r="F1799" s="488"/>
      <c r="G1799" s="488"/>
      <c r="H1799" s="488"/>
      <c r="I1799" s="488"/>
      <c r="J1799" s="488"/>
      <c r="K1799" s="488"/>
      <c r="L1799" s="488"/>
      <c r="M1799" s="488"/>
      <c r="N1799" s="488"/>
    </row>
    <row r="1800" spans="3:14" x14ac:dyDescent="0.2">
      <c r="C1800" s="488"/>
      <c r="E1800" s="488"/>
      <c r="F1800" s="488"/>
      <c r="G1800" s="488"/>
      <c r="H1800" s="488"/>
      <c r="I1800" s="488"/>
      <c r="J1800" s="488"/>
      <c r="K1800" s="488"/>
      <c r="L1800" s="488"/>
      <c r="M1800" s="488"/>
      <c r="N1800" s="488"/>
    </row>
    <row r="1801" spans="3:14" x14ac:dyDescent="0.2">
      <c r="C1801" s="488"/>
      <c r="E1801" s="488"/>
      <c r="F1801" s="488"/>
      <c r="G1801" s="488"/>
      <c r="H1801" s="488"/>
      <c r="I1801" s="488"/>
      <c r="J1801" s="488"/>
      <c r="K1801" s="488"/>
      <c r="L1801" s="488"/>
      <c r="M1801" s="488"/>
      <c r="N1801" s="488"/>
    </row>
    <row r="1802" spans="3:14" x14ac:dyDescent="0.2">
      <c r="C1802" s="488"/>
      <c r="E1802" s="488"/>
      <c r="F1802" s="488"/>
      <c r="G1802" s="488"/>
      <c r="H1802" s="488"/>
      <c r="I1802" s="488"/>
      <c r="J1802" s="488"/>
      <c r="K1802" s="488"/>
      <c r="L1802" s="488"/>
      <c r="M1802" s="488"/>
      <c r="N1802" s="488"/>
    </row>
    <row r="1803" spans="3:14" x14ac:dyDescent="0.2">
      <c r="C1803" s="488"/>
      <c r="E1803" s="488"/>
      <c r="F1803" s="488"/>
      <c r="G1803" s="488"/>
      <c r="H1803" s="488"/>
      <c r="I1803" s="488"/>
      <c r="J1803" s="488"/>
      <c r="K1803" s="488"/>
      <c r="L1803" s="488"/>
      <c r="M1803" s="488"/>
      <c r="N1803" s="488"/>
    </row>
    <row r="1804" spans="3:14" x14ac:dyDescent="0.2">
      <c r="C1804" s="488"/>
      <c r="E1804" s="488"/>
      <c r="F1804" s="488"/>
      <c r="G1804" s="488"/>
      <c r="H1804" s="488"/>
      <c r="I1804" s="488"/>
      <c r="J1804" s="488"/>
      <c r="K1804" s="488"/>
      <c r="L1804" s="488"/>
      <c r="M1804" s="488"/>
      <c r="N1804" s="488"/>
    </row>
    <row r="1805" spans="3:14" x14ac:dyDescent="0.2">
      <c r="C1805" s="488"/>
      <c r="E1805" s="488"/>
      <c r="F1805" s="488"/>
      <c r="G1805" s="488"/>
      <c r="H1805" s="488"/>
      <c r="I1805" s="488"/>
      <c r="J1805" s="488"/>
      <c r="K1805" s="488"/>
      <c r="L1805" s="488"/>
      <c r="M1805" s="488"/>
      <c r="N1805" s="488"/>
    </row>
    <row r="1806" spans="3:14" x14ac:dyDescent="0.2">
      <c r="C1806" s="488"/>
      <c r="E1806" s="488"/>
      <c r="F1806" s="488"/>
      <c r="G1806" s="488"/>
      <c r="H1806" s="488"/>
      <c r="I1806" s="488"/>
      <c r="J1806" s="488"/>
      <c r="K1806" s="488"/>
      <c r="L1806" s="488"/>
      <c r="M1806" s="488"/>
      <c r="N1806" s="488"/>
    </row>
    <row r="1807" spans="3:14" x14ac:dyDescent="0.2">
      <c r="C1807" s="488"/>
      <c r="E1807" s="488"/>
      <c r="F1807" s="488"/>
      <c r="G1807" s="488"/>
      <c r="H1807" s="488"/>
      <c r="I1807" s="488"/>
      <c r="J1807" s="488"/>
      <c r="K1807" s="488"/>
      <c r="L1807" s="488"/>
      <c r="M1807" s="488"/>
      <c r="N1807" s="488"/>
    </row>
    <row r="1808" spans="3:14" x14ac:dyDescent="0.2">
      <c r="C1808" s="488"/>
      <c r="E1808" s="488"/>
      <c r="F1808" s="488"/>
      <c r="G1808" s="488"/>
      <c r="H1808" s="488"/>
      <c r="I1808" s="488"/>
      <c r="J1808" s="488"/>
      <c r="K1808" s="488"/>
      <c r="L1808" s="488"/>
      <c r="M1808" s="488"/>
      <c r="N1808" s="488"/>
    </row>
    <row r="1809" spans="3:14" x14ac:dyDescent="0.2">
      <c r="C1809" s="488"/>
      <c r="E1809" s="488"/>
      <c r="F1809" s="488"/>
      <c r="G1809" s="488"/>
      <c r="H1809" s="488"/>
      <c r="I1809" s="488"/>
      <c r="J1809" s="488"/>
      <c r="K1809" s="488"/>
      <c r="L1809" s="488"/>
      <c r="M1809" s="488"/>
      <c r="N1809" s="488"/>
    </row>
    <row r="1810" spans="3:14" x14ac:dyDescent="0.2">
      <c r="C1810" s="488"/>
      <c r="E1810" s="488"/>
      <c r="F1810" s="488"/>
      <c r="G1810" s="488"/>
      <c r="H1810" s="488"/>
      <c r="I1810" s="488"/>
      <c r="J1810" s="488"/>
      <c r="K1810" s="488"/>
      <c r="L1810" s="488"/>
      <c r="M1810" s="488"/>
      <c r="N1810" s="488"/>
    </row>
    <row r="1811" spans="3:14" x14ac:dyDescent="0.2">
      <c r="C1811" s="488"/>
      <c r="E1811" s="488"/>
      <c r="F1811" s="488"/>
      <c r="G1811" s="488"/>
      <c r="H1811" s="488"/>
      <c r="I1811" s="488"/>
      <c r="J1811" s="488"/>
      <c r="K1811" s="488"/>
      <c r="L1811" s="488"/>
      <c r="M1811" s="488"/>
      <c r="N1811" s="488"/>
    </row>
    <row r="1812" spans="3:14" x14ac:dyDescent="0.2">
      <c r="C1812" s="488"/>
      <c r="E1812" s="488"/>
      <c r="F1812" s="488"/>
      <c r="G1812" s="488"/>
      <c r="H1812" s="488"/>
      <c r="I1812" s="488"/>
      <c r="J1812" s="488"/>
      <c r="K1812" s="488"/>
      <c r="L1812" s="488"/>
      <c r="M1812" s="488"/>
      <c r="N1812" s="488"/>
    </row>
    <row r="1813" spans="3:14" x14ac:dyDescent="0.2">
      <c r="C1813" s="488"/>
      <c r="E1813" s="488"/>
      <c r="F1813" s="488"/>
      <c r="G1813" s="488"/>
      <c r="H1813" s="488"/>
      <c r="I1813" s="488"/>
      <c r="J1813" s="488"/>
      <c r="K1813" s="488"/>
      <c r="L1813" s="488"/>
      <c r="M1813" s="488"/>
      <c r="N1813" s="488"/>
    </row>
    <row r="1814" spans="3:14" x14ac:dyDescent="0.2">
      <c r="C1814" s="488"/>
      <c r="E1814" s="488"/>
      <c r="F1814" s="488"/>
      <c r="G1814" s="488"/>
      <c r="H1814" s="488"/>
      <c r="I1814" s="488"/>
      <c r="J1814" s="488"/>
      <c r="K1814" s="488"/>
      <c r="L1814" s="488"/>
      <c r="M1814" s="488"/>
      <c r="N1814" s="488"/>
    </row>
    <row r="1815" spans="3:14" x14ac:dyDescent="0.2">
      <c r="C1815" s="488"/>
      <c r="E1815" s="488"/>
      <c r="F1815" s="488"/>
      <c r="G1815" s="488"/>
      <c r="H1815" s="488"/>
      <c r="I1815" s="488"/>
      <c r="J1815" s="488"/>
      <c r="K1815" s="488"/>
      <c r="L1815" s="488"/>
      <c r="M1815" s="488"/>
      <c r="N1815" s="488"/>
    </row>
    <row r="1816" spans="3:14" x14ac:dyDescent="0.2">
      <c r="C1816" s="488"/>
      <c r="E1816" s="488"/>
      <c r="F1816" s="488"/>
      <c r="G1816" s="488"/>
      <c r="H1816" s="488"/>
      <c r="I1816" s="488"/>
      <c r="J1816" s="488"/>
      <c r="K1816" s="488"/>
      <c r="L1816" s="488"/>
      <c r="M1816" s="488"/>
      <c r="N1816" s="488"/>
    </row>
    <row r="1817" spans="3:14" x14ac:dyDescent="0.2">
      <c r="C1817" s="488"/>
      <c r="E1817" s="488"/>
      <c r="F1817" s="488"/>
      <c r="G1817" s="488"/>
      <c r="H1817" s="488"/>
      <c r="I1817" s="488"/>
      <c r="J1817" s="488"/>
      <c r="K1817" s="488"/>
      <c r="L1817" s="488"/>
      <c r="M1817" s="488"/>
      <c r="N1817" s="488"/>
    </row>
    <row r="1818" spans="3:14" x14ac:dyDescent="0.2">
      <c r="C1818" s="488"/>
      <c r="E1818" s="488"/>
      <c r="F1818" s="488"/>
      <c r="G1818" s="488"/>
      <c r="H1818" s="488"/>
      <c r="I1818" s="488"/>
      <c r="J1818" s="488"/>
      <c r="K1818" s="488"/>
      <c r="L1818" s="488"/>
      <c r="M1818" s="488"/>
      <c r="N1818" s="488"/>
    </row>
    <row r="1819" spans="3:14" x14ac:dyDescent="0.2">
      <c r="C1819" s="488"/>
      <c r="E1819" s="488"/>
      <c r="F1819" s="488"/>
      <c r="G1819" s="488"/>
      <c r="H1819" s="488"/>
      <c r="I1819" s="488"/>
      <c r="J1819" s="488"/>
      <c r="K1819" s="488"/>
      <c r="L1819" s="488"/>
      <c r="M1819" s="488"/>
      <c r="N1819" s="488"/>
    </row>
    <row r="1820" spans="3:14" x14ac:dyDescent="0.2">
      <c r="C1820" s="488"/>
      <c r="E1820" s="488"/>
      <c r="F1820" s="488"/>
      <c r="G1820" s="488"/>
      <c r="H1820" s="488"/>
      <c r="I1820" s="488"/>
      <c r="J1820" s="488"/>
      <c r="K1820" s="488"/>
      <c r="L1820" s="488"/>
      <c r="M1820" s="488"/>
      <c r="N1820" s="488"/>
    </row>
    <row r="1821" spans="3:14" x14ac:dyDescent="0.2">
      <c r="C1821" s="488"/>
      <c r="E1821" s="488"/>
      <c r="F1821" s="488"/>
      <c r="G1821" s="488"/>
      <c r="H1821" s="488"/>
      <c r="I1821" s="488"/>
      <c r="J1821" s="488"/>
      <c r="K1821" s="488"/>
      <c r="L1821" s="488"/>
      <c r="M1821" s="488"/>
      <c r="N1821" s="488"/>
    </row>
    <row r="1822" spans="3:14" x14ac:dyDescent="0.2">
      <c r="C1822" s="488"/>
      <c r="E1822" s="488"/>
      <c r="F1822" s="488"/>
      <c r="G1822" s="488"/>
      <c r="H1822" s="488"/>
      <c r="I1822" s="488"/>
      <c r="J1822" s="488"/>
      <c r="K1822" s="488"/>
      <c r="L1822" s="488"/>
      <c r="M1822" s="488"/>
      <c r="N1822" s="488"/>
    </row>
    <row r="1823" spans="3:14" x14ac:dyDescent="0.2">
      <c r="C1823" s="488"/>
      <c r="E1823" s="488"/>
      <c r="F1823" s="488"/>
      <c r="G1823" s="488"/>
      <c r="H1823" s="488"/>
      <c r="I1823" s="488"/>
      <c r="J1823" s="488"/>
      <c r="K1823" s="488"/>
      <c r="L1823" s="488"/>
      <c r="M1823" s="488"/>
      <c r="N1823" s="488"/>
    </row>
    <row r="1824" spans="3:14" x14ac:dyDescent="0.2">
      <c r="C1824" s="488"/>
      <c r="E1824" s="488"/>
      <c r="F1824" s="488"/>
      <c r="G1824" s="488"/>
      <c r="H1824" s="488"/>
      <c r="I1824" s="488"/>
      <c r="J1824" s="488"/>
      <c r="K1824" s="488"/>
      <c r="L1824" s="488"/>
      <c r="M1824" s="488"/>
      <c r="N1824" s="488"/>
    </row>
    <row r="1825" spans="3:14" x14ac:dyDescent="0.2">
      <c r="C1825" s="488"/>
      <c r="E1825" s="488"/>
      <c r="F1825" s="488"/>
      <c r="G1825" s="488"/>
      <c r="H1825" s="488"/>
      <c r="I1825" s="488"/>
      <c r="J1825" s="488"/>
      <c r="K1825" s="488"/>
      <c r="L1825" s="488"/>
      <c r="M1825" s="488"/>
      <c r="N1825" s="488"/>
    </row>
    <row r="1826" spans="3:14" x14ac:dyDescent="0.2">
      <c r="C1826" s="488"/>
      <c r="E1826" s="488"/>
      <c r="F1826" s="488"/>
      <c r="G1826" s="488"/>
      <c r="H1826" s="488"/>
      <c r="I1826" s="488"/>
      <c r="J1826" s="488"/>
      <c r="K1826" s="488"/>
      <c r="L1826" s="488"/>
      <c r="M1826" s="488"/>
      <c r="N1826" s="488"/>
    </row>
    <row r="1827" spans="3:14" x14ac:dyDescent="0.2">
      <c r="C1827" s="488"/>
      <c r="E1827" s="488"/>
      <c r="F1827" s="488"/>
      <c r="G1827" s="488"/>
      <c r="H1827" s="488"/>
      <c r="I1827" s="488"/>
      <c r="J1827" s="488"/>
      <c r="K1827" s="488"/>
      <c r="L1827" s="488"/>
      <c r="M1827" s="488"/>
      <c r="N1827" s="488"/>
    </row>
    <row r="1828" spans="3:14" x14ac:dyDescent="0.2">
      <c r="C1828" s="488"/>
      <c r="E1828" s="488"/>
      <c r="F1828" s="488"/>
      <c r="G1828" s="488"/>
      <c r="H1828" s="488"/>
      <c r="I1828" s="488"/>
      <c r="J1828" s="488"/>
      <c r="K1828" s="488"/>
      <c r="L1828" s="488"/>
      <c r="M1828" s="488"/>
      <c r="N1828" s="488"/>
    </row>
    <row r="1829" spans="3:14" x14ac:dyDescent="0.2">
      <c r="C1829" s="488"/>
      <c r="E1829" s="488"/>
      <c r="F1829" s="488"/>
      <c r="G1829" s="488"/>
      <c r="H1829" s="488"/>
      <c r="I1829" s="488"/>
      <c r="J1829" s="488"/>
      <c r="K1829" s="488"/>
      <c r="L1829" s="488"/>
      <c r="M1829" s="488"/>
      <c r="N1829" s="488"/>
    </row>
    <row r="1830" spans="3:14" x14ac:dyDescent="0.2">
      <c r="C1830" s="488"/>
      <c r="E1830" s="488"/>
      <c r="F1830" s="488"/>
      <c r="G1830" s="488"/>
      <c r="H1830" s="488"/>
      <c r="I1830" s="488"/>
      <c r="J1830" s="488"/>
      <c r="K1830" s="488"/>
      <c r="L1830" s="488"/>
      <c r="M1830" s="488"/>
      <c r="N1830" s="488"/>
    </row>
    <row r="1831" spans="3:14" x14ac:dyDescent="0.2">
      <c r="C1831" s="488"/>
      <c r="E1831" s="488"/>
      <c r="F1831" s="488"/>
      <c r="G1831" s="488"/>
      <c r="H1831" s="488"/>
      <c r="I1831" s="488"/>
      <c r="J1831" s="488"/>
      <c r="K1831" s="488"/>
      <c r="L1831" s="488"/>
      <c r="M1831" s="488"/>
      <c r="N1831" s="488"/>
    </row>
    <row r="1832" spans="3:14" x14ac:dyDescent="0.2">
      <c r="C1832" s="488"/>
      <c r="E1832" s="488"/>
      <c r="F1832" s="488"/>
      <c r="G1832" s="488"/>
      <c r="H1832" s="488"/>
      <c r="I1832" s="488"/>
      <c r="J1832" s="488"/>
      <c r="K1832" s="488"/>
      <c r="L1832" s="488"/>
      <c r="M1832" s="488"/>
      <c r="N1832" s="488"/>
    </row>
    <row r="1833" spans="3:14" x14ac:dyDescent="0.2">
      <c r="C1833" s="488"/>
      <c r="E1833" s="488"/>
      <c r="F1833" s="488"/>
      <c r="G1833" s="488"/>
      <c r="H1833" s="488"/>
      <c r="I1833" s="488"/>
      <c r="J1833" s="488"/>
      <c r="K1833" s="488"/>
      <c r="L1833" s="488"/>
      <c r="M1833" s="488"/>
      <c r="N1833" s="488"/>
    </row>
    <row r="1834" spans="3:14" x14ac:dyDescent="0.2">
      <c r="C1834" s="488"/>
      <c r="E1834" s="488"/>
      <c r="F1834" s="488"/>
      <c r="G1834" s="488"/>
      <c r="H1834" s="488"/>
      <c r="I1834" s="488"/>
      <c r="J1834" s="488"/>
      <c r="K1834" s="488"/>
      <c r="L1834" s="488"/>
      <c r="M1834" s="488"/>
      <c r="N1834" s="488"/>
    </row>
    <row r="1835" spans="3:14" x14ac:dyDescent="0.2">
      <c r="C1835" s="488"/>
      <c r="E1835" s="488"/>
      <c r="F1835" s="488"/>
      <c r="G1835" s="488"/>
      <c r="H1835" s="488"/>
      <c r="I1835" s="488"/>
      <c r="J1835" s="488"/>
      <c r="K1835" s="488"/>
      <c r="L1835" s="488"/>
      <c r="M1835" s="488"/>
      <c r="N1835" s="488"/>
    </row>
    <row r="1836" spans="3:14" x14ac:dyDescent="0.2">
      <c r="C1836" s="488"/>
      <c r="E1836" s="488"/>
      <c r="F1836" s="488"/>
      <c r="G1836" s="488"/>
      <c r="H1836" s="488"/>
      <c r="I1836" s="488"/>
      <c r="J1836" s="488"/>
      <c r="K1836" s="488"/>
      <c r="L1836" s="488"/>
      <c r="M1836" s="488"/>
      <c r="N1836" s="488"/>
    </row>
    <row r="1837" spans="3:14" x14ac:dyDescent="0.2">
      <c r="C1837" s="488"/>
      <c r="E1837" s="488"/>
      <c r="F1837" s="488"/>
      <c r="G1837" s="488"/>
      <c r="H1837" s="488"/>
      <c r="I1837" s="488"/>
      <c r="J1837" s="488"/>
      <c r="K1837" s="488"/>
      <c r="L1837" s="488"/>
      <c r="M1837" s="488"/>
      <c r="N1837" s="488"/>
    </row>
    <row r="1838" spans="3:14" x14ac:dyDescent="0.2">
      <c r="C1838" s="488"/>
      <c r="E1838" s="488"/>
      <c r="F1838" s="488"/>
      <c r="G1838" s="488"/>
      <c r="H1838" s="488"/>
      <c r="I1838" s="488"/>
      <c r="J1838" s="488"/>
      <c r="K1838" s="488"/>
      <c r="L1838" s="488"/>
      <c r="M1838" s="488"/>
      <c r="N1838" s="488"/>
    </row>
    <row r="1839" spans="3:14" x14ac:dyDescent="0.2">
      <c r="C1839" s="488"/>
      <c r="E1839" s="488"/>
      <c r="F1839" s="488"/>
      <c r="G1839" s="488"/>
      <c r="H1839" s="488"/>
      <c r="I1839" s="488"/>
      <c r="J1839" s="488"/>
      <c r="K1839" s="488"/>
      <c r="L1839" s="488"/>
      <c r="M1839" s="488"/>
      <c r="N1839" s="488"/>
    </row>
    <row r="1840" spans="3:14" x14ac:dyDescent="0.2">
      <c r="C1840" s="488"/>
      <c r="E1840" s="488"/>
      <c r="F1840" s="488"/>
      <c r="G1840" s="488"/>
      <c r="H1840" s="488"/>
      <c r="I1840" s="488"/>
      <c r="J1840" s="488"/>
      <c r="K1840" s="488"/>
      <c r="L1840" s="488"/>
      <c r="M1840" s="488"/>
      <c r="N1840" s="488"/>
    </row>
    <row r="1841" spans="3:14" x14ac:dyDescent="0.2">
      <c r="C1841" s="488"/>
      <c r="E1841" s="488"/>
      <c r="F1841" s="488"/>
      <c r="G1841" s="488"/>
      <c r="H1841" s="488"/>
      <c r="I1841" s="488"/>
      <c r="J1841" s="488"/>
      <c r="K1841" s="488"/>
      <c r="L1841" s="488"/>
      <c r="M1841" s="488"/>
      <c r="N1841" s="488"/>
    </row>
    <row r="1842" spans="3:14" x14ac:dyDescent="0.2">
      <c r="C1842" s="488"/>
      <c r="E1842" s="488"/>
      <c r="F1842" s="488"/>
      <c r="G1842" s="488"/>
      <c r="H1842" s="488"/>
      <c r="I1842" s="488"/>
      <c r="J1842" s="488"/>
      <c r="K1842" s="488"/>
      <c r="L1842" s="488"/>
      <c r="M1842" s="488"/>
      <c r="N1842" s="488"/>
    </row>
    <row r="1843" spans="3:14" x14ac:dyDescent="0.2">
      <c r="C1843" s="488"/>
      <c r="E1843" s="488"/>
      <c r="F1843" s="488"/>
      <c r="G1843" s="488"/>
      <c r="H1843" s="488"/>
      <c r="I1843" s="488"/>
      <c r="J1843" s="488"/>
      <c r="K1843" s="488"/>
      <c r="L1843" s="488"/>
      <c r="M1843" s="488"/>
      <c r="N1843" s="488"/>
    </row>
    <row r="1844" spans="3:14" x14ac:dyDescent="0.2">
      <c r="C1844" s="488"/>
      <c r="E1844" s="488"/>
      <c r="F1844" s="488"/>
      <c r="G1844" s="488"/>
      <c r="H1844" s="488"/>
      <c r="I1844" s="488"/>
      <c r="J1844" s="488"/>
      <c r="K1844" s="488"/>
      <c r="L1844" s="488"/>
      <c r="M1844" s="488"/>
      <c r="N1844" s="488"/>
    </row>
    <row r="1845" spans="3:14" x14ac:dyDescent="0.2">
      <c r="C1845" s="488"/>
      <c r="E1845" s="488"/>
      <c r="F1845" s="488"/>
      <c r="G1845" s="488"/>
      <c r="H1845" s="488"/>
      <c r="I1845" s="488"/>
      <c r="J1845" s="488"/>
      <c r="K1845" s="488"/>
      <c r="L1845" s="488"/>
      <c r="M1845" s="488"/>
      <c r="N1845" s="488"/>
    </row>
    <row r="1846" spans="3:14" x14ac:dyDescent="0.2">
      <c r="C1846" s="488"/>
      <c r="E1846" s="488"/>
      <c r="F1846" s="488"/>
      <c r="G1846" s="488"/>
      <c r="H1846" s="488"/>
      <c r="I1846" s="488"/>
      <c r="J1846" s="488"/>
      <c r="K1846" s="488"/>
      <c r="L1846" s="488"/>
      <c r="M1846" s="488"/>
      <c r="N1846" s="488"/>
    </row>
    <row r="1847" spans="3:14" x14ac:dyDescent="0.2">
      <c r="C1847" s="488"/>
      <c r="E1847" s="488"/>
      <c r="F1847" s="488"/>
      <c r="G1847" s="488"/>
      <c r="H1847" s="488"/>
      <c r="I1847" s="488"/>
      <c r="J1847" s="488"/>
      <c r="K1847" s="488"/>
      <c r="L1847" s="488"/>
      <c r="M1847" s="488"/>
      <c r="N1847" s="488"/>
    </row>
    <row r="1848" spans="3:14" x14ac:dyDescent="0.2">
      <c r="C1848" s="488"/>
      <c r="E1848" s="488"/>
      <c r="F1848" s="488"/>
      <c r="G1848" s="488"/>
      <c r="H1848" s="488"/>
      <c r="I1848" s="488"/>
      <c r="J1848" s="488"/>
      <c r="K1848" s="488"/>
      <c r="L1848" s="488"/>
      <c r="M1848" s="488"/>
      <c r="N1848" s="488"/>
    </row>
    <row r="1849" spans="3:14" x14ac:dyDescent="0.2">
      <c r="C1849" s="488"/>
      <c r="E1849" s="488"/>
      <c r="F1849" s="488"/>
      <c r="G1849" s="488"/>
      <c r="H1849" s="488"/>
      <c r="I1849" s="488"/>
      <c r="J1849" s="488"/>
      <c r="K1849" s="488"/>
      <c r="L1849" s="488"/>
      <c r="M1849" s="488"/>
      <c r="N1849" s="488"/>
    </row>
    <row r="1850" spans="3:14" x14ac:dyDescent="0.2">
      <c r="C1850" s="488"/>
      <c r="E1850" s="488"/>
      <c r="F1850" s="488"/>
      <c r="G1850" s="488"/>
      <c r="H1850" s="488"/>
      <c r="I1850" s="488"/>
      <c r="J1850" s="488"/>
      <c r="K1850" s="488"/>
      <c r="L1850" s="488"/>
      <c r="M1850" s="488"/>
      <c r="N1850" s="488"/>
    </row>
    <row r="1851" spans="3:14" x14ac:dyDescent="0.2">
      <c r="C1851" s="488"/>
      <c r="E1851" s="488"/>
      <c r="F1851" s="488"/>
      <c r="G1851" s="488"/>
      <c r="H1851" s="488"/>
      <c r="I1851" s="488"/>
      <c r="J1851" s="488"/>
      <c r="K1851" s="488"/>
      <c r="L1851" s="488"/>
      <c r="M1851" s="488"/>
      <c r="N1851" s="488"/>
    </row>
    <row r="1852" spans="3:14" x14ac:dyDescent="0.2">
      <c r="C1852" s="488"/>
      <c r="E1852" s="488"/>
      <c r="F1852" s="488"/>
      <c r="G1852" s="488"/>
      <c r="H1852" s="488"/>
      <c r="I1852" s="488"/>
      <c r="J1852" s="488"/>
      <c r="K1852" s="488"/>
      <c r="L1852" s="488"/>
      <c r="M1852" s="488"/>
      <c r="N1852" s="488"/>
    </row>
    <row r="1853" spans="3:14" x14ac:dyDescent="0.2">
      <c r="C1853" s="488"/>
      <c r="E1853" s="488"/>
      <c r="F1853" s="488"/>
      <c r="G1853" s="488"/>
      <c r="H1853" s="488"/>
      <c r="I1853" s="488"/>
      <c r="J1853" s="488"/>
      <c r="K1853" s="488"/>
      <c r="L1853" s="488"/>
      <c r="M1853" s="488"/>
      <c r="N1853" s="488"/>
    </row>
    <row r="1854" spans="3:14" x14ac:dyDescent="0.2">
      <c r="C1854" s="488"/>
      <c r="E1854" s="488"/>
      <c r="F1854" s="488"/>
      <c r="G1854" s="488"/>
      <c r="H1854" s="488"/>
      <c r="I1854" s="488"/>
      <c r="J1854" s="488"/>
      <c r="K1854" s="488"/>
      <c r="L1854" s="488"/>
      <c r="M1854" s="488"/>
      <c r="N1854" s="488"/>
    </row>
    <row r="1855" spans="3:14" x14ac:dyDescent="0.2">
      <c r="C1855" s="488"/>
      <c r="E1855" s="488"/>
      <c r="F1855" s="488"/>
      <c r="G1855" s="488"/>
      <c r="H1855" s="488"/>
      <c r="I1855" s="488"/>
      <c r="J1855" s="488"/>
      <c r="K1855" s="488"/>
      <c r="L1855" s="488"/>
      <c r="M1855" s="488"/>
      <c r="N1855" s="488"/>
    </row>
    <row r="1856" spans="3:14" x14ac:dyDescent="0.2">
      <c r="C1856" s="488"/>
      <c r="E1856" s="488"/>
      <c r="F1856" s="488"/>
      <c r="G1856" s="488"/>
      <c r="H1856" s="488"/>
      <c r="I1856" s="488"/>
      <c r="J1856" s="488"/>
      <c r="K1856" s="488"/>
      <c r="L1856" s="488"/>
      <c r="M1856" s="488"/>
      <c r="N1856" s="488"/>
    </row>
    <row r="1857" spans="3:14" x14ac:dyDescent="0.2">
      <c r="C1857" s="488"/>
      <c r="E1857" s="488"/>
      <c r="F1857" s="488"/>
      <c r="G1857" s="488"/>
      <c r="H1857" s="488"/>
      <c r="I1857" s="488"/>
      <c r="J1857" s="488"/>
      <c r="K1857" s="488"/>
      <c r="L1857" s="488"/>
      <c r="M1857" s="488"/>
      <c r="N1857" s="488"/>
    </row>
    <row r="1858" spans="3:14" x14ac:dyDescent="0.2">
      <c r="C1858" s="488"/>
      <c r="E1858" s="488"/>
      <c r="F1858" s="488"/>
      <c r="G1858" s="488"/>
      <c r="H1858" s="488"/>
      <c r="I1858" s="488"/>
      <c r="J1858" s="488"/>
      <c r="K1858" s="488"/>
      <c r="L1858" s="488"/>
      <c r="M1858" s="488"/>
      <c r="N1858" s="488"/>
    </row>
    <row r="1859" spans="3:14" x14ac:dyDescent="0.2">
      <c r="C1859" s="488"/>
      <c r="E1859" s="488"/>
      <c r="F1859" s="488"/>
      <c r="G1859" s="488"/>
      <c r="H1859" s="488"/>
      <c r="I1859" s="488"/>
      <c r="J1859" s="488"/>
      <c r="K1859" s="488"/>
      <c r="L1859" s="488"/>
      <c r="M1859" s="488"/>
      <c r="N1859" s="488"/>
    </row>
    <row r="1860" spans="3:14" x14ac:dyDescent="0.2">
      <c r="C1860" s="488"/>
      <c r="E1860" s="488"/>
      <c r="F1860" s="488"/>
      <c r="G1860" s="488"/>
      <c r="H1860" s="488"/>
      <c r="I1860" s="488"/>
      <c r="J1860" s="488"/>
      <c r="K1860" s="488"/>
      <c r="L1860" s="488"/>
      <c r="M1860" s="488"/>
      <c r="N1860" s="488"/>
    </row>
    <row r="1861" spans="3:14" x14ac:dyDescent="0.2">
      <c r="C1861" s="488"/>
      <c r="E1861" s="488"/>
      <c r="F1861" s="488"/>
      <c r="G1861" s="488"/>
      <c r="H1861" s="488"/>
      <c r="I1861" s="488"/>
      <c r="J1861" s="488"/>
      <c r="K1861" s="488"/>
      <c r="L1861" s="488"/>
      <c r="M1861" s="488"/>
      <c r="N1861" s="488"/>
    </row>
    <row r="1862" spans="3:14" x14ac:dyDescent="0.2">
      <c r="C1862" s="488"/>
      <c r="E1862" s="488"/>
      <c r="F1862" s="488"/>
      <c r="G1862" s="488"/>
      <c r="H1862" s="488"/>
      <c r="I1862" s="488"/>
      <c r="J1862" s="488"/>
      <c r="K1862" s="488"/>
      <c r="L1862" s="488"/>
      <c r="M1862" s="488"/>
      <c r="N1862" s="488"/>
    </row>
    <row r="1863" spans="3:14" x14ac:dyDescent="0.2">
      <c r="C1863" s="488"/>
      <c r="E1863" s="488"/>
      <c r="F1863" s="488"/>
      <c r="G1863" s="488"/>
      <c r="H1863" s="488"/>
      <c r="I1863" s="488"/>
      <c r="J1863" s="488"/>
      <c r="K1863" s="488"/>
      <c r="L1863" s="488"/>
      <c r="M1863" s="488"/>
      <c r="N1863" s="488"/>
    </row>
    <row r="1864" spans="3:14" x14ac:dyDescent="0.2">
      <c r="C1864" s="488"/>
      <c r="E1864" s="488"/>
      <c r="F1864" s="488"/>
      <c r="G1864" s="488"/>
      <c r="H1864" s="488"/>
      <c r="I1864" s="488"/>
      <c r="J1864" s="488"/>
      <c r="K1864" s="488"/>
      <c r="L1864" s="488"/>
      <c r="M1864" s="488"/>
      <c r="N1864" s="488"/>
    </row>
    <row r="1865" spans="3:14" x14ac:dyDescent="0.2">
      <c r="C1865" s="488"/>
      <c r="E1865" s="488"/>
      <c r="F1865" s="488"/>
      <c r="G1865" s="488"/>
      <c r="H1865" s="488"/>
      <c r="I1865" s="488"/>
      <c r="J1865" s="488"/>
      <c r="K1865" s="488"/>
      <c r="L1865" s="488"/>
      <c r="M1865" s="488"/>
      <c r="N1865" s="488"/>
    </row>
    <row r="1866" spans="3:14" x14ac:dyDescent="0.2">
      <c r="C1866" s="488"/>
      <c r="E1866" s="488"/>
      <c r="F1866" s="488"/>
      <c r="G1866" s="488"/>
      <c r="H1866" s="488"/>
      <c r="I1866" s="488"/>
      <c r="J1866" s="488"/>
      <c r="K1866" s="488"/>
      <c r="L1866" s="488"/>
      <c r="M1866" s="488"/>
      <c r="N1866" s="488"/>
    </row>
    <row r="1867" spans="3:14" x14ac:dyDescent="0.2">
      <c r="C1867" s="488"/>
      <c r="E1867" s="488"/>
      <c r="F1867" s="488"/>
      <c r="G1867" s="488"/>
      <c r="H1867" s="488"/>
      <c r="I1867" s="488"/>
      <c r="J1867" s="488"/>
      <c r="K1867" s="488"/>
      <c r="L1867" s="488"/>
      <c r="M1867" s="488"/>
      <c r="N1867" s="488"/>
    </row>
    <row r="1868" spans="3:14" x14ac:dyDescent="0.2">
      <c r="C1868" s="488"/>
      <c r="E1868" s="488"/>
      <c r="F1868" s="488"/>
      <c r="G1868" s="488"/>
      <c r="H1868" s="488"/>
      <c r="I1868" s="488"/>
      <c r="J1868" s="488"/>
      <c r="K1868" s="488"/>
      <c r="L1868" s="488"/>
      <c r="M1868" s="488"/>
      <c r="N1868" s="488"/>
    </row>
    <row r="1869" spans="3:14" x14ac:dyDescent="0.2">
      <c r="C1869" s="488"/>
      <c r="E1869" s="488"/>
      <c r="F1869" s="488"/>
      <c r="G1869" s="488"/>
      <c r="H1869" s="488"/>
      <c r="I1869" s="488"/>
      <c r="J1869" s="488"/>
      <c r="K1869" s="488"/>
      <c r="L1869" s="488"/>
      <c r="M1869" s="488"/>
      <c r="N1869" s="488"/>
    </row>
    <row r="1870" spans="3:14" x14ac:dyDescent="0.2">
      <c r="C1870" s="488"/>
      <c r="E1870" s="488"/>
      <c r="F1870" s="488"/>
      <c r="G1870" s="488"/>
      <c r="H1870" s="488"/>
      <c r="I1870" s="488"/>
      <c r="J1870" s="488"/>
      <c r="K1870" s="488"/>
      <c r="L1870" s="488"/>
      <c r="M1870" s="488"/>
      <c r="N1870" s="488"/>
    </row>
    <row r="1871" spans="3:14" x14ac:dyDescent="0.2">
      <c r="C1871" s="488"/>
      <c r="E1871" s="488"/>
      <c r="F1871" s="488"/>
      <c r="G1871" s="488"/>
      <c r="H1871" s="488"/>
      <c r="I1871" s="488"/>
      <c r="J1871" s="488"/>
      <c r="K1871" s="488"/>
      <c r="L1871" s="488"/>
      <c r="M1871" s="488"/>
      <c r="N1871" s="488"/>
    </row>
    <row r="1872" spans="3:14" x14ac:dyDescent="0.2">
      <c r="C1872" s="488"/>
      <c r="E1872" s="488"/>
      <c r="F1872" s="488"/>
      <c r="G1872" s="488"/>
      <c r="H1872" s="488"/>
      <c r="I1872" s="488"/>
      <c r="J1872" s="488"/>
      <c r="K1872" s="488"/>
      <c r="L1872" s="488"/>
      <c r="M1872" s="488"/>
      <c r="N1872" s="488"/>
    </row>
    <row r="1873" spans="3:14" x14ac:dyDescent="0.2">
      <c r="C1873" s="488"/>
      <c r="E1873" s="488"/>
      <c r="F1873" s="488"/>
      <c r="G1873" s="488"/>
      <c r="H1873" s="488"/>
      <c r="I1873" s="488"/>
      <c r="J1873" s="488"/>
      <c r="K1873" s="488"/>
      <c r="L1873" s="488"/>
      <c r="M1873" s="488"/>
      <c r="N1873" s="488"/>
    </row>
    <row r="1874" spans="3:14" x14ac:dyDescent="0.2">
      <c r="C1874" s="488"/>
      <c r="E1874" s="488"/>
      <c r="F1874" s="488"/>
      <c r="G1874" s="488"/>
      <c r="H1874" s="488"/>
      <c r="I1874" s="488"/>
      <c r="J1874" s="488"/>
      <c r="K1874" s="488"/>
      <c r="L1874" s="488"/>
      <c r="M1874" s="488"/>
      <c r="N1874" s="488"/>
    </row>
    <row r="1875" spans="3:14" x14ac:dyDescent="0.2">
      <c r="C1875" s="488"/>
      <c r="E1875" s="488"/>
      <c r="F1875" s="488"/>
      <c r="G1875" s="488"/>
      <c r="H1875" s="488"/>
      <c r="I1875" s="488"/>
      <c r="J1875" s="488"/>
      <c r="K1875" s="488"/>
      <c r="L1875" s="488"/>
      <c r="M1875" s="488"/>
      <c r="N1875" s="488"/>
    </row>
    <row r="1876" spans="3:14" x14ac:dyDescent="0.2">
      <c r="C1876" s="488"/>
      <c r="E1876" s="488"/>
      <c r="F1876" s="488"/>
      <c r="G1876" s="488"/>
      <c r="H1876" s="488"/>
      <c r="I1876" s="488"/>
      <c r="J1876" s="488"/>
      <c r="K1876" s="488"/>
      <c r="L1876" s="488"/>
      <c r="M1876" s="488"/>
      <c r="N1876" s="488"/>
    </row>
    <row r="1877" spans="3:14" x14ac:dyDescent="0.2">
      <c r="C1877" s="488"/>
      <c r="E1877" s="488"/>
      <c r="F1877" s="488"/>
      <c r="G1877" s="488"/>
      <c r="H1877" s="488"/>
      <c r="I1877" s="488"/>
      <c r="J1877" s="488"/>
      <c r="K1877" s="488"/>
      <c r="L1877" s="488"/>
      <c r="M1877" s="488"/>
      <c r="N1877" s="488"/>
    </row>
    <row r="1878" spans="3:14" x14ac:dyDescent="0.2">
      <c r="C1878" s="488"/>
      <c r="E1878" s="488"/>
      <c r="F1878" s="488"/>
      <c r="G1878" s="488"/>
      <c r="H1878" s="488"/>
      <c r="I1878" s="488"/>
      <c r="J1878" s="488"/>
      <c r="K1878" s="488"/>
      <c r="L1878" s="488"/>
      <c r="M1878" s="488"/>
      <c r="N1878" s="488"/>
    </row>
    <row r="1879" spans="3:14" x14ac:dyDescent="0.2">
      <c r="C1879" s="488"/>
      <c r="E1879" s="488"/>
      <c r="F1879" s="488"/>
      <c r="G1879" s="488"/>
      <c r="H1879" s="488"/>
      <c r="I1879" s="488"/>
      <c r="J1879" s="488"/>
      <c r="K1879" s="488"/>
      <c r="L1879" s="488"/>
      <c r="M1879" s="488"/>
      <c r="N1879" s="488"/>
    </row>
    <row r="1880" spans="3:14" x14ac:dyDescent="0.2">
      <c r="C1880" s="488"/>
      <c r="E1880" s="488"/>
      <c r="F1880" s="488"/>
      <c r="G1880" s="488"/>
      <c r="H1880" s="488"/>
      <c r="I1880" s="488"/>
      <c r="J1880" s="488"/>
      <c r="K1880" s="488"/>
      <c r="L1880" s="488"/>
      <c r="M1880" s="488"/>
      <c r="N1880" s="488"/>
    </row>
    <row r="1881" spans="3:14" x14ac:dyDescent="0.2">
      <c r="C1881" s="488"/>
      <c r="E1881" s="488"/>
      <c r="F1881" s="488"/>
      <c r="G1881" s="488"/>
      <c r="H1881" s="488"/>
      <c r="I1881" s="488"/>
      <c r="J1881" s="488"/>
      <c r="K1881" s="488"/>
      <c r="L1881" s="488"/>
      <c r="M1881" s="488"/>
      <c r="N1881" s="488"/>
    </row>
    <row r="1882" spans="3:14" x14ac:dyDescent="0.2">
      <c r="C1882" s="488"/>
      <c r="E1882" s="488"/>
      <c r="F1882" s="488"/>
      <c r="G1882" s="488"/>
      <c r="H1882" s="488"/>
      <c r="I1882" s="488"/>
      <c r="J1882" s="488"/>
      <c r="K1882" s="488"/>
      <c r="L1882" s="488"/>
      <c r="M1882" s="488"/>
      <c r="N1882" s="488"/>
    </row>
    <row r="1883" spans="3:14" x14ac:dyDescent="0.2">
      <c r="C1883" s="488"/>
      <c r="E1883" s="488"/>
      <c r="F1883" s="488"/>
      <c r="G1883" s="488"/>
      <c r="H1883" s="488"/>
      <c r="I1883" s="488"/>
      <c r="J1883" s="488"/>
      <c r="K1883" s="488"/>
      <c r="L1883" s="488"/>
      <c r="M1883" s="488"/>
      <c r="N1883" s="488"/>
    </row>
    <row r="1884" spans="3:14" x14ac:dyDescent="0.2">
      <c r="C1884" s="488"/>
      <c r="E1884" s="488"/>
      <c r="F1884" s="488"/>
      <c r="G1884" s="488"/>
      <c r="H1884" s="488"/>
      <c r="I1884" s="488"/>
      <c r="J1884" s="488"/>
      <c r="K1884" s="488"/>
      <c r="L1884" s="488"/>
      <c r="M1884" s="488"/>
      <c r="N1884" s="488"/>
    </row>
    <row r="1885" spans="3:14" x14ac:dyDescent="0.2">
      <c r="C1885" s="488"/>
      <c r="E1885" s="488"/>
      <c r="F1885" s="488"/>
      <c r="G1885" s="488"/>
      <c r="H1885" s="488"/>
      <c r="I1885" s="488"/>
      <c r="J1885" s="488"/>
      <c r="K1885" s="488"/>
      <c r="L1885" s="488"/>
      <c r="M1885" s="488"/>
      <c r="N1885" s="488"/>
    </row>
    <row r="1886" spans="3:14" x14ac:dyDescent="0.2">
      <c r="C1886" s="488"/>
      <c r="E1886" s="488"/>
      <c r="F1886" s="488"/>
      <c r="G1886" s="488"/>
      <c r="H1886" s="488"/>
      <c r="I1886" s="488"/>
      <c r="J1886" s="488"/>
      <c r="K1886" s="488"/>
      <c r="L1886" s="488"/>
      <c r="M1886" s="488"/>
      <c r="N1886" s="488"/>
    </row>
    <row r="1887" spans="3:14" x14ac:dyDescent="0.2">
      <c r="C1887" s="488"/>
      <c r="E1887" s="488"/>
      <c r="F1887" s="488"/>
      <c r="G1887" s="488"/>
      <c r="H1887" s="488"/>
      <c r="I1887" s="488"/>
      <c r="J1887" s="488"/>
      <c r="K1887" s="488"/>
      <c r="L1887" s="488"/>
      <c r="M1887" s="488"/>
      <c r="N1887" s="488"/>
    </row>
    <row r="1888" spans="3:14" x14ac:dyDescent="0.2">
      <c r="C1888" s="488"/>
      <c r="E1888" s="488"/>
      <c r="F1888" s="488"/>
      <c r="G1888" s="488"/>
      <c r="H1888" s="488"/>
      <c r="I1888" s="488"/>
      <c r="J1888" s="488"/>
      <c r="K1888" s="488"/>
      <c r="L1888" s="488"/>
      <c r="M1888" s="488"/>
      <c r="N1888" s="488"/>
    </row>
    <row r="1889" spans="3:14" x14ac:dyDescent="0.2">
      <c r="C1889" s="488"/>
      <c r="E1889" s="488"/>
      <c r="F1889" s="488"/>
      <c r="G1889" s="488"/>
      <c r="H1889" s="488"/>
      <c r="I1889" s="488"/>
      <c r="J1889" s="488"/>
      <c r="K1889" s="488"/>
      <c r="L1889" s="488"/>
      <c r="M1889" s="488"/>
      <c r="N1889" s="488"/>
    </row>
    <row r="1890" spans="3:14" x14ac:dyDescent="0.2">
      <c r="C1890" s="488"/>
      <c r="E1890" s="488"/>
      <c r="F1890" s="488"/>
      <c r="G1890" s="488"/>
      <c r="H1890" s="488"/>
      <c r="I1890" s="488"/>
      <c r="J1890" s="488"/>
      <c r="K1890" s="488"/>
      <c r="L1890" s="488"/>
      <c r="M1890" s="488"/>
      <c r="N1890" s="488"/>
    </row>
    <row r="1891" spans="3:14" x14ac:dyDescent="0.2">
      <c r="C1891" s="488"/>
      <c r="E1891" s="488"/>
      <c r="F1891" s="488"/>
      <c r="G1891" s="488"/>
      <c r="H1891" s="488"/>
      <c r="I1891" s="488"/>
      <c r="J1891" s="488"/>
      <c r="K1891" s="488"/>
      <c r="L1891" s="488"/>
      <c r="M1891" s="488"/>
      <c r="N1891" s="488"/>
    </row>
    <row r="1892" spans="3:14" x14ac:dyDescent="0.2">
      <c r="C1892" s="488"/>
      <c r="E1892" s="488"/>
      <c r="F1892" s="488"/>
      <c r="G1892" s="488"/>
      <c r="H1892" s="488"/>
      <c r="I1892" s="488"/>
      <c r="J1892" s="488"/>
      <c r="K1892" s="488"/>
      <c r="L1892" s="488"/>
      <c r="M1892" s="488"/>
      <c r="N1892" s="488"/>
    </row>
    <row r="1893" spans="3:14" x14ac:dyDescent="0.2">
      <c r="C1893" s="488"/>
      <c r="E1893" s="488"/>
      <c r="F1893" s="488"/>
      <c r="G1893" s="488"/>
      <c r="H1893" s="488"/>
      <c r="I1893" s="488"/>
      <c r="J1893" s="488"/>
      <c r="K1893" s="488"/>
      <c r="L1893" s="488"/>
      <c r="M1893" s="488"/>
      <c r="N1893" s="488"/>
    </row>
    <row r="1894" spans="3:14" x14ac:dyDescent="0.2">
      <c r="C1894" s="488"/>
      <c r="E1894" s="488"/>
      <c r="F1894" s="488"/>
      <c r="G1894" s="488"/>
      <c r="H1894" s="488"/>
      <c r="I1894" s="488"/>
      <c r="J1894" s="488"/>
      <c r="K1894" s="488"/>
      <c r="L1894" s="488"/>
      <c r="M1894" s="488"/>
      <c r="N1894" s="488"/>
    </row>
    <row r="1895" spans="3:14" x14ac:dyDescent="0.2">
      <c r="C1895" s="488"/>
      <c r="E1895" s="488"/>
      <c r="F1895" s="488"/>
      <c r="G1895" s="488"/>
      <c r="H1895" s="488"/>
      <c r="I1895" s="488"/>
      <c r="J1895" s="488"/>
      <c r="K1895" s="488"/>
      <c r="L1895" s="488"/>
      <c r="M1895" s="488"/>
      <c r="N1895" s="488"/>
    </row>
    <row r="1896" spans="3:14" x14ac:dyDescent="0.2">
      <c r="C1896" s="488"/>
      <c r="E1896" s="488"/>
      <c r="F1896" s="488"/>
      <c r="G1896" s="488"/>
      <c r="H1896" s="488"/>
      <c r="I1896" s="488"/>
      <c r="J1896" s="488"/>
      <c r="K1896" s="488"/>
      <c r="L1896" s="488"/>
      <c r="M1896" s="488"/>
      <c r="N1896" s="488"/>
    </row>
    <row r="1897" spans="3:14" x14ac:dyDescent="0.2">
      <c r="C1897" s="488"/>
      <c r="E1897" s="488"/>
      <c r="F1897" s="488"/>
      <c r="G1897" s="488"/>
      <c r="H1897" s="488"/>
      <c r="I1897" s="488"/>
      <c r="J1897" s="488"/>
      <c r="K1897" s="488"/>
      <c r="L1897" s="488"/>
      <c r="M1897" s="488"/>
      <c r="N1897" s="488"/>
    </row>
    <row r="1898" spans="3:14" x14ac:dyDescent="0.2">
      <c r="C1898" s="488"/>
      <c r="E1898" s="488"/>
      <c r="F1898" s="488"/>
      <c r="G1898" s="488"/>
      <c r="H1898" s="488"/>
      <c r="I1898" s="488"/>
      <c r="J1898" s="488"/>
      <c r="K1898" s="488"/>
      <c r="L1898" s="488"/>
      <c r="M1898" s="488"/>
      <c r="N1898" s="488"/>
    </row>
    <row r="1899" spans="3:14" x14ac:dyDescent="0.2">
      <c r="C1899" s="488"/>
      <c r="E1899" s="488"/>
      <c r="F1899" s="488"/>
      <c r="G1899" s="488"/>
      <c r="H1899" s="488"/>
      <c r="I1899" s="488"/>
      <c r="J1899" s="488"/>
      <c r="K1899" s="488"/>
      <c r="L1899" s="488"/>
      <c r="M1899" s="488"/>
      <c r="N1899" s="488"/>
    </row>
    <row r="1900" spans="3:14" x14ac:dyDescent="0.2">
      <c r="C1900" s="488"/>
      <c r="E1900" s="488"/>
      <c r="F1900" s="488"/>
      <c r="G1900" s="488"/>
      <c r="H1900" s="488"/>
      <c r="I1900" s="488"/>
      <c r="J1900" s="488"/>
      <c r="K1900" s="488"/>
      <c r="L1900" s="488"/>
      <c r="M1900" s="488"/>
      <c r="N1900" s="488"/>
    </row>
    <row r="1901" spans="3:14" x14ac:dyDescent="0.2">
      <c r="C1901" s="488"/>
      <c r="E1901" s="488"/>
      <c r="F1901" s="488"/>
      <c r="G1901" s="488"/>
      <c r="H1901" s="488"/>
      <c r="I1901" s="488"/>
      <c r="J1901" s="488"/>
      <c r="K1901" s="488"/>
      <c r="L1901" s="488"/>
      <c r="M1901" s="488"/>
      <c r="N1901" s="488"/>
    </row>
    <row r="1902" spans="3:14" x14ac:dyDescent="0.2">
      <c r="C1902" s="488"/>
      <c r="E1902" s="488"/>
      <c r="F1902" s="488"/>
      <c r="G1902" s="488"/>
      <c r="H1902" s="488"/>
      <c r="I1902" s="488"/>
      <c r="J1902" s="488"/>
      <c r="K1902" s="488"/>
      <c r="L1902" s="488"/>
      <c r="M1902" s="488"/>
      <c r="N1902" s="488"/>
    </row>
    <row r="1903" spans="3:14" x14ac:dyDescent="0.2">
      <c r="C1903" s="488"/>
      <c r="E1903" s="488"/>
      <c r="F1903" s="488"/>
      <c r="G1903" s="488"/>
      <c r="H1903" s="488"/>
      <c r="I1903" s="488"/>
      <c r="J1903" s="488"/>
      <c r="K1903" s="488"/>
      <c r="L1903" s="488"/>
      <c r="M1903" s="488"/>
      <c r="N1903" s="488"/>
    </row>
    <row r="1904" spans="3:14" x14ac:dyDescent="0.2">
      <c r="C1904" s="488"/>
      <c r="E1904" s="488"/>
      <c r="F1904" s="488"/>
      <c r="G1904" s="488"/>
      <c r="H1904" s="488"/>
      <c r="I1904" s="488"/>
      <c r="J1904" s="488"/>
      <c r="K1904" s="488"/>
      <c r="L1904" s="488"/>
      <c r="M1904" s="488"/>
      <c r="N1904" s="488"/>
    </row>
    <row r="1905" spans="3:14" x14ac:dyDescent="0.2">
      <c r="C1905" s="488"/>
      <c r="E1905" s="488"/>
      <c r="F1905" s="488"/>
      <c r="G1905" s="488"/>
      <c r="H1905" s="488"/>
      <c r="I1905" s="488"/>
      <c r="J1905" s="488"/>
      <c r="K1905" s="488"/>
      <c r="L1905" s="488"/>
      <c r="M1905" s="488"/>
      <c r="N1905" s="488"/>
    </row>
    <row r="1906" spans="3:14" x14ac:dyDescent="0.2">
      <c r="C1906" s="488"/>
      <c r="E1906" s="488"/>
      <c r="F1906" s="488"/>
      <c r="G1906" s="488"/>
      <c r="H1906" s="488"/>
      <c r="I1906" s="488"/>
      <c r="J1906" s="488"/>
      <c r="K1906" s="488"/>
      <c r="L1906" s="488"/>
      <c r="M1906" s="488"/>
      <c r="N1906" s="488"/>
    </row>
    <row r="1907" spans="3:14" x14ac:dyDescent="0.2">
      <c r="C1907" s="488"/>
      <c r="E1907" s="488"/>
      <c r="F1907" s="488"/>
      <c r="G1907" s="488"/>
      <c r="H1907" s="488"/>
      <c r="I1907" s="488"/>
      <c r="J1907" s="488"/>
      <c r="K1907" s="488"/>
      <c r="L1907" s="488"/>
      <c r="M1907" s="488"/>
      <c r="N1907" s="488"/>
    </row>
    <row r="1908" spans="3:14" x14ac:dyDescent="0.2">
      <c r="C1908" s="488"/>
      <c r="E1908" s="488"/>
      <c r="F1908" s="488"/>
      <c r="G1908" s="488"/>
      <c r="H1908" s="488"/>
      <c r="I1908" s="488"/>
      <c r="J1908" s="488"/>
      <c r="K1908" s="488"/>
      <c r="L1908" s="488"/>
      <c r="M1908" s="488"/>
      <c r="N1908" s="488"/>
    </row>
    <row r="1909" spans="3:14" x14ac:dyDescent="0.2">
      <c r="C1909" s="488"/>
      <c r="E1909" s="488"/>
      <c r="F1909" s="488"/>
      <c r="G1909" s="488"/>
      <c r="H1909" s="488"/>
      <c r="I1909" s="488"/>
      <c r="J1909" s="488"/>
      <c r="K1909" s="488"/>
      <c r="L1909" s="488"/>
      <c r="M1909" s="488"/>
      <c r="N1909" s="488"/>
    </row>
    <row r="1910" spans="3:14" x14ac:dyDescent="0.2">
      <c r="C1910" s="488"/>
      <c r="E1910" s="488"/>
      <c r="F1910" s="488"/>
      <c r="G1910" s="488"/>
      <c r="H1910" s="488"/>
      <c r="I1910" s="488"/>
      <c r="J1910" s="488"/>
      <c r="K1910" s="488"/>
      <c r="L1910" s="488"/>
      <c r="M1910" s="488"/>
      <c r="N1910" s="488"/>
    </row>
    <row r="1911" spans="3:14" x14ac:dyDescent="0.2">
      <c r="C1911" s="488"/>
      <c r="E1911" s="488"/>
      <c r="F1911" s="488"/>
      <c r="G1911" s="488"/>
      <c r="H1911" s="488"/>
      <c r="I1911" s="488"/>
      <c r="J1911" s="488"/>
      <c r="K1911" s="488"/>
      <c r="L1911" s="488"/>
      <c r="M1911" s="488"/>
      <c r="N1911" s="488"/>
    </row>
    <row r="1912" spans="3:14" x14ac:dyDescent="0.2">
      <c r="C1912" s="488"/>
      <c r="E1912" s="488"/>
      <c r="F1912" s="488"/>
      <c r="G1912" s="488"/>
      <c r="H1912" s="488"/>
      <c r="I1912" s="488"/>
      <c r="J1912" s="488"/>
      <c r="K1912" s="488"/>
      <c r="L1912" s="488"/>
      <c r="M1912" s="488"/>
      <c r="N1912" s="488"/>
    </row>
    <row r="1913" spans="3:14" x14ac:dyDescent="0.2">
      <c r="C1913" s="488"/>
      <c r="E1913" s="488"/>
      <c r="F1913" s="488"/>
      <c r="G1913" s="488"/>
      <c r="H1913" s="488"/>
      <c r="I1913" s="488"/>
      <c r="J1913" s="488"/>
      <c r="K1913" s="488"/>
      <c r="L1913" s="488"/>
      <c r="M1913" s="488"/>
      <c r="N1913" s="488"/>
    </row>
    <row r="1914" spans="3:14" x14ac:dyDescent="0.2">
      <c r="C1914" s="488"/>
      <c r="E1914" s="488"/>
      <c r="F1914" s="488"/>
      <c r="G1914" s="488"/>
      <c r="H1914" s="488"/>
      <c r="I1914" s="488"/>
      <c r="J1914" s="488"/>
      <c r="K1914" s="488"/>
      <c r="L1914" s="488"/>
      <c r="M1914" s="488"/>
      <c r="N1914" s="488"/>
    </row>
    <row r="1915" spans="3:14" x14ac:dyDescent="0.2">
      <c r="C1915" s="488"/>
      <c r="E1915" s="488"/>
      <c r="F1915" s="488"/>
      <c r="G1915" s="488"/>
      <c r="H1915" s="488"/>
      <c r="I1915" s="488"/>
      <c r="J1915" s="488"/>
      <c r="K1915" s="488"/>
      <c r="L1915" s="488"/>
      <c r="M1915" s="488"/>
      <c r="N1915" s="488"/>
    </row>
    <row r="1916" spans="3:14" x14ac:dyDescent="0.2">
      <c r="C1916" s="488"/>
      <c r="E1916" s="488"/>
      <c r="F1916" s="488"/>
      <c r="G1916" s="488"/>
      <c r="H1916" s="488"/>
      <c r="I1916" s="488"/>
      <c r="J1916" s="488"/>
      <c r="K1916" s="488"/>
      <c r="L1916" s="488"/>
      <c r="M1916" s="488"/>
      <c r="N1916" s="488"/>
    </row>
    <row r="1917" spans="3:14" x14ac:dyDescent="0.2">
      <c r="C1917" s="488"/>
      <c r="E1917" s="488"/>
      <c r="F1917" s="488"/>
      <c r="G1917" s="488"/>
      <c r="H1917" s="488"/>
      <c r="I1917" s="488"/>
      <c r="J1917" s="488"/>
      <c r="K1917" s="488"/>
      <c r="L1917" s="488"/>
      <c r="M1917" s="488"/>
      <c r="N1917" s="488"/>
    </row>
    <row r="1918" spans="3:14" x14ac:dyDescent="0.2">
      <c r="C1918" s="488"/>
      <c r="E1918" s="488"/>
      <c r="F1918" s="488"/>
      <c r="G1918" s="488"/>
      <c r="H1918" s="488"/>
      <c r="I1918" s="488"/>
      <c r="J1918" s="488"/>
      <c r="K1918" s="488"/>
      <c r="L1918" s="488"/>
      <c r="M1918" s="488"/>
      <c r="N1918" s="488"/>
    </row>
    <row r="1919" spans="3:14" x14ac:dyDescent="0.2">
      <c r="C1919" s="488"/>
      <c r="E1919" s="488"/>
      <c r="F1919" s="488"/>
      <c r="G1919" s="488"/>
      <c r="H1919" s="488"/>
      <c r="I1919" s="488"/>
      <c r="J1919" s="488"/>
      <c r="K1919" s="488"/>
      <c r="L1919" s="488"/>
      <c r="M1919" s="488"/>
      <c r="N1919" s="488"/>
    </row>
    <row r="1920" spans="3:14" x14ac:dyDescent="0.2">
      <c r="C1920" s="488"/>
      <c r="E1920" s="488"/>
      <c r="F1920" s="488"/>
      <c r="G1920" s="488"/>
      <c r="H1920" s="488"/>
      <c r="I1920" s="488"/>
      <c r="J1920" s="488"/>
      <c r="K1920" s="488"/>
      <c r="L1920" s="488"/>
      <c r="M1920" s="488"/>
      <c r="N1920" s="488"/>
    </row>
    <row r="1921" spans="3:14" x14ac:dyDescent="0.2">
      <c r="C1921" s="488"/>
      <c r="E1921" s="488"/>
      <c r="F1921" s="488"/>
      <c r="G1921" s="488"/>
      <c r="H1921" s="488"/>
      <c r="I1921" s="488"/>
      <c r="J1921" s="488"/>
      <c r="K1921" s="488"/>
      <c r="L1921" s="488"/>
      <c r="M1921" s="488"/>
      <c r="N1921" s="488"/>
    </row>
    <row r="1922" spans="3:14" x14ac:dyDescent="0.2">
      <c r="C1922" s="488"/>
      <c r="E1922" s="488"/>
      <c r="F1922" s="488"/>
      <c r="G1922" s="488"/>
      <c r="H1922" s="488"/>
      <c r="I1922" s="488"/>
      <c r="J1922" s="488"/>
      <c r="K1922" s="488"/>
      <c r="L1922" s="488"/>
      <c r="M1922" s="488"/>
      <c r="N1922" s="488"/>
    </row>
    <row r="1923" spans="3:14" x14ac:dyDescent="0.2">
      <c r="C1923" s="488"/>
      <c r="E1923" s="488"/>
      <c r="F1923" s="488"/>
      <c r="G1923" s="488"/>
      <c r="H1923" s="488"/>
      <c r="I1923" s="488"/>
      <c r="J1923" s="488"/>
      <c r="K1923" s="488"/>
      <c r="L1923" s="488"/>
      <c r="M1923" s="488"/>
      <c r="N1923" s="488"/>
    </row>
    <row r="1924" spans="3:14" x14ac:dyDescent="0.2">
      <c r="C1924" s="488"/>
      <c r="E1924" s="488"/>
      <c r="F1924" s="488"/>
      <c r="G1924" s="488"/>
      <c r="H1924" s="488"/>
      <c r="I1924" s="488"/>
      <c r="J1924" s="488"/>
      <c r="K1924" s="488"/>
      <c r="L1924" s="488"/>
      <c r="M1924" s="488"/>
      <c r="N1924" s="488"/>
    </row>
    <row r="1925" spans="3:14" x14ac:dyDescent="0.2">
      <c r="C1925" s="488"/>
      <c r="E1925" s="488"/>
      <c r="F1925" s="488"/>
      <c r="G1925" s="488"/>
      <c r="H1925" s="488"/>
      <c r="I1925" s="488"/>
      <c r="J1925" s="488"/>
      <c r="K1925" s="488"/>
      <c r="L1925" s="488"/>
      <c r="M1925" s="488"/>
      <c r="N1925" s="488"/>
    </row>
    <row r="1926" spans="3:14" x14ac:dyDescent="0.2">
      <c r="C1926" s="488"/>
      <c r="E1926" s="488"/>
      <c r="F1926" s="488"/>
      <c r="G1926" s="488"/>
      <c r="H1926" s="488"/>
      <c r="I1926" s="488"/>
      <c r="J1926" s="488"/>
      <c r="K1926" s="488"/>
      <c r="L1926" s="488"/>
      <c r="M1926" s="488"/>
      <c r="N1926" s="488"/>
    </row>
    <row r="1927" spans="3:14" x14ac:dyDescent="0.2">
      <c r="C1927" s="488"/>
      <c r="E1927" s="488"/>
      <c r="F1927" s="488"/>
      <c r="G1927" s="488"/>
      <c r="H1927" s="488"/>
      <c r="I1927" s="488"/>
      <c r="J1927" s="488"/>
      <c r="K1927" s="488"/>
      <c r="L1927" s="488"/>
      <c r="M1927" s="488"/>
      <c r="N1927" s="488"/>
    </row>
    <row r="1928" spans="3:14" x14ac:dyDescent="0.2">
      <c r="C1928" s="488"/>
      <c r="E1928" s="488"/>
      <c r="F1928" s="488"/>
      <c r="G1928" s="488"/>
      <c r="H1928" s="488"/>
      <c r="I1928" s="488"/>
      <c r="J1928" s="488"/>
      <c r="K1928" s="488"/>
      <c r="L1928" s="488"/>
      <c r="M1928" s="488"/>
      <c r="N1928" s="488"/>
    </row>
    <row r="1929" spans="3:14" x14ac:dyDescent="0.2">
      <c r="C1929" s="488"/>
      <c r="E1929" s="488"/>
      <c r="F1929" s="488"/>
      <c r="G1929" s="488"/>
      <c r="H1929" s="488"/>
      <c r="I1929" s="488"/>
      <c r="J1929" s="488"/>
      <c r="K1929" s="488"/>
      <c r="L1929" s="488"/>
      <c r="M1929" s="488"/>
      <c r="N1929" s="488"/>
    </row>
    <row r="1930" spans="3:14" x14ac:dyDescent="0.2">
      <c r="C1930" s="488"/>
      <c r="E1930" s="488"/>
      <c r="F1930" s="488"/>
      <c r="G1930" s="488"/>
      <c r="H1930" s="488"/>
      <c r="I1930" s="488"/>
      <c r="J1930" s="488"/>
      <c r="K1930" s="488"/>
      <c r="L1930" s="488"/>
      <c r="M1930" s="488"/>
      <c r="N1930" s="488"/>
    </row>
    <row r="1931" spans="3:14" x14ac:dyDescent="0.2">
      <c r="C1931" s="488"/>
      <c r="E1931" s="488"/>
      <c r="F1931" s="488"/>
      <c r="G1931" s="488"/>
      <c r="H1931" s="488"/>
      <c r="I1931" s="488"/>
      <c r="J1931" s="488"/>
      <c r="K1931" s="488"/>
      <c r="L1931" s="488"/>
      <c r="M1931" s="488"/>
      <c r="N1931" s="488"/>
    </row>
    <row r="1932" spans="3:14" x14ac:dyDescent="0.2">
      <c r="C1932" s="488"/>
      <c r="E1932" s="488"/>
      <c r="F1932" s="488"/>
      <c r="G1932" s="488"/>
      <c r="H1932" s="488"/>
      <c r="I1932" s="488"/>
      <c r="J1932" s="488"/>
      <c r="K1932" s="488"/>
      <c r="L1932" s="488"/>
      <c r="M1932" s="488"/>
      <c r="N1932" s="488"/>
    </row>
    <row r="1933" spans="3:14" x14ac:dyDescent="0.2">
      <c r="C1933" s="488"/>
      <c r="E1933" s="488"/>
      <c r="F1933" s="488"/>
      <c r="G1933" s="488"/>
      <c r="H1933" s="488"/>
      <c r="I1933" s="488"/>
      <c r="J1933" s="488"/>
      <c r="K1933" s="488"/>
      <c r="L1933" s="488"/>
      <c r="M1933" s="488"/>
      <c r="N1933" s="488"/>
    </row>
    <row r="1934" spans="3:14" x14ac:dyDescent="0.2">
      <c r="C1934" s="488"/>
      <c r="E1934" s="488"/>
      <c r="F1934" s="488"/>
      <c r="G1934" s="488"/>
      <c r="H1934" s="488"/>
      <c r="I1934" s="488"/>
      <c r="J1934" s="488"/>
      <c r="K1934" s="488"/>
      <c r="L1934" s="488"/>
      <c r="M1934" s="488"/>
      <c r="N1934" s="488"/>
    </row>
    <row r="1935" spans="3:14" x14ac:dyDescent="0.2">
      <c r="C1935" s="488"/>
      <c r="E1935" s="488"/>
      <c r="F1935" s="488"/>
      <c r="G1935" s="488"/>
      <c r="H1935" s="488"/>
      <c r="I1935" s="488"/>
      <c r="J1935" s="488"/>
      <c r="K1935" s="488"/>
      <c r="L1935" s="488"/>
      <c r="M1935" s="488"/>
      <c r="N1935" s="488"/>
    </row>
    <row r="1936" spans="3:14" x14ac:dyDescent="0.2">
      <c r="C1936" s="488"/>
      <c r="E1936" s="488"/>
      <c r="F1936" s="488"/>
      <c r="G1936" s="488"/>
      <c r="H1936" s="488"/>
      <c r="I1936" s="488"/>
      <c r="J1936" s="488"/>
      <c r="K1936" s="488"/>
      <c r="L1936" s="488"/>
      <c r="M1936" s="488"/>
      <c r="N1936" s="488"/>
    </row>
    <row r="1937" spans="3:14" x14ac:dyDescent="0.2">
      <c r="C1937" s="488"/>
      <c r="E1937" s="488"/>
      <c r="F1937" s="488"/>
      <c r="G1937" s="488"/>
      <c r="H1937" s="488"/>
      <c r="I1937" s="488"/>
      <c r="J1937" s="488"/>
      <c r="K1937" s="488"/>
      <c r="L1937" s="488"/>
      <c r="M1937" s="488"/>
      <c r="N1937" s="488"/>
    </row>
    <row r="1938" spans="3:14" x14ac:dyDescent="0.2">
      <c r="C1938" s="488"/>
      <c r="E1938" s="488"/>
      <c r="F1938" s="488"/>
      <c r="G1938" s="488"/>
      <c r="H1938" s="488"/>
      <c r="I1938" s="488"/>
      <c r="J1938" s="488"/>
      <c r="K1938" s="488"/>
      <c r="L1938" s="488"/>
      <c r="M1938" s="488"/>
      <c r="N1938" s="488"/>
    </row>
    <row r="1939" spans="3:14" x14ac:dyDescent="0.2">
      <c r="C1939" s="488"/>
      <c r="E1939" s="488"/>
      <c r="F1939" s="488"/>
      <c r="G1939" s="488"/>
      <c r="H1939" s="488"/>
      <c r="I1939" s="488"/>
      <c r="J1939" s="488"/>
      <c r="K1939" s="488"/>
      <c r="L1939" s="488"/>
      <c r="M1939" s="488"/>
      <c r="N1939" s="488"/>
    </row>
    <row r="1940" spans="3:14" x14ac:dyDescent="0.2">
      <c r="C1940" s="488"/>
      <c r="E1940" s="488"/>
      <c r="F1940" s="488"/>
      <c r="G1940" s="488"/>
      <c r="H1940" s="488"/>
      <c r="I1940" s="488"/>
      <c r="J1940" s="488"/>
      <c r="K1940" s="488"/>
      <c r="L1940" s="488"/>
      <c r="M1940" s="488"/>
      <c r="N1940" s="488"/>
    </row>
    <row r="1941" spans="3:14" x14ac:dyDescent="0.2">
      <c r="C1941" s="488"/>
      <c r="E1941" s="488"/>
      <c r="F1941" s="488"/>
      <c r="G1941" s="488"/>
      <c r="H1941" s="488"/>
      <c r="I1941" s="488"/>
      <c r="J1941" s="488"/>
      <c r="K1941" s="488"/>
      <c r="L1941" s="488"/>
      <c r="M1941" s="488"/>
      <c r="N1941" s="488"/>
    </row>
    <row r="1942" spans="3:14" x14ac:dyDescent="0.2">
      <c r="C1942" s="488"/>
      <c r="E1942" s="488"/>
      <c r="F1942" s="488"/>
      <c r="G1942" s="488"/>
      <c r="H1942" s="488"/>
      <c r="I1942" s="488"/>
      <c r="J1942" s="488"/>
      <c r="K1942" s="488"/>
      <c r="L1942" s="488"/>
      <c r="M1942" s="488"/>
      <c r="N1942" s="488"/>
    </row>
    <row r="1943" spans="3:14" x14ac:dyDescent="0.2">
      <c r="C1943" s="488"/>
      <c r="E1943" s="488"/>
      <c r="F1943" s="488"/>
      <c r="G1943" s="488"/>
      <c r="H1943" s="488"/>
      <c r="I1943" s="488"/>
      <c r="J1943" s="488"/>
      <c r="K1943" s="488"/>
      <c r="L1943" s="488"/>
      <c r="M1943" s="488"/>
      <c r="N1943" s="488"/>
    </row>
    <row r="1944" spans="3:14" x14ac:dyDescent="0.2">
      <c r="C1944" s="488"/>
      <c r="E1944" s="488"/>
      <c r="F1944" s="488"/>
      <c r="G1944" s="488"/>
      <c r="H1944" s="488"/>
      <c r="I1944" s="488"/>
      <c r="J1944" s="488"/>
      <c r="K1944" s="488"/>
      <c r="L1944" s="488"/>
      <c r="M1944" s="488"/>
      <c r="N1944" s="488"/>
    </row>
    <row r="1945" spans="3:14" x14ac:dyDescent="0.2">
      <c r="C1945" s="488"/>
      <c r="E1945" s="488"/>
      <c r="F1945" s="488"/>
      <c r="G1945" s="488"/>
      <c r="H1945" s="488"/>
      <c r="I1945" s="488"/>
      <c r="J1945" s="488"/>
      <c r="K1945" s="488"/>
      <c r="L1945" s="488"/>
      <c r="M1945" s="488"/>
      <c r="N1945" s="488"/>
    </row>
    <row r="1946" spans="3:14" x14ac:dyDescent="0.2">
      <c r="C1946" s="488"/>
      <c r="E1946" s="488"/>
      <c r="F1946" s="488"/>
      <c r="G1946" s="488"/>
      <c r="H1946" s="488"/>
      <c r="I1946" s="488"/>
      <c r="J1946" s="488"/>
      <c r="K1946" s="488"/>
      <c r="L1946" s="488"/>
      <c r="M1946" s="488"/>
      <c r="N1946" s="488"/>
    </row>
    <row r="1947" spans="3:14" x14ac:dyDescent="0.2">
      <c r="C1947" s="488"/>
      <c r="E1947" s="488"/>
      <c r="F1947" s="488"/>
      <c r="G1947" s="488"/>
      <c r="H1947" s="488"/>
      <c r="I1947" s="488"/>
      <c r="J1947" s="488"/>
      <c r="K1947" s="488"/>
      <c r="L1947" s="488"/>
      <c r="M1947" s="488"/>
      <c r="N1947" s="488"/>
    </row>
    <row r="1948" spans="3:14" x14ac:dyDescent="0.2">
      <c r="C1948" s="488"/>
      <c r="E1948" s="488"/>
      <c r="F1948" s="488"/>
      <c r="G1948" s="488"/>
      <c r="H1948" s="488"/>
      <c r="I1948" s="488"/>
      <c r="J1948" s="488"/>
      <c r="K1948" s="488"/>
      <c r="L1948" s="488"/>
      <c r="M1948" s="488"/>
      <c r="N1948" s="488"/>
    </row>
    <row r="1949" spans="3:14" x14ac:dyDescent="0.2">
      <c r="C1949" s="488"/>
      <c r="E1949" s="488"/>
      <c r="F1949" s="488"/>
      <c r="G1949" s="488"/>
      <c r="H1949" s="488"/>
      <c r="I1949" s="488"/>
      <c r="J1949" s="488"/>
      <c r="K1949" s="488"/>
      <c r="L1949" s="488"/>
      <c r="M1949" s="488"/>
      <c r="N1949" s="488"/>
    </row>
    <row r="1950" spans="3:14" x14ac:dyDescent="0.2">
      <c r="C1950" s="488"/>
      <c r="E1950" s="488"/>
      <c r="F1950" s="488"/>
      <c r="G1950" s="488"/>
      <c r="H1950" s="488"/>
      <c r="I1950" s="488"/>
      <c r="J1950" s="488"/>
      <c r="K1950" s="488"/>
      <c r="L1950" s="488"/>
      <c r="M1950" s="488"/>
      <c r="N1950" s="488"/>
    </row>
    <row r="1951" spans="3:14" x14ac:dyDescent="0.2">
      <c r="C1951" s="488"/>
      <c r="E1951" s="488"/>
      <c r="F1951" s="488"/>
      <c r="G1951" s="488"/>
      <c r="H1951" s="488"/>
      <c r="I1951" s="488"/>
      <c r="J1951" s="488"/>
      <c r="K1951" s="488"/>
      <c r="L1951" s="488"/>
      <c r="M1951" s="488"/>
      <c r="N1951" s="488"/>
    </row>
    <row r="1952" spans="3:14" x14ac:dyDescent="0.2">
      <c r="C1952" s="488"/>
      <c r="E1952" s="488"/>
      <c r="F1952" s="488"/>
      <c r="G1952" s="488"/>
      <c r="H1952" s="488"/>
      <c r="I1952" s="488"/>
      <c r="J1952" s="488"/>
      <c r="K1952" s="488"/>
      <c r="L1952" s="488"/>
      <c r="M1952" s="488"/>
      <c r="N1952" s="488"/>
    </row>
    <row r="1953" spans="3:14" x14ac:dyDescent="0.2">
      <c r="C1953" s="488"/>
      <c r="E1953" s="488"/>
      <c r="F1953" s="488"/>
      <c r="G1953" s="488"/>
      <c r="H1953" s="488"/>
      <c r="I1953" s="488"/>
      <c r="J1953" s="488"/>
      <c r="K1953" s="488"/>
      <c r="L1953" s="488"/>
      <c r="M1953" s="488"/>
      <c r="N1953" s="488"/>
    </row>
    <row r="1954" spans="3:14" x14ac:dyDescent="0.2">
      <c r="C1954" s="488"/>
      <c r="E1954" s="488"/>
      <c r="F1954" s="488"/>
      <c r="G1954" s="488"/>
      <c r="H1954" s="488"/>
      <c r="I1954" s="488"/>
      <c r="J1954" s="488"/>
      <c r="K1954" s="488"/>
      <c r="L1954" s="488"/>
      <c r="M1954" s="488"/>
      <c r="N1954" s="488"/>
    </row>
    <row r="1955" spans="3:14" x14ac:dyDescent="0.2">
      <c r="C1955" s="488"/>
      <c r="E1955" s="488"/>
      <c r="F1955" s="488"/>
      <c r="G1955" s="488"/>
      <c r="H1955" s="488"/>
      <c r="I1955" s="488"/>
      <c r="J1955" s="488"/>
      <c r="K1955" s="488"/>
      <c r="L1955" s="488"/>
      <c r="M1955" s="488"/>
      <c r="N1955" s="488"/>
    </row>
    <row r="1956" spans="3:14" x14ac:dyDescent="0.2">
      <c r="C1956" s="488"/>
      <c r="E1956" s="488"/>
      <c r="F1956" s="488"/>
      <c r="G1956" s="488"/>
      <c r="H1956" s="488"/>
      <c r="I1956" s="488"/>
      <c r="J1956" s="488"/>
      <c r="K1956" s="488"/>
      <c r="L1956" s="488"/>
      <c r="M1956" s="488"/>
      <c r="N1956" s="488"/>
    </row>
    <row r="1957" spans="3:14" x14ac:dyDescent="0.2">
      <c r="C1957" s="488"/>
      <c r="E1957" s="488"/>
      <c r="F1957" s="488"/>
      <c r="G1957" s="488"/>
      <c r="H1957" s="488"/>
      <c r="I1957" s="488"/>
      <c r="J1957" s="488"/>
      <c r="K1957" s="488"/>
      <c r="L1957" s="488"/>
      <c r="M1957" s="488"/>
      <c r="N1957" s="488"/>
    </row>
    <row r="1958" spans="3:14" x14ac:dyDescent="0.2">
      <c r="C1958" s="488"/>
      <c r="E1958" s="488"/>
      <c r="F1958" s="488"/>
      <c r="G1958" s="488"/>
      <c r="H1958" s="488"/>
      <c r="I1958" s="488"/>
      <c r="J1958" s="488"/>
      <c r="K1958" s="488"/>
      <c r="L1958" s="488"/>
      <c r="M1958" s="488"/>
      <c r="N1958" s="488"/>
    </row>
    <row r="1959" spans="3:14" x14ac:dyDescent="0.2">
      <c r="C1959" s="488"/>
      <c r="E1959" s="488"/>
      <c r="F1959" s="488"/>
      <c r="G1959" s="488"/>
      <c r="H1959" s="488"/>
      <c r="I1959" s="488"/>
      <c r="J1959" s="488"/>
      <c r="K1959" s="488"/>
      <c r="L1959" s="488"/>
      <c r="M1959" s="488"/>
      <c r="N1959" s="488"/>
    </row>
    <row r="1960" spans="3:14" x14ac:dyDescent="0.2">
      <c r="C1960" s="488"/>
      <c r="E1960" s="488"/>
      <c r="F1960" s="488"/>
      <c r="G1960" s="488"/>
      <c r="H1960" s="488"/>
      <c r="I1960" s="488"/>
      <c r="J1960" s="488"/>
      <c r="K1960" s="488"/>
      <c r="L1960" s="488"/>
      <c r="M1960" s="488"/>
      <c r="N1960" s="488"/>
    </row>
    <row r="1961" spans="3:14" x14ac:dyDescent="0.2">
      <c r="C1961" s="488"/>
      <c r="E1961" s="488"/>
      <c r="F1961" s="488"/>
      <c r="G1961" s="488"/>
      <c r="H1961" s="488"/>
      <c r="I1961" s="488"/>
      <c r="J1961" s="488"/>
      <c r="K1961" s="488"/>
      <c r="L1961" s="488"/>
      <c r="M1961" s="488"/>
      <c r="N1961" s="488"/>
    </row>
    <row r="1962" spans="3:14" x14ac:dyDescent="0.2">
      <c r="C1962" s="488"/>
      <c r="E1962" s="488"/>
      <c r="F1962" s="488"/>
      <c r="G1962" s="488"/>
      <c r="H1962" s="488"/>
      <c r="I1962" s="488"/>
      <c r="J1962" s="488"/>
      <c r="K1962" s="488"/>
      <c r="L1962" s="488"/>
      <c r="M1962" s="488"/>
      <c r="N1962" s="488"/>
    </row>
    <row r="1963" spans="3:14" x14ac:dyDescent="0.2">
      <c r="C1963" s="488"/>
      <c r="E1963" s="488"/>
      <c r="F1963" s="488"/>
      <c r="G1963" s="488"/>
      <c r="H1963" s="488"/>
      <c r="I1963" s="488"/>
      <c r="J1963" s="488"/>
      <c r="K1963" s="488"/>
      <c r="L1963" s="488"/>
      <c r="M1963" s="488"/>
      <c r="N1963" s="488"/>
    </row>
    <row r="1964" spans="3:14" x14ac:dyDescent="0.2">
      <c r="C1964" s="488"/>
      <c r="E1964" s="488"/>
      <c r="F1964" s="488"/>
      <c r="G1964" s="488"/>
      <c r="H1964" s="488"/>
      <c r="I1964" s="488"/>
      <c r="J1964" s="488"/>
      <c r="K1964" s="488"/>
      <c r="L1964" s="488"/>
      <c r="M1964" s="488"/>
      <c r="N1964" s="488"/>
    </row>
    <row r="1965" spans="3:14" x14ac:dyDescent="0.2">
      <c r="C1965" s="488"/>
      <c r="E1965" s="488"/>
      <c r="F1965" s="488"/>
      <c r="G1965" s="488"/>
      <c r="H1965" s="488"/>
      <c r="I1965" s="488"/>
      <c r="J1965" s="488"/>
      <c r="K1965" s="488"/>
      <c r="L1965" s="488"/>
      <c r="M1965" s="488"/>
      <c r="N1965" s="488"/>
    </row>
    <row r="1966" spans="3:14" x14ac:dyDescent="0.2">
      <c r="C1966" s="488"/>
      <c r="E1966" s="488"/>
      <c r="F1966" s="488"/>
      <c r="G1966" s="488"/>
      <c r="H1966" s="488"/>
      <c r="I1966" s="488"/>
      <c r="J1966" s="488"/>
      <c r="K1966" s="488"/>
      <c r="L1966" s="488"/>
      <c r="M1966" s="488"/>
      <c r="N1966" s="488"/>
    </row>
    <row r="1967" spans="3:14" x14ac:dyDescent="0.2">
      <c r="C1967" s="488"/>
      <c r="E1967" s="488"/>
      <c r="F1967" s="488"/>
      <c r="G1967" s="488"/>
      <c r="H1967" s="488"/>
      <c r="I1967" s="488"/>
      <c r="J1967" s="488"/>
      <c r="K1967" s="488"/>
      <c r="L1967" s="488"/>
      <c r="M1967" s="488"/>
      <c r="N1967" s="488"/>
    </row>
    <row r="1968" spans="3:14" x14ac:dyDescent="0.2">
      <c r="C1968" s="488"/>
      <c r="E1968" s="488"/>
      <c r="F1968" s="488"/>
      <c r="G1968" s="488"/>
      <c r="H1968" s="488"/>
      <c r="I1968" s="488"/>
      <c r="J1968" s="488"/>
      <c r="K1968" s="488"/>
      <c r="L1968" s="488"/>
      <c r="M1968" s="488"/>
      <c r="N1968" s="488"/>
    </row>
    <row r="1969" spans="3:14" x14ac:dyDescent="0.2">
      <c r="C1969" s="488"/>
      <c r="E1969" s="488"/>
      <c r="F1969" s="488"/>
      <c r="G1969" s="488"/>
      <c r="H1969" s="488"/>
      <c r="I1969" s="488"/>
      <c r="J1969" s="488"/>
      <c r="K1969" s="488"/>
      <c r="L1969" s="488"/>
      <c r="M1969" s="488"/>
      <c r="N1969" s="488"/>
    </row>
    <row r="1970" spans="3:14" x14ac:dyDescent="0.2">
      <c r="C1970" s="488"/>
      <c r="E1970" s="488"/>
      <c r="F1970" s="488"/>
      <c r="G1970" s="488"/>
      <c r="H1970" s="488"/>
      <c r="I1970" s="488"/>
      <c r="J1970" s="488"/>
      <c r="K1970" s="488"/>
      <c r="L1970" s="488"/>
      <c r="M1970" s="488"/>
      <c r="N1970" s="488"/>
    </row>
    <row r="1971" spans="3:14" x14ac:dyDescent="0.2">
      <c r="C1971" s="488"/>
      <c r="E1971" s="488"/>
      <c r="F1971" s="488"/>
      <c r="G1971" s="488"/>
      <c r="H1971" s="488"/>
      <c r="I1971" s="488"/>
      <c r="J1971" s="488"/>
      <c r="K1971" s="488"/>
      <c r="L1971" s="488"/>
      <c r="M1971" s="488"/>
      <c r="N1971" s="488"/>
    </row>
    <row r="1972" spans="3:14" x14ac:dyDescent="0.2">
      <c r="C1972" s="488"/>
      <c r="E1972" s="488"/>
      <c r="F1972" s="488"/>
      <c r="G1972" s="488"/>
      <c r="H1972" s="488"/>
      <c r="I1972" s="488"/>
      <c r="J1972" s="488"/>
      <c r="K1972" s="488"/>
      <c r="L1972" s="488"/>
      <c r="M1972" s="488"/>
      <c r="N1972" s="488"/>
    </row>
    <row r="1973" spans="3:14" x14ac:dyDescent="0.2">
      <c r="C1973" s="488"/>
      <c r="E1973" s="488"/>
      <c r="F1973" s="488"/>
      <c r="G1973" s="488"/>
      <c r="H1973" s="488"/>
      <c r="I1973" s="488"/>
      <c r="J1973" s="488"/>
      <c r="K1973" s="488"/>
      <c r="L1973" s="488"/>
      <c r="M1973" s="488"/>
      <c r="N1973" s="488"/>
    </row>
    <row r="1974" spans="3:14" x14ac:dyDescent="0.2">
      <c r="C1974" s="488"/>
      <c r="E1974" s="488"/>
      <c r="F1974" s="488"/>
      <c r="G1974" s="488"/>
      <c r="H1974" s="488"/>
      <c r="I1974" s="488"/>
      <c r="J1974" s="488"/>
      <c r="K1974" s="488"/>
      <c r="L1974" s="488"/>
      <c r="M1974" s="488"/>
      <c r="N1974" s="488"/>
    </row>
    <row r="1975" spans="3:14" x14ac:dyDescent="0.2">
      <c r="C1975" s="488"/>
      <c r="E1975" s="488"/>
      <c r="F1975" s="488"/>
      <c r="G1975" s="488"/>
      <c r="H1975" s="488"/>
      <c r="I1975" s="488"/>
      <c r="J1975" s="488"/>
      <c r="K1975" s="488"/>
      <c r="L1975" s="488"/>
      <c r="M1975" s="488"/>
      <c r="N1975" s="488"/>
    </row>
    <row r="1976" spans="3:14" x14ac:dyDescent="0.2">
      <c r="C1976" s="488"/>
      <c r="E1976" s="488"/>
      <c r="F1976" s="488"/>
      <c r="G1976" s="488"/>
      <c r="H1976" s="488"/>
      <c r="I1976" s="488"/>
      <c r="J1976" s="488"/>
      <c r="K1976" s="488"/>
      <c r="L1976" s="488"/>
      <c r="M1976" s="488"/>
      <c r="N1976" s="488"/>
    </row>
    <row r="1977" spans="3:14" x14ac:dyDescent="0.2">
      <c r="C1977" s="488"/>
      <c r="E1977" s="488"/>
      <c r="F1977" s="488"/>
      <c r="G1977" s="488"/>
      <c r="H1977" s="488"/>
      <c r="I1977" s="488"/>
      <c r="J1977" s="488"/>
      <c r="K1977" s="488"/>
      <c r="L1977" s="488"/>
      <c r="M1977" s="488"/>
      <c r="N1977" s="488"/>
    </row>
    <row r="1978" spans="3:14" x14ac:dyDescent="0.2">
      <c r="C1978" s="488"/>
      <c r="E1978" s="488"/>
      <c r="F1978" s="488"/>
      <c r="G1978" s="488"/>
      <c r="H1978" s="488"/>
      <c r="I1978" s="488"/>
      <c r="J1978" s="488"/>
      <c r="K1978" s="488"/>
      <c r="L1978" s="488"/>
      <c r="M1978" s="488"/>
      <c r="N1978" s="488"/>
    </row>
    <row r="1979" spans="3:14" x14ac:dyDescent="0.2">
      <c r="C1979" s="488"/>
      <c r="E1979" s="488"/>
      <c r="F1979" s="488"/>
      <c r="G1979" s="488"/>
      <c r="H1979" s="488"/>
      <c r="I1979" s="488"/>
      <c r="J1979" s="488"/>
      <c r="K1979" s="488"/>
      <c r="L1979" s="488"/>
      <c r="M1979" s="488"/>
      <c r="N1979" s="488"/>
    </row>
    <row r="1980" spans="3:14" x14ac:dyDescent="0.2">
      <c r="C1980" s="488"/>
      <c r="E1980" s="488"/>
      <c r="F1980" s="488"/>
      <c r="G1980" s="488"/>
      <c r="H1980" s="488"/>
      <c r="I1980" s="488"/>
      <c r="J1980" s="488"/>
      <c r="K1980" s="488"/>
      <c r="L1980" s="488"/>
      <c r="M1980" s="488"/>
      <c r="N1980" s="488"/>
    </row>
    <row r="1981" spans="3:14" x14ac:dyDescent="0.2">
      <c r="C1981" s="488"/>
      <c r="E1981" s="488"/>
      <c r="F1981" s="488"/>
      <c r="G1981" s="488"/>
      <c r="H1981" s="488"/>
      <c r="I1981" s="488"/>
      <c r="J1981" s="488"/>
      <c r="K1981" s="488"/>
      <c r="L1981" s="488"/>
      <c r="M1981" s="488"/>
      <c r="N1981" s="488"/>
    </row>
    <row r="1982" spans="3:14" x14ac:dyDescent="0.2">
      <c r="C1982" s="488"/>
      <c r="E1982" s="488"/>
      <c r="F1982" s="488"/>
      <c r="G1982" s="488"/>
      <c r="H1982" s="488"/>
      <c r="I1982" s="488"/>
      <c r="J1982" s="488"/>
      <c r="K1982" s="488"/>
      <c r="L1982" s="488"/>
      <c r="M1982" s="488"/>
      <c r="N1982" s="488"/>
    </row>
    <row r="1983" spans="3:14" x14ac:dyDescent="0.2">
      <c r="C1983" s="488"/>
      <c r="E1983" s="488"/>
      <c r="F1983" s="488"/>
      <c r="G1983" s="488"/>
      <c r="H1983" s="488"/>
      <c r="I1983" s="488"/>
      <c r="J1983" s="488"/>
      <c r="K1983" s="488"/>
      <c r="L1983" s="488"/>
      <c r="M1983" s="488"/>
      <c r="N1983" s="488"/>
    </row>
    <row r="1984" spans="3:14" x14ac:dyDescent="0.2">
      <c r="C1984" s="488"/>
      <c r="E1984" s="488"/>
      <c r="F1984" s="488"/>
      <c r="G1984" s="488"/>
      <c r="H1984" s="488"/>
      <c r="I1984" s="488"/>
      <c r="J1984" s="488"/>
      <c r="K1984" s="488"/>
      <c r="L1984" s="488"/>
      <c r="M1984" s="488"/>
      <c r="N1984" s="488"/>
    </row>
    <row r="1985" spans="3:14" x14ac:dyDescent="0.2">
      <c r="C1985" s="488"/>
      <c r="E1985" s="488"/>
      <c r="F1985" s="488"/>
      <c r="G1985" s="488"/>
      <c r="H1985" s="488"/>
      <c r="I1985" s="488"/>
      <c r="J1985" s="488"/>
      <c r="K1985" s="488"/>
      <c r="L1985" s="488"/>
      <c r="M1985" s="488"/>
      <c r="N1985" s="488"/>
    </row>
    <row r="1986" spans="3:14" x14ac:dyDescent="0.2">
      <c r="C1986" s="488"/>
      <c r="E1986" s="488"/>
      <c r="F1986" s="488"/>
      <c r="G1986" s="488"/>
      <c r="H1986" s="488"/>
      <c r="I1986" s="488"/>
      <c r="J1986" s="488"/>
      <c r="K1986" s="488"/>
      <c r="L1986" s="488"/>
      <c r="M1986" s="488"/>
      <c r="N1986" s="488"/>
    </row>
    <row r="1987" spans="3:14" x14ac:dyDescent="0.2">
      <c r="C1987" s="488"/>
      <c r="E1987" s="488"/>
      <c r="F1987" s="488"/>
      <c r="G1987" s="488"/>
      <c r="H1987" s="488"/>
      <c r="I1987" s="488"/>
      <c r="J1987" s="488"/>
      <c r="K1987" s="488"/>
      <c r="L1987" s="488"/>
      <c r="M1987" s="488"/>
      <c r="N1987" s="488"/>
    </row>
    <row r="1988" spans="3:14" x14ac:dyDescent="0.2">
      <c r="C1988" s="488"/>
      <c r="E1988" s="488"/>
      <c r="F1988" s="488"/>
      <c r="G1988" s="488"/>
      <c r="H1988" s="488"/>
      <c r="I1988" s="488"/>
      <c r="J1988" s="488"/>
      <c r="K1988" s="488"/>
      <c r="L1988" s="488"/>
      <c r="M1988" s="488"/>
      <c r="N1988" s="488"/>
    </row>
    <row r="1989" spans="3:14" x14ac:dyDescent="0.2">
      <c r="C1989" s="488"/>
      <c r="E1989" s="488"/>
      <c r="F1989" s="488"/>
      <c r="G1989" s="488"/>
      <c r="H1989" s="488"/>
      <c r="I1989" s="488"/>
      <c r="J1989" s="488"/>
      <c r="K1989" s="488"/>
      <c r="L1989" s="488"/>
      <c r="M1989" s="488"/>
      <c r="N1989" s="488"/>
    </row>
    <row r="1990" spans="3:14" x14ac:dyDescent="0.2">
      <c r="C1990" s="488"/>
      <c r="E1990" s="488"/>
      <c r="F1990" s="488"/>
      <c r="G1990" s="488"/>
      <c r="H1990" s="488"/>
      <c r="I1990" s="488"/>
      <c r="J1990" s="488"/>
      <c r="K1990" s="488"/>
      <c r="L1990" s="488"/>
      <c r="M1990" s="488"/>
      <c r="N1990" s="488"/>
    </row>
    <row r="1991" spans="3:14" x14ac:dyDescent="0.2">
      <c r="C1991" s="488"/>
      <c r="E1991" s="488"/>
      <c r="F1991" s="488"/>
      <c r="G1991" s="488"/>
      <c r="H1991" s="488"/>
      <c r="I1991" s="488"/>
      <c r="J1991" s="488"/>
      <c r="K1991" s="488"/>
      <c r="L1991" s="488"/>
      <c r="M1991" s="488"/>
      <c r="N1991" s="488"/>
    </row>
    <row r="1992" spans="3:14" x14ac:dyDescent="0.2">
      <c r="C1992" s="488"/>
      <c r="E1992" s="488"/>
      <c r="F1992" s="488"/>
      <c r="G1992" s="488"/>
      <c r="H1992" s="488"/>
      <c r="I1992" s="488"/>
      <c r="J1992" s="488"/>
      <c r="K1992" s="488"/>
      <c r="L1992" s="488"/>
      <c r="M1992" s="488"/>
      <c r="N1992" s="488"/>
    </row>
    <row r="1993" spans="3:14" x14ac:dyDescent="0.2">
      <c r="C1993" s="488"/>
      <c r="E1993" s="488"/>
      <c r="F1993" s="488"/>
      <c r="G1993" s="488"/>
      <c r="H1993" s="488"/>
      <c r="I1993" s="488"/>
      <c r="J1993" s="488"/>
      <c r="K1993" s="488"/>
      <c r="L1993" s="488"/>
      <c r="M1993" s="488"/>
      <c r="N1993" s="488"/>
    </row>
    <row r="1994" spans="3:14" x14ac:dyDescent="0.2">
      <c r="C1994" s="488"/>
      <c r="E1994" s="488"/>
      <c r="F1994" s="488"/>
      <c r="G1994" s="488"/>
      <c r="H1994" s="488"/>
      <c r="I1994" s="488"/>
      <c r="J1994" s="488"/>
      <c r="K1994" s="488"/>
      <c r="L1994" s="488"/>
      <c r="M1994" s="488"/>
      <c r="N1994" s="488"/>
    </row>
    <row r="1995" spans="3:14" x14ac:dyDescent="0.2">
      <c r="C1995" s="488"/>
      <c r="E1995" s="488"/>
      <c r="F1995" s="488"/>
      <c r="G1995" s="488"/>
      <c r="H1995" s="488"/>
      <c r="I1995" s="488"/>
      <c r="J1995" s="488"/>
      <c r="K1995" s="488"/>
      <c r="L1995" s="488"/>
      <c r="M1995" s="488"/>
      <c r="N1995" s="488"/>
    </row>
    <row r="1996" spans="3:14" x14ac:dyDescent="0.2">
      <c r="C1996" s="488"/>
      <c r="E1996" s="488"/>
      <c r="F1996" s="488"/>
      <c r="G1996" s="488"/>
      <c r="H1996" s="488"/>
      <c r="I1996" s="488"/>
      <c r="J1996" s="488"/>
      <c r="K1996" s="488"/>
      <c r="L1996" s="488"/>
      <c r="M1996" s="488"/>
      <c r="N1996" s="488"/>
    </row>
    <row r="1997" spans="3:14" x14ac:dyDescent="0.2">
      <c r="C1997" s="488"/>
      <c r="E1997" s="488"/>
      <c r="F1997" s="488"/>
      <c r="G1997" s="488"/>
      <c r="H1997" s="488"/>
      <c r="I1997" s="488"/>
      <c r="J1997" s="488"/>
      <c r="K1997" s="488"/>
      <c r="L1997" s="488"/>
      <c r="M1997" s="488"/>
      <c r="N1997" s="488"/>
    </row>
    <row r="1998" spans="3:14" x14ac:dyDescent="0.2">
      <c r="C1998" s="488"/>
      <c r="E1998" s="488"/>
      <c r="F1998" s="488"/>
      <c r="G1998" s="488"/>
      <c r="H1998" s="488"/>
      <c r="I1998" s="488"/>
      <c r="J1998" s="488"/>
      <c r="K1998" s="488"/>
      <c r="L1998" s="488"/>
      <c r="M1998" s="488"/>
      <c r="N1998" s="488"/>
    </row>
    <row r="1999" spans="3:14" x14ac:dyDescent="0.2">
      <c r="C1999" s="488"/>
      <c r="E1999" s="488"/>
      <c r="F1999" s="488"/>
      <c r="G1999" s="488"/>
      <c r="H1999" s="488"/>
      <c r="I1999" s="488"/>
      <c r="J1999" s="488"/>
      <c r="K1999" s="488"/>
      <c r="L1999" s="488"/>
      <c r="M1999" s="488"/>
      <c r="N1999" s="488"/>
    </row>
    <row r="2000" spans="3:14" x14ac:dyDescent="0.2">
      <c r="C2000" s="488"/>
      <c r="E2000" s="488"/>
      <c r="F2000" s="488"/>
      <c r="G2000" s="488"/>
      <c r="H2000" s="488"/>
      <c r="I2000" s="488"/>
      <c r="J2000" s="488"/>
      <c r="K2000" s="488"/>
      <c r="L2000" s="488"/>
      <c r="M2000" s="488"/>
      <c r="N2000" s="488"/>
    </row>
    <row r="2001" spans="3:14" x14ac:dyDescent="0.2">
      <c r="C2001" s="488"/>
      <c r="E2001" s="488"/>
      <c r="F2001" s="488"/>
      <c r="G2001" s="488"/>
      <c r="H2001" s="488"/>
      <c r="I2001" s="488"/>
      <c r="J2001" s="488"/>
      <c r="K2001" s="488"/>
      <c r="L2001" s="488"/>
      <c r="M2001" s="488"/>
      <c r="N2001" s="488"/>
    </row>
    <row r="2002" spans="3:14" x14ac:dyDescent="0.2">
      <c r="C2002" s="488"/>
      <c r="E2002" s="488"/>
      <c r="F2002" s="488"/>
      <c r="G2002" s="488"/>
      <c r="H2002" s="488"/>
      <c r="I2002" s="488"/>
      <c r="J2002" s="488"/>
      <c r="K2002" s="488"/>
      <c r="L2002" s="488"/>
      <c r="M2002" s="488"/>
      <c r="N2002" s="488"/>
    </row>
    <row r="2003" spans="3:14" x14ac:dyDescent="0.2">
      <c r="C2003" s="488"/>
      <c r="E2003" s="488"/>
      <c r="F2003" s="488"/>
      <c r="G2003" s="488"/>
      <c r="H2003" s="488"/>
      <c r="I2003" s="488"/>
      <c r="J2003" s="488"/>
      <c r="K2003" s="488"/>
      <c r="L2003" s="488"/>
      <c r="M2003" s="488"/>
      <c r="N2003" s="488"/>
    </row>
    <row r="2004" spans="3:14" x14ac:dyDescent="0.2">
      <c r="C2004" s="488"/>
      <c r="E2004" s="488"/>
      <c r="F2004" s="488"/>
      <c r="G2004" s="488"/>
      <c r="H2004" s="488"/>
      <c r="I2004" s="488"/>
      <c r="J2004" s="488"/>
      <c r="K2004" s="488"/>
      <c r="L2004" s="488"/>
      <c r="M2004" s="488"/>
      <c r="N2004" s="488"/>
    </row>
    <row r="2005" spans="3:14" x14ac:dyDescent="0.2">
      <c r="C2005" s="488"/>
      <c r="E2005" s="488"/>
      <c r="F2005" s="488"/>
      <c r="G2005" s="488"/>
      <c r="H2005" s="488"/>
      <c r="I2005" s="488"/>
      <c r="J2005" s="488"/>
      <c r="K2005" s="488"/>
      <c r="L2005" s="488"/>
      <c r="M2005" s="488"/>
      <c r="N2005" s="488"/>
    </row>
    <row r="2006" spans="3:14" x14ac:dyDescent="0.2">
      <c r="C2006" s="488"/>
      <c r="E2006" s="488"/>
      <c r="F2006" s="488"/>
      <c r="G2006" s="488"/>
      <c r="H2006" s="488"/>
      <c r="I2006" s="488"/>
      <c r="J2006" s="488"/>
      <c r="K2006" s="488"/>
      <c r="L2006" s="488"/>
      <c r="M2006" s="488"/>
      <c r="N2006" s="488"/>
    </row>
    <row r="2007" spans="3:14" x14ac:dyDescent="0.2">
      <c r="C2007" s="488"/>
      <c r="E2007" s="488"/>
      <c r="F2007" s="488"/>
      <c r="G2007" s="488"/>
      <c r="H2007" s="488"/>
      <c r="I2007" s="488"/>
      <c r="J2007" s="488"/>
      <c r="K2007" s="488"/>
      <c r="L2007" s="488"/>
      <c r="M2007" s="488"/>
      <c r="N2007" s="488"/>
    </row>
    <row r="2008" spans="3:14" x14ac:dyDescent="0.2">
      <c r="C2008" s="488"/>
      <c r="E2008" s="488"/>
      <c r="F2008" s="488"/>
      <c r="G2008" s="488"/>
      <c r="H2008" s="488"/>
      <c r="I2008" s="488"/>
      <c r="J2008" s="488"/>
      <c r="K2008" s="488"/>
      <c r="L2008" s="488"/>
      <c r="M2008" s="488"/>
      <c r="N2008" s="488"/>
    </row>
    <row r="2009" spans="3:14" x14ac:dyDescent="0.2">
      <c r="C2009" s="488"/>
      <c r="E2009" s="488"/>
      <c r="F2009" s="488"/>
      <c r="G2009" s="488"/>
      <c r="H2009" s="488"/>
      <c r="I2009" s="488"/>
      <c r="J2009" s="488"/>
      <c r="K2009" s="488"/>
      <c r="L2009" s="488"/>
      <c r="M2009" s="488"/>
      <c r="N2009" s="488"/>
    </row>
    <row r="2010" spans="3:14" x14ac:dyDescent="0.2">
      <c r="C2010" s="488"/>
      <c r="E2010" s="488"/>
      <c r="F2010" s="488"/>
      <c r="G2010" s="488"/>
      <c r="H2010" s="488"/>
      <c r="I2010" s="488"/>
      <c r="J2010" s="488"/>
      <c r="K2010" s="488"/>
      <c r="L2010" s="488"/>
      <c r="M2010" s="488"/>
      <c r="N2010" s="488"/>
    </row>
    <row r="2011" spans="3:14" x14ac:dyDescent="0.2">
      <c r="C2011" s="488"/>
      <c r="E2011" s="488"/>
      <c r="F2011" s="488"/>
      <c r="G2011" s="488"/>
      <c r="H2011" s="488"/>
      <c r="I2011" s="488"/>
      <c r="J2011" s="488"/>
      <c r="K2011" s="488"/>
      <c r="L2011" s="488"/>
      <c r="M2011" s="488"/>
      <c r="N2011" s="488"/>
    </row>
    <row r="2012" spans="3:14" x14ac:dyDescent="0.2">
      <c r="C2012" s="488"/>
      <c r="E2012" s="488"/>
      <c r="F2012" s="488"/>
      <c r="G2012" s="488"/>
      <c r="H2012" s="488"/>
      <c r="I2012" s="488"/>
      <c r="J2012" s="488"/>
      <c r="K2012" s="488"/>
      <c r="L2012" s="488"/>
      <c r="M2012" s="488"/>
      <c r="N2012" s="488"/>
    </row>
    <row r="2013" spans="3:14" x14ac:dyDescent="0.2">
      <c r="C2013" s="488"/>
      <c r="E2013" s="488"/>
      <c r="F2013" s="488"/>
      <c r="G2013" s="488"/>
      <c r="H2013" s="488"/>
      <c r="I2013" s="488"/>
      <c r="J2013" s="488"/>
      <c r="K2013" s="488"/>
      <c r="L2013" s="488"/>
      <c r="M2013" s="488"/>
      <c r="N2013" s="488"/>
    </row>
    <row r="2014" spans="3:14" x14ac:dyDescent="0.2">
      <c r="C2014" s="488"/>
      <c r="E2014" s="488"/>
      <c r="F2014" s="488"/>
      <c r="G2014" s="488"/>
      <c r="H2014" s="488"/>
      <c r="I2014" s="488"/>
      <c r="J2014" s="488"/>
      <c r="K2014" s="488"/>
      <c r="L2014" s="488"/>
      <c r="M2014" s="488"/>
      <c r="N2014" s="488"/>
    </row>
    <row r="2015" spans="3:14" x14ac:dyDescent="0.2">
      <c r="C2015" s="488"/>
      <c r="E2015" s="488"/>
      <c r="F2015" s="488"/>
      <c r="G2015" s="488"/>
      <c r="H2015" s="488"/>
      <c r="I2015" s="488"/>
      <c r="J2015" s="488"/>
      <c r="K2015" s="488"/>
      <c r="L2015" s="488"/>
      <c r="M2015" s="488"/>
      <c r="N2015" s="488"/>
    </row>
    <row r="2016" spans="3:14" x14ac:dyDescent="0.2">
      <c r="C2016" s="488"/>
      <c r="E2016" s="488"/>
      <c r="F2016" s="488"/>
      <c r="G2016" s="488"/>
      <c r="H2016" s="488"/>
      <c r="I2016" s="488"/>
      <c r="J2016" s="488"/>
      <c r="K2016" s="488"/>
      <c r="L2016" s="488"/>
      <c r="M2016" s="488"/>
      <c r="N2016" s="488"/>
    </row>
    <row r="2017" spans="3:14" x14ac:dyDescent="0.2">
      <c r="C2017" s="488"/>
      <c r="E2017" s="488"/>
      <c r="F2017" s="488"/>
      <c r="G2017" s="488"/>
      <c r="H2017" s="488"/>
      <c r="I2017" s="488"/>
      <c r="J2017" s="488"/>
      <c r="K2017" s="488"/>
      <c r="L2017" s="488"/>
      <c r="M2017" s="488"/>
      <c r="N2017" s="488"/>
    </row>
    <row r="2018" spans="3:14" x14ac:dyDescent="0.2">
      <c r="C2018" s="488"/>
      <c r="E2018" s="488"/>
      <c r="F2018" s="488"/>
      <c r="G2018" s="488"/>
      <c r="H2018" s="488"/>
      <c r="I2018" s="488"/>
      <c r="J2018" s="488"/>
      <c r="K2018" s="488"/>
      <c r="L2018" s="488"/>
      <c r="M2018" s="488"/>
      <c r="N2018" s="488"/>
    </row>
    <row r="2019" spans="3:14" x14ac:dyDescent="0.2">
      <c r="C2019" s="488"/>
      <c r="E2019" s="488"/>
      <c r="F2019" s="488"/>
      <c r="G2019" s="488"/>
      <c r="H2019" s="488"/>
      <c r="I2019" s="488"/>
      <c r="J2019" s="488"/>
      <c r="K2019" s="488"/>
      <c r="L2019" s="488"/>
      <c r="M2019" s="488"/>
      <c r="N2019" s="488"/>
    </row>
    <row r="2020" spans="3:14" x14ac:dyDescent="0.2">
      <c r="C2020" s="488"/>
      <c r="E2020" s="488"/>
      <c r="F2020" s="488"/>
      <c r="G2020" s="488"/>
      <c r="H2020" s="488"/>
      <c r="I2020" s="488"/>
      <c r="J2020" s="488"/>
      <c r="K2020" s="488"/>
      <c r="L2020" s="488"/>
      <c r="M2020" s="488"/>
      <c r="N2020" s="488"/>
    </row>
    <row r="2021" spans="3:14" x14ac:dyDescent="0.2">
      <c r="C2021" s="488"/>
      <c r="E2021" s="488"/>
      <c r="F2021" s="488"/>
      <c r="G2021" s="488"/>
      <c r="H2021" s="488"/>
      <c r="I2021" s="488"/>
      <c r="J2021" s="488"/>
      <c r="K2021" s="488"/>
      <c r="L2021" s="488"/>
      <c r="M2021" s="488"/>
      <c r="N2021" s="488"/>
    </row>
    <row r="2022" spans="3:14" x14ac:dyDescent="0.2">
      <c r="C2022" s="488"/>
      <c r="E2022" s="488"/>
      <c r="F2022" s="488"/>
      <c r="G2022" s="488"/>
      <c r="H2022" s="488"/>
      <c r="I2022" s="488"/>
      <c r="J2022" s="488"/>
      <c r="K2022" s="488"/>
      <c r="L2022" s="488"/>
      <c r="M2022" s="488"/>
      <c r="N2022" s="488"/>
    </row>
    <row r="2023" spans="3:14" x14ac:dyDescent="0.2">
      <c r="C2023" s="488"/>
      <c r="E2023" s="488"/>
      <c r="F2023" s="488"/>
      <c r="G2023" s="488"/>
      <c r="H2023" s="488"/>
      <c r="I2023" s="488"/>
      <c r="J2023" s="488"/>
      <c r="K2023" s="488"/>
      <c r="L2023" s="488"/>
      <c r="M2023" s="488"/>
      <c r="N2023" s="488"/>
    </row>
    <row r="2024" spans="3:14" x14ac:dyDescent="0.2">
      <c r="C2024" s="488"/>
      <c r="E2024" s="488"/>
      <c r="F2024" s="488"/>
      <c r="G2024" s="488"/>
      <c r="H2024" s="488"/>
      <c r="I2024" s="488"/>
      <c r="J2024" s="488"/>
      <c r="K2024" s="488"/>
      <c r="L2024" s="488"/>
      <c r="M2024" s="488"/>
      <c r="N2024" s="488"/>
    </row>
    <row r="2025" spans="3:14" x14ac:dyDescent="0.2">
      <c r="C2025" s="488"/>
      <c r="E2025" s="488"/>
      <c r="F2025" s="488"/>
      <c r="G2025" s="488"/>
      <c r="H2025" s="488"/>
      <c r="I2025" s="488"/>
      <c r="J2025" s="488"/>
      <c r="K2025" s="488"/>
      <c r="L2025" s="488"/>
      <c r="M2025" s="488"/>
      <c r="N2025" s="488"/>
    </row>
    <row r="2026" spans="3:14" x14ac:dyDescent="0.2">
      <c r="C2026" s="488"/>
      <c r="E2026" s="488"/>
      <c r="F2026" s="488"/>
      <c r="G2026" s="488"/>
      <c r="H2026" s="488"/>
      <c r="I2026" s="488"/>
      <c r="J2026" s="488"/>
      <c r="K2026" s="488"/>
      <c r="L2026" s="488"/>
      <c r="M2026" s="488"/>
      <c r="N2026" s="488"/>
    </row>
    <row r="2027" spans="3:14" x14ac:dyDescent="0.2">
      <c r="C2027" s="488"/>
      <c r="E2027" s="488"/>
      <c r="F2027" s="488"/>
      <c r="G2027" s="488"/>
      <c r="H2027" s="488"/>
      <c r="I2027" s="488"/>
      <c r="J2027" s="488"/>
      <c r="K2027" s="488"/>
      <c r="L2027" s="488"/>
      <c r="M2027" s="488"/>
      <c r="N2027" s="488"/>
    </row>
    <row r="2028" spans="3:14" x14ac:dyDescent="0.2">
      <c r="C2028" s="488"/>
      <c r="E2028" s="488"/>
      <c r="F2028" s="488"/>
      <c r="G2028" s="488"/>
      <c r="H2028" s="488"/>
      <c r="I2028" s="488"/>
      <c r="J2028" s="488"/>
      <c r="K2028" s="488"/>
      <c r="L2028" s="488"/>
      <c r="M2028" s="488"/>
      <c r="N2028" s="488"/>
    </row>
    <row r="2029" spans="3:14" x14ac:dyDescent="0.2">
      <c r="C2029" s="488"/>
      <c r="E2029" s="488"/>
      <c r="F2029" s="488"/>
      <c r="G2029" s="488"/>
      <c r="H2029" s="488"/>
      <c r="I2029" s="488"/>
      <c r="J2029" s="488"/>
      <c r="K2029" s="488"/>
      <c r="L2029" s="488"/>
      <c r="M2029" s="488"/>
      <c r="N2029" s="488"/>
    </row>
    <row r="2030" spans="3:14" x14ac:dyDescent="0.2">
      <c r="C2030" s="488"/>
      <c r="E2030" s="488"/>
      <c r="F2030" s="488"/>
      <c r="G2030" s="488"/>
      <c r="H2030" s="488"/>
      <c r="I2030" s="488"/>
      <c r="J2030" s="488"/>
      <c r="K2030" s="488"/>
      <c r="L2030" s="488"/>
      <c r="M2030" s="488"/>
      <c r="N2030" s="488"/>
    </row>
    <row r="2031" spans="3:14" x14ac:dyDescent="0.2">
      <c r="C2031" s="488"/>
      <c r="E2031" s="488"/>
      <c r="F2031" s="488"/>
      <c r="G2031" s="488"/>
      <c r="H2031" s="488"/>
      <c r="I2031" s="488"/>
      <c r="J2031" s="488"/>
      <c r="K2031" s="488"/>
      <c r="L2031" s="488"/>
      <c r="M2031" s="488"/>
      <c r="N2031" s="488"/>
    </row>
    <row r="2032" spans="3:14" x14ac:dyDescent="0.2">
      <c r="C2032" s="488"/>
      <c r="E2032" s="488"/>
      <c r="F2032" s="488"/>
      <c r="G2032" s="488"/>
      <c r="H2032" s="488"/>
      <c r="I2032" s="488"/>
      <c r="J2032" s="488"/>
      <c r="K2032" s="488"/>
      <c r="L2032" s="488"/>
      <c r="M2032" s="488"/>
      <c r="N2032" s="488"/>
    </row>
    <row r="2033" spans="3:14" x14ac:dyDescent="0.2">
      <c r="C2033" s="488"/>
      <c r="E2033" s="488"/>
      <c r="F2033" s="488"/>
      <c r="G2033" s="488"/>
      <c r="H2033" s="488"/>
      <c r="I2033" s="488"/>
      <c r="J2033" s="488"/>
      <c r="K2033" s="488"/>
      <c r="L2033" s="488"/>
      <c r="M2033" s="488"/>
      <c r="N2033" s="488"/>
    </row>
    <row r="2034" spans="3:14" x14ac:dyDescent="0.2">
      <c r="C2034" s="488"/>
      <c r="E2034" s="488"/>
      <c r="F2034" s="488"/>
      <c r="G2034" s="488"/>
      <c r="H2034" s="488"/>
      <c r="I2034" s="488"/>
      <c r="J2034" s="488"/>
      <c r="K2034" s="488"/>
      <c r="L2034" s="488"/>
      <c r="M2034" s="488"/>
      <c r="N2034" s="488"/>
    </row>
    <row r="2035" spans="3:14" x14ac:dyDescent="0.2">
      <c r="C2035" s="488"/>
      <c r="E2035" s="488"/>
      <c r="F2035" s="488"/>
      <c r="G2035" s="488"/>
      <c r="H2035" s="488"/>
      <c r="I2035" s="488"/>
      <c r="J2035" s="488"/>
      <c r="K2035" s="488"/>
      <c r="L2035" s="488"/>
      <c r="M2035" s="488"/>
      <c r="N2035" s="488"/>
    </row>
    <row r="2036" spans="3:14" x14ac:dyDescent="0.2">
      <c r="C2036" s="488"/>
      <c r="E2036" s="488"/>
      <c r="F2036" s="488"/>
      <c r="G2036" s="488"/>
      <c r="H2036" s="488"/>
      <c r="I2036" s="488"/>
      <c r="J2036" s="488"/>
      <c r="K2036" s="488"/>
      <c r="L2036" s="488"/>
      <c r="M2036" s="488"/>
      <c r="N2036" s="488"/>
    </row>
    <row r="2037" spans="3:14" x14ac:dyDescent="0.2">
      <c r="C2037" s="488"/>
      <c r="E2037" s="488"/>
      <c r="F2037" s="488"/>
      <c r="G2037" s="488"/>
      <c r="H2037" s="488"/>
      <c r="I2037" s="488"/>
      <c r="J2037" s="488"/>
      <c r="K2037" s="488"/>
      <c r="L2037" s="488"/>
      <c r="M2037" s="488"/>
      <c r="N2037" s="488"/>
    </row>
    <row r="2038" spans="3:14" x14ac:dyDescent="0.2">
      <c r="C2038" s="488"/>
      <c r="E2038" s="488"/>
      <c r="F2038" s="488"/>
      <c r="G2038" s="488"/>
      <c r="H2038" s="488"/>
      <c r="I2038" s="488"/>
      <c r="J2038" s="488"/>
      <c r="K2038" s="488"/>
      <c r="L2038" s="488"/>
      <c r="M2038" s="488"/>
      <c r="N2038" s="488"/>
    </row>
    <row r="2039" spans="3:14" x14ac:dyDescent="0.2">
      <c r="C2039" s="488"/>
      <c r="E2039" s="488"/>
      <c r="F2039" s="488"/>
      <c r="G2039" s="488"/>
      <c r="H2039" s="488"/>
      <c r="I2039" s="488"/>
      <c r="J2039" s="488"/>
      <c r="K2039" s="488"/>
      <c r="L2039" s="488"/>
      <c r="M2039" s="488"/>
      <c r="N2039" s="488"/>
    </row>
    <row r="2040" spans="3:14" x14ac:dyDescent="0.2">
      <c r="C2040" s="488"/>
      <c r="E2040" s="488"/>
      <c r="F2040" s="488"/>
      <c r="G2040" s="488"/>
      <c r="H2040" s="488"/>
      <c r="I2040" s="488"/>
      <c r="J2040" s="488"/>
      <c r="K2040" s="488"/>
      <c r="L2040" s="488"/>
      <c r="M2040" s="488"/>
      <c r="N2040" s="488"/>
    </row>
    <row r="2041" spans="3:14" x14ac:dyDescent="0.2">
      <c r="C2041" s="488"/>
      <c r="E2041" s="488"/>
      <c r="F2041" s="488"/>
      <c r="G2041" s="488"/>
      <c r="H2041" s="488"/>
      <c r="I2041" s="488"/>
      <c r="J2041" s="488"/>
      <c r="K2041" s="488"/>
      <c r="L2041" s="488"/>
      <c r="M2041" s="488"/>
      <c r="N2041" s="488"/>
    </row>
    <row r="2042" spans="3:14" x14ac:dyDescent="0.2">
      <c r="C2042" s="488"/>
      <c r="E2042" s="488"/>
      <c r="F2042" s="488"/>
      <c r="G2042" s="488"/>
      <c r="H2042" s="488"/>
      <c r="I2042" s="488"/>
      <c r="J2042" s="488"/>
      <c r="K2042" s="488"/>
      <c r="L2042" s="488"/>
      <c r="M2042" s="488"/>
      <c r="N2042" s="488"/>
    </row>
    <row r="2043" spans="3:14" x14ac:dyDescent="0.2">
      <c r="C2043" s="488"/>
      <c r="E2043" s="488"/>
      <c r="F2043" s="488"/>
      <c r="G2043" s="488"/>
      <c r="H2043" s="488"/>
      <c r="I2043" s="488"/>
      <c r="J2043" s="488"/>
      <c r="K2043" s="488"/>
      <c r="L2043" s="488"/>
      <c r="M2043" s="488"/>
      <c r="N2043" s="488"/>
    </row>
    <row r="2044" spans="3:14" x14ac:dyDescent="0.2">
      <c r="C2044" s="488"/>
      <c r="E2044" s="488"/>
      <c r="F2044" s="488"/>
      <c r="G2044" s="488"/>
      <c r="H2044" s="488"/>
      <c r="I2044" s="488"/>
      <c r="J2044" s="488"/>
      <c r="K2044" s="488"/>
      <c r="L2044" s="488"/>
      <c r="M2044" s="488"/>
      <c r="N2044" s="488"/>
    </row>
    <row r="2045" spans="3:14" x14ac:dyDescent="0.2">
      <c r="C2045" s="488"/>
      <c r="E2045" s="488"/>
      <c r="F2045" s="488"/>
      <c r="G2045" s="488"/>
      <c r="H2045" s="488"/>
      <c r="I2045" s="488"/>
      <c r="J2045" s="488"/>
      <c r="K2045" s="488"/>
      <c r="L2045" s="488"/>
      <c r="M2045" s="488"/>
      <c r="N2045" s="488"/>
    </row>
    <row r="2046" spans="3:14" x14ac:dyDescent="0.2">
      <c r="C2046" s="488"/>
      <c r="E2046" s="488"/>
      <c r="F2046" s="488"/>
      <c r="G2046" s="488"/>
      <c r="H2046" s="488"/>
      <c r="I2046" s="488"/>
      <c r="J2046" s="488"/>
      <c r="K2046" s="488"/>
      <c r="L2046" s="488"/>
      <c r="M2046" s="488"/>
      <c r="N2046" s="488"/>
    </row>
    <row r="2047" spans="3:14" x14ac:dyDescent="0.2">
      <c r="C2047" s="488"/>
      <c r="E2047" s="488"/>
      <c r="F2047" s="488"/>
      <c r="G2047" s="488"/>
      <c r="H2047" s="488"/>
      <c r="I2047" s="488"/>
      <c r="J2047" s="488"/>
      <c r="K2047" s="488"/>
      <c r="L2047" s="488"/>
      <c r="M2047" s="488"/>
      <c r="N2047" s="488"/>
    </row>
    <row r="2048" spans="3:14" x14ac:dyDescent="0.2">
      <c r="C2048" s="488"/>
      <c r="E2048" s="488"/>
      <c r="F2048" s="488"/>
      <c r="G2048" s="488"/>
      <c r="H2048" s="488"/>
      <c r="I2048" s="488"/>
      <c r="J2048" s="488"/>
      <c r="K2048" s="488"/>
      <c r="L2048" s="488"/>
      <c r="M2048" s="488"/>
      <c r="N2048" s="488"/>
    </row>
    <row r="2049" spans="3:14" x14ac:dyDescent="0.2">
      <c r="C2049" s="488"/>
      <c r="E2049" s="488"/>
      <c r="F2049" s="488"/>
      <c r="G2049" s="488"/>
      <c r="H2049" s="488"/>
      <c r="I2049" s="488"/>
      <c r="J2049" s="488"/>
      <c r="K2049" s="488"/>
      <c r="L2049" s="488"/>
      <c r="M2049" s="488"/>
      <c r="N2049" s="488"/>
    </row>
    <row r="2050" spans="3:14" x14ac:dyDescent="0.2">
      <c r="C2050" s="488"/>
      <c r="E2050" s="488"/>
      <c r="F2050" s="488"/>
      <c r="G2050" s="488"/>
      <c r="H2050" s="488"/>
      <c r="I2050" s="488"/>
      <c r="J2050" s="488"/>
      <c r="K2050" s="488"/>
      <c r="L2050" s="488"/>
      <c r="M2050" s="488"/>
      <c r="N2050" s="488"/>
    </row>
    <row r="2051" spans="3:14" x14ac:dyDescent="0.2">
      <c r="C2051" s="488"/>
      <c r="E2051" s="488"/>
      <c r="F2051" s="488"/>
      <c r="G2051" s="488"/>
      <c r="H2051" s="488"/>
      <c r="I2051" s="488"/>
      <c r="J2051" s="488"/>
      <c r="K2051" s="488"/>
      <c r="L2051" s="488"/>
      <c r="M2051" s="488"/>
      <c r="N2051" s="488"/>
    </row>
    <row r="2052" spans="3:14" x14ac:dyDescent="0.2">
      <c r="C2052" s="488"/>
      <c r="E2052" s="488"/>
      <c r="F2052" s="488"/>
      <c r="G2052" s="488"/>
      <c r="H2052" s="488"/>
      <c r="I2052" s="488"/>
      <c r="J2052" s="488"/>
      <c r="K2052" s="488"/>
      <c r="L2052" s="488"/>
      <c r="M2052" s="488"/>
      <c r="N2052" s="488"/>
    </row>
    <row r="2053" spans="3:14" x14ac:dyDescent="0.2">
      <c r="C2053" s="488"/>
      <c r="E2053" s="488"/>
      <c r="F2053" s="488"/>
      <c r="G2053" s="488"/>
      <c r="H2053" s="488"/>
      <c r="I2053" s="488"/>
      <c r="J2053" s="488"/>
      <c r="K2053" s="488"/>
      <c r="L2053" s="488"/>
      <c r="M2053" s="488"/>
      <c r="N2053" s="488"/>
    </row>
    <row r="2054" spans="3:14" x14ac:dyDescent="0.2">
      <c r="C2054" s="488"/>
      <c r="E2054" s="488"/>
      <c r="F2054" s="488"/>
      <c r="G2054" s="488"/>
      <c r="H2054" s="488"/>
      <c r="I2054" s="488"/>
      <c r="J2054" s="488"/>
      <c r="K2054" s="488"/>
      <c r="L2054" s="488"/>
      <c r="M2054" s="488"/>
      <c r="N2054" s="488"/>
    </row>
    <row r="2055" spans="3:14" x14ac:dyDescent="0.2">
      <c r="C2055" s="488"/>
      <c r="E2055" s="488"/>
      <c r="F2055" s="488"/>
      <c r="G2055" s="488"/>
      <c r="H2055" s="488"/>
      <c r="I2055" s="488"/>
      <c r="J2055" s="488"/>
      <c r="K2055" s="488"/>
      <c r="L2055" s="488"/>
      <c r="M2055" s="488"/>
      <c r="N2055" s="488"/>
    </row>
    <row r="2056" spans="3:14" x14ac:dyDescent="0.2">
      <c r="C2056" s="488"/>
      <c r="E2056" s="488"/>
      <c r="F2056" s="488"/>
      <c r="G2056" s="488"/>
      <c r="H2056" s="488"/>
      <c r="I2056" s="488"/>
      <c r="J2056" s="488"/>
      <c r="K2056" s="488"/>
      <c r="L2056" s="488"/>
      <c r="M2056" s="488"/>
      <c r="N2056" s="488"/>
    </row>
    <row r="2057" spans="3:14" x14ac:dyDescent="0.2">
      <c r="C2057" s="488"/>
      <c r="E2057" s="488"/>
      <c r="F2057" s="488"/>
      <c r="G2057" s="488"/>
      <c r="H2057" s="488"/>
      <c r="I2057" s="488"/>
      <c r="J2057" s="488"/>
      <c r="K2057" s="488"/>
      <c r="L2057" s="488"/>
      <c r="M2057" s="488"/>
      <c r="N2057" s="488"/>
    </row>
    <row r="2058" spans="3:14" x14ac:dyDescent="0.2">
      <c r="C2058" s="488"/>
      <c r="E2058" s="488"/>
      <c r="F2058" s="488"/>
      <c r="G2058" s="488"/>
      <c r="H2058" s="488"/>
      <c r="I2058" s="488"/>
      <c r="J2058" s="488"/>
      <c r="K2058" s="488"/>
      <c r="L2058" s="488"/>
      <c r="M2058" s="488"/>
      <c r="N2058" s="488"/>
    </row>
    <row r="2059" spans="3:14" x14ac:dyDescent="0.2">
      <c r="C2059" s="488"/>
      <c r="E2059" s="488"/>
      <c r="F2059" s="488"/>
      <c r="G2059" s="488"/>
      <c r="H2059" s="488"/>
      <c r="I2059" s="488"/>
      <c r="J2059" s="488"/>
      <c r="K2059" s="488"/>
      <c r="L2059" s="488"/>
      <c r="M2059" s="488"/>
      <c r="N2059" s="488"/>
    </row>
    <row r="2060" spans="3:14" x14ac:dyDescent="0.2">
      <c r="C2060" s="488"/>
      <c r="E2060" s="488"/>
      <c r="F2060" s="488"/>
      <c r="G2060" s="488"/>
      <c r="H2060" s="488"/>
      <c r="I2060" s="488"/>
      <c r="J2060" s="488"/>
      <c r="K2060" s="488"/>
      <c r="L2060" s="488"/>
      <c r="M2060" s="488"/>
      <c r="N2060" s="488"/>
    </row>
    <row r="2061" spans="3:14" x14ac:dyDescent="0.2">
      <c r="C2061" s="488"/>
      <c r="E2061" s="488"/>
      <c r="F2061" s="488"/>
      <c r="G2061" s="488"/>
      <c r="H2061" s="488"/>
      <c r="I2061" s="488"/>
      <c r="J2061" s="488"/>
      <c r="K2061" s="488"/>
      <c r="L2061" s="488"/>
      <c r="M2061" s="488"/>
      <c r="N2061" s="488"/>
    </row>
    <row r="2062" spans="3:14" x14ac:dyDescent="0.2">
      <c r="C2062" s="488"/>
      <c r="E2062" s="488"/>
      <c r="F2062" s="488"/>
      <c r="G2062" s="488"/>
      <c r="H2062" s="488"/>
      <c r="I2062" s="488"/>
      <c r="J2062" s="488"/>
      <c r="K2062" s="488"/>
      <c r="L2062" s="488"/>
      <c r="M2062" s="488"/>
      <c r="N2062" s="488"/>
    </row>
    <row r="2063" spans="3:14" x14ac:dyDescent="0.2">
      <c r="C2063" s="488"/>
      <c r="E2063" s="488"/>
      <c r="F2063" s="488"/>
      <c r="G2063" s="488"/>
      <c r="H2063" s="488"/>
      <c r="I2063" s="488"/>
      <c r="J2063" s="488"/>
      <c r="K2063" s="488"/>
      <c r="L2063" s="488"/>
      <c r="M2063" s="488"/>
      <c r="N2063" s="488"/>
    </row>
    <row r="2064" spans="3:14" x14ac:dyDescent="0.2">
      <c r="C2064" s="488"/>
      <c r="E2064" s="488"/>
      <c r="F2064" s="488"/>
      <c r="G2064" s="488"/>
      <c r="H2064" s="488"/>
      <c r="I2064" s="488"/>
      <c r="J2064" s="488"/>
      <c r="K2064" s="488"/>
      <c r="L2064" s="488"/>
      <c r="M2064" s="488"/>
      <c r="N2064" s="488"/>
    </row>
    <row r="2065" spans="3:14" x14ac:dyDescent="0.2">
      <c r="C2065" s="488"/>
      <c r="E2065" s="488"/>
      <c r="F2065" s="488"/>
      <c r="G2065" s="488"/>
      <c r="H2065" s="488"/>
      <c r="I2065" s="488"/>
      <c r="J2065" s="488"/>
      <c r="K2065" s="488"/>
      <c r="L2065" s="488"/>
      <c r="M2065" s="488"/>
      <c r="N2065" s="488"/>
    </row>
    <row r="2066" spans="3:14" x14ac:dyDescent="0.2">
      <c r="C2066" s="488"/>
      <c r="E2066" s="488"/>
      <c r="F2066" s="488"/>
      <c r="G2066" s="488"/>
      <c r="H2066" s="488"/>
      <c r="I2066" s="488"/>
      <c r="J2066" s="488"/>
      <c r="K2066" s="488"/>
      <c r="L2066" s="488"/>
      <c r="M2066" s="488"/>
      <c r="N2066" s="488"/>
    </row>
    <row r="2067" spans="3:14" x14ac:dyDescent="0.2">
      <c r="C2067" s="488"/>
      <c r="E2067" s="488"/>
      <c r="F2067" s="488"/>
      <c r="G2067" s="488"/>
      <c r="H2067" s="488"/>
      <c r="I2067" s="488"/>
      <c r="J2067" s="488"/>
      <c r="K2067" s="488"/>
      <c r="L2067" s="488"/>
      <c r="M2067" s="488"/>
      <c r="N2067" s="488"/>
    </row>
    <row r="2068" spans="3:14" x14ac:dyDescent="0.2">
      <c r="C2068" s="488"/>
      <c r="E2068" s="488"/>
      <c r="F2068" s="488"/>
      <c r="G2068" s="488"/>
      <c r="H2068" s="488"/>
      <c r="I2068" s="488"/>
      <c r="J2068" s="488"/>
      <c r="K2068" s="488"/>
      <c r="L2068" s="488"/>
      <c r="M2068" s="488"/>
      <c r="N2068" s="488"/>
    </row>
    <row r="2069" spans="3:14" x14ac:dyDescent="0.2">
      <c r="C2069" s="488"/>
      <c r="E2069" s="488"/>
      <c r="F2069" s="488"/>
      <c r="G2069" s="488"/>
      <c r="H2069" s="488"/>
      <c r="I2069" s="488"/>
      <c r="J2069" s="488"/>
      <c r="K2069" s="488"/>
      <c r="L2069" s="488"/>
      <c r="M2069" s="488"/>
      <c r="N2069" s="488"/>
    </row>
    <row r="2070" spans="3:14" x14ac:dyDescent="0.2">
      <c r="C2070" s="488"/>
      <c r="E2070" s="488"/>
      <c r="F2070" s="488"/>
      <c r="G2070" s="488"/>
      <c r="H2070" s="488"/>
      <c r="I2070" s="488"/>
      <c r="J2070" s="488"/>
      <c r="K2070" s="488"/>
      <c r="L2070" s="488"/>
      <c r="M2070" s="488"/>
      <c r="N2070" s="488"/>
    </row>
    <row r="2071" spans="3:14" x14ac:dyDescent="0.2">
      <c r="C2071" s="488"/>
      <c r="E2071" s="488"/>
      <c r="F2071" s="488"/>
      <c r="G2071" s="488"/>
      <c r="H2071" s="488"/>
      <c r="I2071" s="488"/>
      <c r="J2071" s="488"/>
      <c r="K2071" s="488"/>
      <c r="L2071" s="488"/>
      <c r="M2071" s="488"/>
      <c r="N2071" s="488"/>
    </row>
    <row r="2072" spans="3:14" x14ac:dyDescent="0.2">
      <c r="C2072" s="488"/>
      <c r="E2072" s="488"/>
      <c r="F2072" s="488"/>
      <c r="G2072" s="488"/>
      <c r="H2072" s="488"/>
      <c r="I2072" s="488"/>
      <c r="J2072" s="488"/>
      <c r="K2072" s="488"/>
      <c r="L2072" s="488"/>
      <c r="M2072" s="488"/>
      <c r="N2072" s="488"/>
    </row>
    <row r="2073" spans="3:14" x14ac:dyDescent="0.2">
      <c r="C2073" s="488"/>
      <c r="E2073" s="488"/>
      <c r="F2073" s="488"/>
      <c r="G2073" s="488"/>
      <c r="H2073" s="488"/>
      <c r="I2073" s="488"/>
      <c r="J2073" s="488"/>
      <c r="K2073" s="488"/>
      <c r="L2073" s="488"/>
      <c r="M2073" s="488"/>
      <c r="N2073" s="488"/>
    </row>
    <row r="2074" spans="3:14" x14ac:dyDescent="0.2">
      <c r="C2074" s="488"/>
      <c r="E2074" s="488"/>
      <c r="F2074" s="488"/>
      <c r="G2074" s="488"/>
      <c r="H2074" s="488"/>
      <c r="I2074" s="488"/>
      <c r="J2074" s="488"/>
      <c r="K2074" s="488"/>
      <c r="L2074" s="488"/>
      <c r="M2074" s="488"/>
      <c r="N2074" s="488"/>
    </row>
    <row r="2075" spans="3:14" x14ac:dyDescent="0.2">
      <c r="C2075" s="488"/>
      <c r="E2075" s="488"/>
      <c r="F2075" s="488"/>
      <c r="G2075" s="488"/>
      <c r="H2075" s="488"/>
      <c r="I2075" s="488"/>
      <c r="J2075" s="488"/>
      <c r="K2075" s="488"/>
      <c r="L2075" s="488"/>
      <c r="M2075" s="488"/>
      <c r="N2075" s="488"/>
    </row>
    <row r="2076" spans="3:14" x14ac:dyDescent="0.2">
      <c r="C2076" s="488"/>
      <c r="E2076" s="488"/>
      <c r="F2076" s="488"/>
      <c r="G2076" s="488"/>
      <c r="H2076" s="488"/>
      <c r="I2076" s="488"/>
      <c r="J2076" s="488"/>
      <c r="K2076" s="488"/>
      <c r="L2076" s="488"/>
      <c r="M2076" s="488"/>
      <c r="N2076" s="488"/>
    </row>
    <row r="2077" spans="3:14" x14ac:dyDescent="0.2">
      <c r="C2077" s="488"/>
      <c r="E2077" s="488"/>
      <c r="F2077" s="488"/>
      <c r="G2077" s="488"/>
      <c r="H2077" s="488"/>
      <c r="I2077" s="488"/>
      <c r="J2077" s="488"/>
      <c r="K2077" s="488"/>
      <c r="L2077" s="488"/>
      <c r="M2077" s="488"/>
      <c r="N2077" s="488"/>
    </row>
    <row r="2078" spans="3:14" x14ac:dyDescent="0.2">
      <c r="C2078" s="488"/>
      <c r="E2078" s="488"/>
      <c r="F2078" s="488"/>
      <c r="G2078" s="488"/>
      <c r="H2078" s="488"/>
      <c r="I2078" s="488"/>
      <c r="J2078" s="488"/>
      <c r="K2078" s="488"/>
      <c r="L2078" s="488"/>
      <c r="M2078" s="488"/>
      <c r="N2078" s="488"/>
    </row>
    <row r="2079" spans="3:14" x14ac:dyDescent="0.2">
      <c r="C2079" s="488"/>
      <c r="E2079" s="488"/>
      <c r="F2079" s="488"/>
      <c r="G2079" s="488"/>
      <c r="H2079" s="488"/>
      <c r="I2079" s="488"/>
      <c r="J2079" s="488"/>
      <c r="K2079" s="488"/>
      <c r="L2079" s="488"/>
      <c r="M2079" s="488"/>
      <c r="N2079" s="488"/>
    </row>
    <row r="2080" spans="3:14" x14ac:dyDescent="0.2">
      <c r="C2080" s="488"/>
      <c r="E2080" s="488"/>
      <c r="F2080" s="488"/>
      <c r="G2080" s="488"/>
      <c r="H2080" s="488"/>
      <c r="I2080" s="488"/>
      <c r="J2080" s="488"/>
      <c r="K2080" s="488"/>
      <c r="L2080" s="488"/>
      <c r="M2080" s="488"/>
      <c r="N2080" s="488"/>
    </row>
    <row r="2081" spans="3:14" x14ac:dyDescent="0.2">
      <c r="C2081" s="488"/>
      <c r="E2081" s="488"/>
      <c r="F2081" s="488"/>
      <c r="G2081" s="488"/>
      <c r="H2081" s="488"/>
      <c r="I2081" s="488"/>
      <c r="J2081" s="488"/>
      <c r="K2081" s="488"/>
      <c r="L2081" s="488"/>
      <c r="M2081" s="488"/>
      <c r="N2081" s="488"/>
    </row>
    <row r="2082" spans="3:14" x14ac:dyDescent="0.2">
      <c r="C2082" s="488"/>
      <c r="E2082" s="488"/>
      <c r="F2082" s="488"/>
      <c r="G2082" s="488"/>
      <c r="H2082" s="488"/>
      <c r="I2082" s="488"/>
      <c r="J2082" s="488"/>
      <c r="K2082" s="488"/>
      <c r="L2082" s="488"/>
      <c r="M2082" s="488"/>
      <c r="N2082" s="488"/>
    </row>
    <row r="2083" spans="3:14" x14ac:dyDescent="0.2">
      <c r="C2083" s="488"/>
      <c r="E2083" s="488"/>
      <c r="F2083" s="488"/>
      <c r="G2083" s="488"/>
      <c r="H2083" s="488"/>
      <c r="I2083" s="488"/>
      <c r="J2083" s="488"/>
      <c r="K2083" s="488"/>
      <c r="L2083" s="488"/>
      <c r="M2083" s="488"/>
      <c r="N2083" s="488"/>
    </row>
    <row r="2084" spans="3:14" x14ac:dyDescent="0.2">
      <c r="C2084" s="488"/>
      <c r="E2084" s="488"/>
      <c r="F2084" s="488"/>
      <c r="G2084" s="488"/>
      <c r="H2084" s="488"/>
      <c r="I2084" s="488"/>
      <c r="J2084" s="488"/>
      <c r="K2084" s="488"/>
      <c r="L2084" s="488"/>
      <c r="M2084" s="488"/>
      <c r="N2084" s="488"/>
    </row>
    <row r="2085" spans="3:14" x14ac:dyDescent="0.2">
      <c r="C2085" s="488"/>
      <c r="E2085" s="488"/>
      <c r="F2085" s="488"/>
      <c r="G2085" s="488"/>
      <c r="H2085" s="488"/>
      <c r="I2085" s="488"/>
      <c r="J2085" s="488"/>
      <c r="K2085" s="488"/>
      <c r="L2085" s="488"/>
      <c r="M2085" s="488"/>
      <c r="N2085" s="488"/>
    </row>
    <row r="2086" spans="3:14" x14ac:dyDescent="0.2">
      <c r="C2086" s="488"/>
      <c r="E2086" s="488"/>
      <c r="F2086" s="488"/>
      <c r="G2086" s="488"/>
      <c r="H2086" s="488"/>
      <c r="I2086" s="488"/>
      <c r="J2086" s="488"/>
      <c r="K2086" s="488"/>
      <c r="L2086" s="488"/>
      <c r="M2086" s="488"/>
      <c r="N2086" s="488"/>
    </row>
    <row r="2087" spans="3:14" x14ac:dyDescent="0.2">
      <c r="C2087" s="488"/>
      <c r="E2087" s="488"/>
      <c r="F2087" s="488"/>
      <c r="G2087" s="488"/>
      <c r="H2087" s="488"/>
      <c r="I2087" s="488"/>
      <c r="J2087" s="488"/>
      <c r="K2087" s="488"/>
      <c r="L2087" s="488"/>
      <c r="M2087" s="488"/>
      <c r="N2087" s="488"/>
    </row>
    <row r="2088" spans="3:14" x14ac:dyDescent="0.2">
      <c r="C2088" s="488"/>
      <c r="E2088" s="488"/>
      <c r="F2088" s="488"/>
      <c r="G2088" s="488"/>
      <c r="H2088" s="488"/>
      <c r="I2088" s="488"/>
      <c r="J2088" s="488"/>
      <c r="K2088" s="488"/>
      <c r="L2088" s="488"/>
      <c r="M2088" s="488"/>
      <c r="N2088" s="488"/>
    </row>
    <row r="2089" spans="3:14" x14ac:dyDescent="0.2">
      <c r="C2089" s="488"/>
      <c r="E2089" s="488"/>
      <c r="F2089" s="488"/>
      <c r="G2089" s="488"/>
      <c r="H2089" s="488"/>
      <c r="I2089" s="488"/>
      <c r="J2089" s="488"/>
      <c r="K2089" s="488"/>
      <c r="L2089" s="488"/>
      <c r="M2089" s="488"/>
      <c r="N2089" s="488"/>
    </row>
    <row r="2090" spans="3:14" x14ac:dyDescent="0.2">
      <c r="C2090" s="488"/>
      <c r="E2090" s="488"/>
      <c r="F2090" s="488"/>
      <c r="G2090" s="488"/>
      <c r="H2090" s="488"/>
      <c r="I2090" s="488"/>
      <c r="J2090" s="488"/>
      <c r="K2090" s="488"/>
      <c r="L2090" s="488"/>
      <c r="M2090" s="488"/>
      <c r="N2090" s="488"/>
    </row>
    <row r="2091" spans="3:14" x14ac:dyDescent="0.2">
      <c r="C2091" s="488"/>
      <c r="E2091" s="488"/>
      <c r="F2091" s="488"/>
      <c r="G2091" s="488"/>
      <c r="H2091" s="488"/>
      <c r="I2091" s="488"/>
      <c r="J2091" s="488"/>
      <c r="K2091" s="488"/>
      <c r="L2091" s="488"/>
      <c r="M2091" s="488"/>
      <c r="N2091" s="488"/>
    </row>
    <row r="2092" spans="3:14" x14ac:dyDescent="0.2">
      <c r="C2092" s="488"/>
      <c r="E2092" s="488"/>
      <c r="F2092" s="488"/>
      <c r="G2092" s="488"/>
      <c r="H2092" s="488"/>
      <c r="I2092" s="488"/>
      <c r="J2092" s="488"/>
      <c r="K2092" s="488"/>
      <c r="L2092" s="488"/>
      <c r="M2092" s="488"/>
      <c r="N2092" s="488"/>
    </row>
    <row r="2093" spans="3:14" x14ac:dyDescent="0.2">
      <c r="C2093" s="488"/>
      <c r="E2093" s="488"/>
      <c r="F2093" s="488"/>
      <c r="G2093" s="488"/>
      <c r="H2093" s="488"/>
      <c r="I2093" s="488"/>
      <c r="J2093" s="488"/>
      <c r="K2093" s="488"/>
      <c r="L2093" s="488"/>
      <c r="M2093" s="488"/>
      <c r="N2093" s="488"/>
    </row>
    <row r="2094" spans="3:14" x14ac:dyDescent="0.2">
      <c r="C2094" s="488"/>
      <c r="E2094" s="488"/>
      <c r="F2094" s="488"/>
      <c r="G2094" s="488"/>
      <c r="H2094" s="488"/>
      <c r="I2094" s="488"/>
      <c r="J2094" s="488"/>
      <c r="K2094" s="488"/>
      <c r="L2094" s="488"/>
      <c r="M2094" s="488"/>
      <c r="N2094" s="488"/>
    </row>
    <row r="2095" spans="3:14" x14ac:dyDescent="0.2">
      <c r="C2095" s="488"/>
      <c r="E2095" s="488"/>
      <c r="F2095" s="488"/>
      <c r="G2095" s="488"/>
      <c r="H2095" s="488"/>
      <c r="I2095" s="488"/>
      <c r="J2095" s="488"/>
      <c r="K2095" s="488"/>
      <c r="L2095" s="488"/>
      <c r="M2095" s="488"/>
      <c r="N2095" s="488"/>
    </row>
    <row r="2096" spans="3:14" x14ac:dyDescent="0.2">
      <c r="C2096" s="488"/>
      <c r="E2096" s="488"/>
      <c r="F2096" s="488"/>
      <c r="G2096" s="488"/>
      <c r="H2096" s="488"/>
      <c r="I2096" s="488"/>
      <c r="J2096" s="488"/>
      <c r="K2096" s="488"/>
      <c r="L2096" s="488"/>
      <c r="M2096" s="488"/>
      <c r="N2096" s="488"/>
    </row>
    <row r="2097" spans="3:14" x14ac:dyDescent="0.2">
      <c r="C2097" s="488"/>
      <c r="E2097" s="488"/>
      <c r="F2097" s="488"/>
      <c r="G2097" s="488"/>
      <c r="H2097" s="488"/>
      <c r="I2097" s="488"/>
      <c r="J2097" s="488"/>
      <c r="K2097" s="488"/>
      <c r="L2097" s="488"/>
      <c r="M2097" s="488"/>
      <c r="N2097" s="488"/>
    </row>
    <row r="2098" spans="3:14" x14ac:dyDescent="0.2">
      <c r="C2098" s="488"/>
      <c r="E2098" s="488"/>
      <c r="F2098" s="488"/>
      <c r="G2098" s="488"/>
      <c r="H2098" s="488"/>
      <c r="I2098" s="488"/>
      <c r="J2098" s="488"/>
      <c r="K2098" s="488"/>
      <c r="L2098" s="488"/>
      <c r="M2098" s="488"/>
      <c r="N2098" s="488"/>
    </row>
    <row r="2099" spans="3:14" x14ac:dyDescent="0.2">
      <c r="C2099" s="488"/>
      <c r="E2099" s="488"/>
      <c r="F2099" s="488"/>
      <c r="G2099" s="488"/>
      <c r="H2099" s="488"/>
      <c r="I2099" s="488"/>
      <c r="J2099" s="488"/>
      <c r="K2099" s="488"/>
      <c r="L2099" s="488"/>
      <c r="M2099" s="488"/>
      <c r="N2099" s="488"/>
    </row>
    <row r="2100" spans="3:14" x14ac:dyDescent="0.2">
      <c r="C2100" s="488"/>
      <c r="E2100" s="488"/>
      <c r="F2100" s="488"/>
      <c r="G2100" s="488"/>
      <c r="H2100" s="488"/>
      <c r="I2100" s="488"/>
      <c r="J2100" s="488"/>
      <c r="K2100" s="488"/>
      <c r="L2100" s="488"/>
      <c r="M2100" s="488"/>
      <c r="N2100" s="488"/>
    </row>
    <row r="2101" spans="3:14" x14ac:dyDescent="0.2">
      <c r="C2101" s="488"/>
      <c r="E2101" s="488"/>
      <c r="F2101" s="488"/>
      <c r="G2101" s="488"/>
      <c r="H2101" s="488"/>
      <c r="I2101" s="488"/>
      <c r="J2101" s="488"/>
      <c r="K2101" s="488"/>
      <c r="L2101" s="488"/>
      <c r="M2101" s="488"/>
      <c r="N2101" s="488"/>
    </row>
    <row r="2102" spans="3:14" x14ac:dyDescent="0.2">
      <c r="C2102" s="488"/>
      <c r="E2102" s="488"/>
      <c r="F2102" s="488"/>
      <c r="G2102" s="488"/>
      <c r="H2102" s="488"/>
      <c r="I2102" s="488"/>
      <c r="J2102" s="488"/>
      <c r="K2102" s="488"/>
      <c r="L2102" s="488"/>
      <c r="M2102" s="488"/>
      <c r="N2102" s="488"/>
    </row>
    <row r="2103" spans="3:14" x14ac:dyDescent="0.2">
      <c r="C2103" s="488"/>
      <c r="E2103" s="488"/>
      <c r="F2103" s="488"/>
      <c r="G2103" s="488"/>
      <c r="H2103" s="488"/>
      <c r="I2103" s="488"/>
      <c r="J2103" s="488"/>
      <c r="K2103" s="488"/>
      <c r="L2103" s="488"/>
      <c r="M2103" s="488"/>
      <c r="N2103" s="488"/>
    </row>
    <row r="2104" spans="3:14" x14ac:dyDescent="0.2">
      <c r="C2104" s="488"/>
      <c r="E2104" s="488"/>
      <c r="F2104" s="488"/>
      <c r="G2104" s="488"/>
      <c r="H2104" s="488"/>
      <c r="I2104" s="488"/>
      <c r="J2104" s="488"/>
      <c r="K2104" s="488"/>
      <c r="L2104" s="488"/>
      <c r="M2104" s="488"/>
      <c r="N2104" s="488"/>
    </row>
    <row r="2105" spans="3:14" x14ac:dyDescent="0.2">
      <c r="C2105" s="488"/>
      <c r="E2105" s="488"/>
      <c r="F2105" s="488"/>
      <c r="G2105" s="488"/>
      <c r="H2105" s="488"/>
      <c r="I2105" s="488"/>
      <c r="J2105" s="488"/>
      <c r="K2105" s="488"/>
      <c r="L2105" s="488"/>
      <c r="M2105" s="488"/>
      <c r="N2105" s="488"/>
    </row>
    <row r="2106" spans="3:14" x14ac:dyDescent="0.2">
      <c r="C2106" s="488"/>
      <c r="E2106" s="488"/>
      <c r="F2106" s="488"/>
      <c r="G2106" s="488"/>
      <c r="H2106" s="488"/>
      <c r="I2106" s="488"/>
      <c r="J2106" s="488"/>
      <c r="K2106" s="488"/>
      <c r="L2106" s="488"/>
      <c r="M2106" s="488"/>
      <c r="N2106" s="488"/>
    </row>
    <row r="2107" spans="3:14" x14ac:dyDescent="0.2">
      <c r="C2107" s="488"/>
      <c r="E2107" s="488"/>
      <c r="F2107" s="488"/>
      <c r="G2107" s="488"/>
      <c r="H2107" s="488"/>
      <c r="I2107" s="488"/>
      <c r="J2107" s="488"/>
      <c r="K2107" s="488"/>
      <c r="L2107" s="488"/>
      <c r="M2107" s="488"/>
      <c r="N2107" s="488"/>
    </row>
    <row r="2108" spans="3:14" x14ac:dyDescent="0.2">
      <c r="C2108" s="488"/>
      <c r="E2108" s="488"/>
      <c r="F2108" s="488"/>
      <c r="G2108" s="488"/>
      <c r="H2108" s="488"/>
      <c r="I2108" s="488"/>
      <c r="J2108" s="488"/>
      <c r="K2108" s="488"/>
      <c r="L2108" s="488"/>
      <c r="M2108" s="488"/>
      <c r="N2108" s="488"/>
    </row>
    <row r="2109" spans="3:14" x14ac:dyDescent="0.2">
      <c r="C2109" s="488"/>
      <c r="E2109" s="488"/>
      <c r="F2109" s="488"/>
      <c r="G2109" s="488"/>
      <c r="H2109" s="488"/>
      <c r="I2109" s="488"/>
      <c r="J2109" s="488"/>
      <c r="K2109" s="488"/>
      <c r="L2109" s="488"/>
      <c r="M2109" s="488"/>
      <c r="N2109" s="488"/>
    </row>
    <row r="2110" spans="3:14" x14ac:dyDescent="0.2">
      <c r="C2110" s="488"/>
      <c r="E2110" s="488"/>
      <c r="F2110" s="488"/>
      <c r="G2110" s="488"/>
      <c r="H2110" s="488"/>
      <c r="I2110" s="488"/>
      <c r="J2110" s="488"/>
      <c r="K2110" s="488"/>
      <c r="L2110" s="488"/>
      <c r="M2110" s="488"/>
      <c r="N2110" s="488"/>
    </row>
    <row r="2111" spans="3:14" x14ac:dyDescent="0.2">
      <c r="C2111" s="488"/>
      <c r="E2111" s="488"/>
      <c r="F2111" s="488"/>
      <c r="G2111" s="488"/>
      <c r="H2111" s="488"/>
      <c r="I2111" s="488"/>
      <c r="J2111" s="488"/>
      <c r="K2111" s="488"/>
      <c r="L2111" s="488"/>
      <c r="M2111" s="488"/>
      <c r="N2111" s="488"/>
    </row>
    <row r="2112" spans="3:14" x14ac:dyDescent="0.2">
      <c r="C2112" s="488"/>
      <c r="E2112" s="488"/>
      <c r="F2112" s="488"/>
      <c r="G2112" s="488"/>
      <c r="H2112" s="488"/>
      <c r="I2112" s="488"/>
      <c r="J2112" s="488"/>
      <c r="K2112" s="488"/>
      <c r="L2112" s="488"/>
      <c r="M2112" s="488"/>
      <c r="N2112" s="488"/>
    </row>
    <row r="2113" spans="3:14" x14ac:dyDescent="0.2">
      <c r="C2113" s="488"/>
      <c r="E2113" s="488"/>
      <c r="F2113" s="488"/>
      <c r="G2113" s="488"/>
      <c r="H2113" s="488"/>
      <c r="I2113" s="488"/>
      <c r="J2113" s="488"/>
      <c r="K2113" s="488"/>
      <c r="L2113" s="488"/>
      <c r="M2113" s="488"/>
      <c r="N2113" s="488"/>
    </row>
    <row r="2114" spans="3:14" x14ac:dyDescent="0.2">
      <c r="C2114" s="488"/>
      <c r="E2114" s="488"/>
      <c r="F2114" s="488"/>
      <c r="G2114" s="488"/>
      <c r="H2114" s="488"/>
      <c r="I2114" s="488"/>
      <c r="J2114" s="488"/>
      <c r="K2114" s="488"/>
      <c r="L2114" s="488"/>
      <c r="M2114" s="488"/>
      <c r="N2114" s="488"/>
    </row>
    <row r="2115" spans="3:14" x14ac:dyDescent="0.2">
      <c r="C2115" s="488"/>
      <c r="E2115" s="488"/>
      <c r="F2115" s="488"/>
      <c r="G2115" s="488"/>
      <c r="H2115" s="488"/>
      <c r="I2115" s="488"/>
      <c r="J2115" s="488"/>
      <c r="K2115" s="488"/>
      <c r="L2115" s="488"/>
      <c r="M2115" s="488"/>
      <c r="N2115" s="488"/>
    </row>
    <row r="2116" spans="3:14" x14ac:dyDescent="0.2">
      <c r="C2116" s="488"/>
      <c r="E2116" s="488"/>
      <c r="F2116" s="488"/>
      <c r="G2116" s="488"/>
      <c r="H2116" s="488"/>
      <c r="I2116" s="488"/>
      <c r="J2116" s="488"/>
      <c r="K2116" s="488"/>
      <c r="L2116" s="488"/>
      <c r="M2116" s="488"/>
      <c r="N2116" s="488"/>
    </row>
    <row r="2117" spans="3:14" x14ac:dyDescent="0.2">
      <c r="C2117" s="488"/>
      <c r="E2117" s="488"/>
      <c r="F2117" s="488"/>
      <c r="G2117" s="488"/>
      <c r="H2117" s="488"/>
      <c r="I2117" s="488"/>
      <c r="J2117" s="488"/>
      <c r="K2117" s="488"/>
      <c r="L2117" s="488"/>
      <c r="M2117" s="488"/>
      <c r="N2117" s="488"/>
    </row>
    <row r="2118" spans="3:14" x14ac:dyDescent="0.2">
      <c r="C2118" s="488"/>
      <c r="E2118" s="488"/>
      <c r="F2118" s="488"/>
      <c r="G2118" s="488"/>
      <c r="H2118" s="488"/>
      <c r="I2118" s="488"/>
      <c r="J2118" s="488"/>
      <c r="K2118" s="488"/>
      <c r="L2118" s="488"/>
      <c r="M2118" s="488"/>
      <c r="N2118" s="488"/>
    </row>
    <row r="2119" spans="3:14" x14ac:dyDescent="0.2">
      <c r="C2119" s="488"/>
      <c r="E2119" s="488"/>
      <c r="F2119" s="488"/>
      <c r="G2119" s="488"/>
      <c r="H2119" s="488"/>
      <c r="I2119" s="488"/>
      <c r="J2119" s="488"/>
      <c r="K2119" s="488"/>
      <c r="L2119" s="488"/>
      <c r="M2119" s="488"/>
      <c r="N2119" s="488"/>
    </row>
    <row r="2120" spans="3:14" x14ac:dyDescent="0.2">
      <c r="C2120" s="488"/>
      <c r="E2120" s="488"/>
      <c r="F2120" s="488"/>
      <c r="G2120" s="488"/>
      <c r="H2120" s="488"/>
      <c r="I2120" s="488"/>
      <c r="J2120" s="488"/>
      <c r="K2120" s="488"/>
      <c r="L2120" s="488"/>
      <c r="M2120" s="488"/>
      <c r="N2120" s="488"/>
    </row>
    <row r="2121" spans="3:14" x14ac:dyDescent="0.2">
      <c r="C2121" s="488"/>
      <c r="E2121" s="488"/>
      <c r="F2121" s="488"/>
      <c r="G2121" s="488"/>
      <c r="H2121" s="488"/>
      <c r="I2121" s="488"/>
      <c r="J2121" s="488"/>
      <c r="K2121" s="488"/>
      <c r="L2121" s="488"/>
      <c r="M2121" s="488"/>
      <c r="N2121" s="488"/>
    </row>
    <row r="2122" spans="3:14" x14ac:dyDescent="0.2">
      <c r="C2122" s="488"/>
      <c r="E2122" s="488"/>
      <c r="F2122" s="488"/>
      <c r="G2122" s="488"/>
      <c r="H2122" s="488"/>
      <c r="I2122" s="488"/>
      <c r="J2122" s="488"/>
      <c r="K2122" s="488"/>
      <c r="L2122" s="488"/>
      <c r="M2122" s="488"/>
      <c r="N2122" s="488"/>
    </row>
    <row r="2123" spans="3:14" x14ac:dyDescent="0.2">
      <c r="C2123" s="488"/>
      <c r="E2123" s="488"/>
      <c r="F2123" s="488"/>
      <c r="G2123" s="488"/>
      <c r="H2123" s="488"/>
      <c r="I2123" s="488"/>
      <c r="J2123" s="488"/>
      <c r="K2123" s="488"/>
      <c r="L2123" s="488"/>
      <c r="M2123" s="488"/>
      <c r="N2123" s="488"/>
    </row>
    <row r="2124" spans="3:14" x14ac:dyDescent="0.2">
      <c r="C2124" s="488"/>
      <c r="E2124" s="488"/>
      <c r="F2124" s="488"/>
      <c r="G2124" s="488"/>
      <c r="H2124" s="488"/>
      <c r="I2124" s="488"/>
      <c r="J2124" s="488"/>
      <c r="K2124" s="488"/>
      <c r="L2124" s="488"/>
      <c r="M2124" s="488"/>
      <c r="N2124" s="488"/>
    </row>
    <row r="2125" spans="3:14" x14ac:dyDescent="0.2">
      <c r="C2125" s="488"/>
      <c r="E2125" s="488"/>
      <c r="F2125" s="488"/>
      <c r="G2125" s="488"/>
      <c r="H2125" s="488"/>
      <c r="I2125" s="488"/>
      <c r="J2125" s="488"/>
      <c r="K2125" s="488"/>
      <c r="L2125" s="488"/>
      <c r="M2125" s="488"/>
      <c r="N2125" s="488"/>
    </row>
    <row r="2126" spans="3:14" x14ac:dyDescent="0.2">
      <c r="C2126" s="488"/>
      <c r="E2126" s="488"/>
      <c r="F2126" s="488"/>
      <c r="G2126" s="488"/>
      <c r="H2126" s="488"/>
      <c r="I2126" s="488"/>
      <c r="J2126" s="488"/>
      <c r="K2126" s="488"/>
      <c r="L2126" s="488"/>
      <c r="M2126" s="488"/>
      <c r="N2126" s="488"/>
    </row>
    <row r="2127" spans="3:14" x14ac:dyDescent="0.2">
      <c r="C2127" s="488"/>
      <c r="E2127" s="488"/>
      <c r="F2127" s="488"/>
      <c r="G2127" s="488"/>
      <c r="H2127" s="488"/>
      <c r="I2127" s="488"/>
      <c r="J2127" s="488"/>
      <c r="K2127" s="488"/>
      <c r="L2127" s="488"/>
      <c r="M2127" s="488"/>
      <c r="N2127" s="488"/>
    </row>
    <row r="2128" spans="3:14" x14ac:dyDescent="0.2">
      <c r="C2128" s="488"/>
      <c r="E2128" s="488"/>
      <c r="F2128" s="488"/>
      <c r="G2128" s="488"/>
      <c r="H2128" s="488"/>
      <c r="I2128" s="488"/>
      <c r="J2128" s="488"/>
      <c r="K2128" s="488"/>
      <c r="L2128" s="488"/>
      <c r="M2128" s="488"/>
      <c r="N2128" s="488"/>
    </row>
    <row r="2129" spans="3:14" x14ac:dyDescent="0.2">
      <c r="C2129" s="488"/>
      <c r="E2129" s="488"/>
      <c r="F2129" s="488"/>
      <c r="G2129" s="488"/>
      <c r="H2129" s="488"/>
      <c r="I2129" s="488"/>
      <c r="J2129" s="488"/>
      <c r="K2129" s="488"/>
      <c r="L2129" s="488"/>
      <c r="M2129" s="488"/>
      <c r="N2129" s="488"/>
    </row>
    <row r="2130" spans="3:14" x14ac:dyDescent="0.2">
      <c r="C2130" s="488"/>
      <c r="E2130" s="488"/>
      <c r="F2130" s="488"/>
      <c r="G2130" s="488"/>
      <c r="H2130" s="488"/>
      <c r="I2130" s="488"/>
      <c r="J2130" s="488"/>
      <c r="K2130" s="488"/>
      <c r="L2130" s="488"/>
      <c r="M2130" s="488"/>
      <c r="N2130" s="488"/>
    </row>
    <row r="2131" spans="3:14" x14ac:dyDescent="0.2">
      <c r="C2131" s="488"/>
      <c r="E2131" s="488"/>
      <c r="F2131" s="488"/>
      <c r="G2131" s="488"/>
      <c r="H2131" s="488"/>
      <c r="I2131" s="488"/>
      <c r="J2131" s="488"/>
      <c r="K2131" s="488"/>
      <c r="L2131" s="488"/>
      <c r="M2131" s="488"/>
      <c r="N2131" s="488"/>
    </row>
    <row r="2132" spans="3:14" x14ac:dyDescent="0.2">
      <c r="C2132" s="488"/>
      <c r="E2132" s="488"/>
      <c r="F2132" s="488"/>
      <c r="G2132" s="488"/>
      <c r="H2132" s="488"/>
      <c r="I2132" s="488"/>
      <c r="J2132" s="488"/>
      <c r="K2132" s="488"/>
      <c r="L2132" s="488"/>
      <c r="M2132" s="488"/>
      <c r="N2132" s="488"/>
    </row>
    <row r="2133" spans="3:14" x14ac:dyDescent="0.2">
      <c r="C2133" s="488"/>
      <c r="E2133" s="488"/>
      <c r="F2133" s="488"/>
      <c r="G2133" s="488"/>
      <c r="H2133" s="488"/>
      <c r="I2133" s="488"/>
      <c r="J2133" s="488"/>
      <c r="K2133" s="488"/>
      <c r="L2133" s="488"/>
      <c r="M2133" s="488"/>
      <c r="N2133" s="488"/>
    </row>
    <row r="2134" spans="3:14" x14ac:dyDescent="0.2">
      <c r="C2134" s="488"/>
      <c r="E2134" s="488"/>
      <c r="F2134" s="488"/>
      <c r="G2134" s="488"/>
      <c r="H2134" s="488"/>
      <c r="I2134" s="488"/>
      <c r="J2134" s="488"/>
      <c r="K2134" s="488"/>
      <c r="L2134" s="488"/>
      <c r="M2134" s="488"/>
      <c r="N2134" s="488"/>
    </row>
    <row r="2135" spans="3:14" x14ac:dyDescent="0.2">
      <c r="C2135" s="488"/>
      <c r="E2135" s="488"/>
      <c r="F2135" s="488"/>
      <c r="G2135" s="488"/>
      <c r="H2135" s="488"/>
      <c r="I2135" s="488"/>
      <c r="J2135" s="488"/>
      <c r="K2135" s="488"/>
      <c r="L2135" s="488"/>
      <c r="M2135" s="488"/>
      <c r="N2135" s="488"/>
    </row>
    <row r="2136" spans="3:14" x14ac:dyDescent="0.2">
      <c r="C2136" s="488"/>
      <c r="E2136" s="488"/>
      <c r="F2136" s="488"/>
      <c r="G2136" s="488"/>
      <c r="H2136" s="488"/>
      <c r="I2136" s="488"/>
      <c r="J2136" s="488"/>
      <c r="K2136" s="488"/>
      <c r="L2136" s="488"/>
      <c r="M2136" s="488"/>
      <c r="N2136" s="488"/>
    </row>
    <row r="2137" spans="3:14" x14ac:dyDescent="0.2">
      <c r="C2137" s="488"/>
      <c r="E2137" s="488"/>
      <c r="F2137" s="488"/>
      <c r="G2137" s="488"/>
      <c r="H2137" s="488"/>
      <c r="I2137" s="488"/>
      <c r="J2137" s="488"/>
      <c r="K2137" s="488"/>
      <c r="L2137" s="488"/>
      <c r="M2137" s="488"/>
      <c r="N2137" s="488"/>
    </row>
    <row r="2138" spans="3:14" x14ac:dyDescent="0.2">
      <c r="C2138" s="488"/>
      <c r="E2138" s="488"/>
      <c r="F2138" s="488"/>
      <c r="G2138" s="488"/>
      <c r="H2138" s="488"/>
      <c r="I2138" s="488"/>
      <c r="J2138" s="488"/>
      <c r="K2138" s="488"/>
      <c r="L2138" s="488"/>
      <c r="M2138" s="488"/>
      <c r="N2138" s="488"/>
    </row>
    <row r="2139" spans="3:14" x14ac:dyDescent="0.2">
      <c r="C2139" s="488"/>
      <c r="E2139" s="488"/>
      <c r="F2139" s="488"/>
      <c r="G2139" s="488"/>
      <c r="H2139" s="488"/>
      <c r="I2139" s="488"/>
      <c r="J2139" s="488"/>
      <c r="K2139" s="488"/>
      <c r="L2139" s="488"/>
      <c r="M2139" s="488"/>
      <c r="N2139" s="488"/>
    </row>
    <row r="2140" spans="3:14" x14ac:dyDescent="0.2">
      <c r="C2140" s="488"/>
      <c r="E2140" s="488"/>
      <c r="F2140" s="488"/>
      <c r="G2140" s="488"/>
      <c r="H2140" s="488"/>
      <c r="I2140" s="488"/>
      <c r="J2140" s="488"/>
      <c r="K2140" s="488"/>
      <c r="L2140" s="488"/>
      <c r="M2140" s="488"/>
      <c r="N2140" s="488"/>
    </row>
    <row r="2141" spans="3:14" x14ac:dyDescent="0.2">
      <c r="C2141" s="488"/>
      <c r="E2141" s="488"/>
      <c r="F2141" s="488"/>
      <c r="G2141" s="488"/>
      <c r="H2141" s="488"/>
      <c r="I2141" s="488"/>
      <c r="J2141" s="488"/>
      <c r="K2141" s="488"/>
      <c r="L2141" s="488"/>
      <c r="M2141" s="488"/>
      <c r="N2141" s="488"/>
    </row>
    <row r="2142" spans="3:14" x14ac:dyDescent="0.2">
      <c r="C2142" s="488"/>
      <c r="E2142" s="488"/>
      <c r="F2142" s="488"/>
      <c r="G2142" s="488"/>
      <c r="H2142" s="488"/>
      <c r="I2142" s="488"/>
      <c r="J2142" s="488"/>
      <c r="K2142" s="488"/>
      <c r="L2142" s="488"/>
      <c r="M2142" s="488"/>
      <c r="N2142" s="488"/>
    </row>
    <row r="2143" spans="3:14" x14ac:dyDescent="0.2">
      <c r="C2143" s="488"/>
      <c r="E2143" s="488"/>
      <c r="F2143" s="488"/>
      <c r="G2143" s="488"/>
      <c r="H2143" s="488"/>
      <c r="I2143" s="488"/>
      <c r="J2143" s="488"/>
      <c r="K2143" s="488"/>
      <c r="L2143" s="488"/>
      <c r="M2143" s="488"/>
      <c r="N2143" s="488"/>
    </row>
    <row r="2144" spans="3:14" x14ac:dyDescent="0.2">
      <c r="C2144" s="488"/>
      <c r="E2144" s="488"/>
      <c r="F2144" s="488"/>
      <c r="G2144" s="488"/>
      <c r="H2144" s="488"/>
      <c r="I2144" s="488"/>
      <c r="J2144" s="488"/>
      <c r="K2144" s="488"/>
      <c r="L2144" s="488"/>
      <c r="M2144" s="488"/>
      <c r="N2144" s="488"/>
    </row>
    <row r="2145" spans="3:14" x14ac:dyDescent="0.2">
      <c r="C2145" s="488"/>
      <c r="E2145" s="488"/>
      <c r="F2145" s="488"/>
      <c r="G2145" s="488"/>
      <c r="H2145" s="488"/>
      <c r="I2145" s="488"/>
      <c r="J2145" s="488"/>
      <c r="K2145" s="488"/>
      <c r="L2145" s="488"/>
      <c r="M2145" s="488"/>
      <c r="N2145" s="488"/>
    </row>
    <row r="2146" spans="3:14" x14ac:dyDescent="0.2">
      <c r="C2146" s="488"/>
      <c r="E2146" s="488"/>
      <c r="F2146" s="488"/>
      <c r="G2146" s="488"/>
      <c r="H2146" s="488"/>
      <c r="I2146" s="488"/>
      <c r="J2146" s="488"/>
      <c r="K2146" s="488"/>
      <c r="L2146" s="488"/>
      <c r="M2146" s="488"/>
      <c r="N2146" s="488"/>
    </row>
    <row r="2147" spans="3:14" x14ac:dyDescent="0.2">
      <c r="C2147" s="488"/>
      <c r="E2147" s="488"/>
      <c r="F2147" s="488"/>
      <c r="G2147" s="488"/>
      <c r="H2147" s="488"/>
      <c r="I2147" s="488"/>
      <c r="J2147" s="488"/>
      <c r="K2147" s="488"/>
      <c r="L2147" s="488"/>
      <c r="M2147" s="488"/>
      <c r="N2147" s="488"/>
    </row>
    <row r="2148" spans="3:14" x14ac:dyDescent="0.2">
      <c r="C2148" s="488"/>
      <c r="E2148" s="488"/>
      <c r="F2148" s="488"/>
      <c r="G2148" s="488"/>
      <c r="H2148" s="488"/>
      <c r="I2148" s="488"/>
      <c r="J2148" s="488"/>
      <c r="K2148" s="488"/>
      <c r="L2148" s="488"/>
      <c r="M2148" s="488"/>
      <c r="N2148" s="488"/>
    </row>
    <row r="2149" spans="3:14" x14ac:dyDescent="0.2">
      <c r="C2149" s="488"/>
      <c r="E2149" s="488"/>
      <c r="F2149" s="488"/>
      <c r="G2149" s="488"/>
      <c r="H2149" s="488"/>
      <c r="I2149" s="488"/>
      <c r="J2149" s="488"/>
      <c r="K2149" s="488"/>
      <c r="L2149" s="488"/>
      <c r="M2149" s="488"/>
      <c r="N2149" s="488"/>
    </row>
    <row r="2150" spans="3:14" x14ac:dyDescent="0.2">
      <c r="C2150" s="488"/>
      <c r="E2150" s="488"/>
      <c r="F2150" s="488"/>
      <c r="G2150" s="488"/>
      <c r="H2150" s="488"/>
      <c r="I2150" s="488"/>
      <c r="J2150" s="488"/>
      <c r="K2150" s="488"/>
      <c r="L2150" s="488"/>
      <c r="M2150" s="488"/>
      <c r="N2150" s="488"/>
    </row>
    <row r="2151" spans="3:14" x14ac:dyDescent="0.2">
      <c r="C2151" s="488"/>
      <c r="E2151" s="488"/>
      <c r="F2151" s="488"/>
      <c r="G2151" s="488"/>
      <c r="H2151" s="488"/>
      <c r="I2151" s="488"/>
      <c r="J2151" s="488"/>
      <c r="K2151" s="488"/>
      <c r="L2151" s="488"/>
      <c r="M2151" s="488"/>
      <c r="N2151" s="488"/>
    </row>
    <row r="2152" spans="3:14" x14ac:dyDescent="0.2">
      <c r="C2152" s="488"/>
      <c r="E2152" s="488"/>
      <c r="F2152" s="488"/>
      <c r="G2152" s="488"/>
      <c r="H2152" s="488"/>
      <c r="I2152" s="488"/>
      <c r="J2152" s="488"/>
      <c r="K2152" s="488"/>
      <c r="L2152" s="488"/>
      <c r="M2152" s="488"/>
      <c r="N2152" s="488"/>
    </row>
    <row r="2153" spans="3:14" x14ac:dyDescent="0.2">
      <c r="C2153" s="488"/>
      <c r="E2153" s="488"/>
      <c r="F2153" s="488"/>
      <c r="G2153" s="488"/>
      <c r="H2153" s="488"/>
      <c r="I2153" s="488"/>
      <c r="J2153" s="488"/>
      <c r="K2153" s="488"/>
      <c r="L2153" s="488"/>
      <c r="M2153" s="488"/>
      <c r="N2153" s="488"/>
    </row>
    <row r="2154" spans="3:14" x14ac:dyDescent="0.2">
      <c r="C2154" s="488"/>
      <c r="E2154" s="488"/>
      <c r="F2154" s="488"/>
      <c r="G2154" s="488"/>
      <c r="H2154" s="488"/>
      <c r="I2154" s="488"/>
      <c r="J2154" s="488"/>
      <c r="K2154" s="488"/>
      <c r="L2154" s="488"/>
      <c r="M2154" s="488"/>
      <c r="N2154" s="488"/>
    </row>
    <row r="2155" spans="3:14" x14ac:dyDescent="0.2">
      <c r="C2155" s="488"/>
      <c r="E2155" s="488"/>
      <c r="F2155" s="488"/>
      <c r="G2155" s="488"/>
      <c r="H2155" s="488"/>
      <c r="I2155" s="488"/>
      <c r="J2155" s="488"/>
      <c r="K2155" s="488"/>
      <c r="L2155" s="488"/>
      <c r="M2155" s="488"/>
      <c r="N2155" s="488"/>
    </row>
    <row r="2156" spans="3:14" x14ac:dyDescent="0.2">
      <c r="C2156" s="488"/>
      <c r="E2156" s="488"/>
      <c r="F2156" s="488"/>
      <c r="G2156" s="488"/>
      <c r="H2156" s="488"/>
      <c r="I2156" s="488"/>
      <c r="J2156" s="488"/>
      <c r="K2156" s="488"/>
      <c r="L2156" s="488"/>
      <c r="M2156" s="488"/>
      <c r="N2156" s="488"/>
    </row>
    <row r="2157" spans="3:14" x14ac:dyDescent="0.2">
      <c r="C2157" s="488"/>
      <c r="E2157" s="488"/>
      <c r="F2157" s="488"/>
      <c r="G2157" s="488"/>
      <c r="H2157" s="488"/>
      <c r="I2157" s="488"/>
      <c r="J2157" s="488"/>
      <c r="K2157" s="488"/>
      <c r="L2157" s="488"/>
      <c r="M2157" s="488"/>
      <c r="N2157" s="488"/>
    </row>
    <row r="2158" spans="3:14" x14ac:dyDescent="0.2">
      <c r="C2158" s="488"/>
      <c r="E2158" s="488"/>
      <c r="F2158" s="488"/>
      <c r="G2158" s="488"/>
      <c r="H2158" s="488"/>
      <c r="I2158" s="488"/>
      <c r="J2158" s="488"/>
      <c r="K2158" s="488"/>
      <c r="L2158" s="488"/>
      <c r="M2158" s="488"/>
      <c r="N2158" s="488"/>
    </row>
    <row r="2159" spans="3:14" x14ac:dyDescent="0.2">
      <c r="C2159" s="488"/>
      <c r="E2159" s="488"/>
      <c r="F2159" s="488"/>
      <c r="G2159" s="488"/>
      <c r="H2159" s="488"/>
      <c r="I2159" s="488"/>
      <c r="J2159" s="488"/>
      <c r="K2159" s="488"/>
      <c r="L2159" s="488"/>
      <c r="M2159" s="488"/>
      <c r="N2159" s="488"/>
    </row>
    <row r="2160" spans="3:14" x14ac:dyDescent="0.2">
      <c r="C2160" s="488"/>
      <c r="E2160" s="488"/>
      <c r="F2160" s="488"/>
      <c r="G2160" s="488"/>
      <c r="H2160" s="488"/>
      <c r="I2160" s="488"/>
      <c r="J2160" s="488"/>
      <c r="K2160" s="488"/>
      <c r="L2160" s="488"/>
      <c r="M2160" s="488"/>
      <c r="N2160" s="488"/>
    </row>
    <row r="2161" spans="3:14" x14ac:dyDescent="0.2">
      <c r="C2161" s="488"/>
      <c r="E2161" s="488"/>
      <c r="F2161" s="488"/>
      <c r="G2161" s="488"/>
      <c r="H2161" s="488"/>
      <c r="I2161" s="488"/>
      <c r="J2161" s="488"/>
      <c r="K2161" s="488"/>
      <c r="L2161" s="488"/>
      <c r="M2161" s="488"/>
      <c r="N2161" s="488"/>
    </row>
    <row r="2162" spans="3:14" x14ac:dyDescent="0.2">
      <c r="C2162" s="488"/>
      <c r="E2162" s="488"/>
      <c r="F2162" s="488"/>
      <c r="G2162" s="488"/>
      <c r="H2162" s="488"/>
      <c r="I2162" s="488"/>
      <c r="J2162" s="488"/>
      <c r="K2162" s="488"/>
      <c r="L2162" s="488"/>
      <c r="M2162" s="488"/>
      <c r="N2162" s="488"/>
    </row>
    <row r="2163" spans="3:14" x14ac:dyDescent="0.2">
      <c r="C2163" s="488"/>
      <c r="E2163" s="488"/>
      <c r="F2163" s="488"/>
      <c r="G2163" s="488"/>
      <c r="H2163" s="488"/>
      <c r="I2163" s="488"/>
      <c r="J2163" s="488"/>
      <c r="K2163" s="488"/>
      <c r="L2163" s="488"/>
      <c r="M2163" s="488"/>
      <c r="N2163" s="488"/>
    </row>
    <row r="2164" spans="3:14" x14ac:dyDescent="0.2">
      <c r="C2164" s="488"/>
      <c r="E2164" s="488"/>
      <c r="F2164" s="488"/>
      <c r="G2164" s="488"/>
      <c r="H2164" s="488"/>
      <c r="I2164" s="488"/>
      <c r="J2164" s="488"/>
      <c r="K2164" s="488"/>
      <c r="L2164" s="488"/>
      <c r="M2164" s="488"/>
      <c r="N2164" s="488"/>
    </row>
    <row r="2165" spans="3:14" x14ac:dyDescent="0.2">
      <c r="C2165" s="488"/>
      <c r="E2165" s="488"/>
      <c r="F2165" s="488"/>
      <c r="G2165" s="488"/>
      <c r="H2165" s="488"/>
      <c r="I2165" s="488"/>
      <c r="J2165" s="488"/>
      <c r="K2165" s="488"/>
      <c r="L2165" s="488"/>
      <c r="M2165" s="488"/>
      <c r="N2165" s="488"/>
    </row>
    <row r="2166" spans="3:14" x14ac:dyDescent="0.2">
      <c r="C2166" s="488"/>
      <c r="E2166" s="488"/>
      <c r="F2166" s="488"/>
      <c r="G2166" s="488"/>
      <c r="H2166" s="488"/>
      <c r="I2166" s="488"/>
      <c r="J2166" s="488"/>
      <c r="K2166" s="488"/>
      <c r="L2166" s="488"/>
      <c r="M2166" s="488"/>
      <c r="N2166" s="488"/>
    </row>
    <row r="2167" spans="3:14" x14ac:dyDescent="0.2">
      <c r="C2167" s="488"/>
      <c r="E2167" s="488"/>
      <c r="F2167" s="488"/>
      <c r="G2167" s="488"/>
      <c r="H2167" s="488"/>
      <c r="I2167" s="488"/>
      <c r="J2167" s="488"/>
      <c r="K2167" s="488"/>
      <c r="L2167" s="488"/>
      <c r="M2167" s="488"/>
      <c r="N2167" s="488"/>
    </row>
    <row r="2168" spans="3:14" x14ac:dyDescent="0.2">
      <c r="C2168" s="488"/>
      <c r="E2168" s="488"/>
      <c r="F2168" s="488"/>
      <c r="G2168" s="488"/>
      <c r="H2168" s="488"/>
      <c r="I2168" s="488"/>
      <c r="J2168" s="488"/>
      <c r="K2168" s="488"/>
      <c r="L2168" s="488"/>
      <c r="M2168" s="488"/>
      <c r="N2168" s="488"/>
    </row>
    <row r="2169" spans="3:14" x14ac:dyDescent="0.2">
      <c r="C2169" s="488"/>
      <c r="E2169" s="488"/>
      <c r="F2169" s="488"/>
      <c r="G2169" s="488"/>
      <c r="H2169" s="488"/>
      <c r="I2169" s="488"/>
      <c r="J2169" s="488"/>
      <c r="K2169" s="488"/>
      <c r="L2169" s="488"/>
      <c r="M2169" s="488"/>
      <c r="N2169" s="488"/>
    </row>
    <row r="2170" spans="3:14" x14ac:dyDescent="0.2">
      <c r="C2170" s="488"/>
      <c r="E2170" s="488"/>
      <c r="F2170" s="488"/>
      <c r="G2170" s="488"/>
      <c r="H2170" s="488"/>
      <c r="I2170" s="488"/>
      <c r="J2170" s="488"/>
      <c r="K2170" s="488"/>
      <c r="L2170" s="488"/>
      <c r="M2170" s="488"/>
      <c r="N2170" s="488"/>
    </row>
    <row r="2171" spans="3:14" x14ac:dyDescent="0.2">
      <c r="C2171" s="488"/>
      <c r="E2171" s="488"/>
      <c r="F2171" s="488"/>
      <c r="G2171" s="488"/>
      <c r="H2171" s="488"/>
      <c r="I2171" s="488"/>
      <c r="J2171" s="488"/>
      <c r="K2171" s="488"/>
      <c r="L2171" s="488"/>
      <c r="M2171" s="488"/>
      <c r="N2171" s="488"/>
    </row>
    <row r="2172" spans="3:14" x14ac:dyDescent="0.2">
      <c r="C2172" s="488"/>
      <c r="E2172" s="488"/>
      <c r="F2172" s="488"/>
      <c r="G2172" s="488"/>
      <c r="H2172" s="488"/>
      <c r="I2172" s="488"/>
      <c r="J2172" s="488"/>
      <c r="K2172" s="488"/>
      <c r="L2172" s="488"/>
      <c r="M2172" s="488"/>
      <c r="N2172" s="488"/>
    </row>
    <row r="2173" spans="3:14" x14ac:dyDescent="0.2">
      <c r="C2173" s="488"/>
      <c r="E2173" s="488"/>
      <c r="F2173" s="488"/>
      <c r="G2173" s="488"/>
      <c r="H2173" s="488"/>
      <c r="I2173" s="488"/>
      <c r="J2173" s="488"/>
      <c r="K2173" s="488"/>
      <c r="L2173" s="488"/>
      <c r="M2173" s="488"/>
      <c r="N2173" s="488"/>
    </row>
    <row r="2174" spans="3:14" x14ac:dyDescent="0.2">
      <c r="C2174" s="488"/>
      <c r="E2174" s="488"/>
      <c r="F2174" s="488"/>
      <c r="G2174" s="488"/>
      <c r="H2174" s="488"/>
      <c r="I2174" s="488"/>
      <c r="J2174" s="488"/>
      <c r="K2174" s="488"/>
      <c r="L2174" s="488"/>
      <c r="M2174" s="488"/>
      <c r="N2174" s="488"/>
    </row>
    <row r="2175" spans="3:14" x14ac:dyDescent="0.2">
      <c r="C2175" s="488"/>
      <c r="E2175" s="488"/>
      <c r="F2175" s="488"/>
      <c r="G2175" s="488"/>
      <c r="H2175" s="488"/>
      <c r="I2175" s="488"/>
      <c r="J2175" s="488"/>
      <c r="K2175" s="488"/>
      <c r="L2175" s="488"/>
      <c r="M2175" s="488"/>
      <c r="N2175" s="488"/>
    </row>
    <row r="2176" spans="3:14" x14ac:dyDescent="0.2">
      <c r="C2176" s="488"/>
      <c r="E2176" s="488"/>
      <c r="F2176" s="488"/>
      <c r="G2176" s="488"/>
      <c r="H2176" s="488"/>
      <c r="I2176" s="488"/>
      <c r="J2176" s="488"/>
      <c r="K2176" s="488"/>
      <c r="L2176" s="488"/>
      <c r="M2176" s="488"/>
      <c r="N2176" s="488"/>
    </row>
    <row r="2177" spans="3:14" x14ac:dyDescent="0.2">
      <c r="C2177" s="488"/>
      <c r="E2177" s="488"/>
      <c r="F2177" s="488"/>
      <c r="G2177" s="488"/>
      <c r="H2177" s="488"/>
      <c r="I2177" s="488"/>
      <c r="J2177" s="488"/>
      <c r="K2177" s="488"/>
      <c r="L2177" s="488"/>
      <c r="M2177" s="488"/>
      <c r="N2177" s="488"/>
    </row>
    <row r="2178" spans="3:14" x14ac:dyDescent="0.2">
      <c r="C2178" s="488"/>
      <c r="E2178" s="488"/>
      <c r="F2178" s="488"/>
      <c r="G2178" s="488"/>
      <c r="H2178" s="488"/>
      <c r="I2178" s="488"/>
      <c r="J2178" s="488"/>
      <c r="K2178" s="488"/>
      <c r="L2178" s="488"/>
      <c r="M2178" s="488"/>
      <c r="N2178" s="488"/>
    </row>
    <row r="2179" spans="3:14" x14ac:dyDescent="0.2">
      <c r="C2179" s="488"/>
      <c r="E2179" s="488"/>
      <c r="F2179" s="488"/>
      <c r="G2179" s="488"/>
      <c r="H2179" s="488"/>
      <c r="I2179" s="488"/>
      <c r="J2179" s="488"/>
      <c r="K2179" s="488"/>
      <c r="L2179" s="488"/>
      <c r="M2179" s="488"/>
      <c r="N2179" s="488"/>
    </row>
    <row r="2180" spans="3:14" x14ac:dyDescent="0.2">
      <c r="C2180" s="488"/>
      <c r="E2180" s="488"/>
      <c r="F2180" s="488"/>
      <c r="G2180" s="488"/>
      <c r="H2180" s="488"/>
      <c r="I2180" s="488"/>
      <c r="J2180" s="488"/>
      <c r="K2180" s="488"/>
      <c r="L2180" s="488"/>
      <c r="M2180" s="488"/>
      <c r="N2180" s="488"/>
    </row>
    <row r="2181" spans="3:14" x14ac:dyDescent="0.2">
      <c r="C2181" s="488"/>
      <c r="E2181" s="488"/>
      <c r="F2181" s="488"/>
      <c r="G2181" s="488"/>
      <c r="H2181" s="488"/>
      <c r="I2181" s="488"/>
      <c r="J2181" s="488"/>
      <c r="K2181" s="488"/>
      <c r="L2181" s="488"/>
      <c r="M2181" s="488"/>
      <c r="N2181" s="488"/>
    </row>
    <row r="2182" spans="3:14" x14ac:dyDescent="0.2">
      <c r="C2182" s="488"/>
      <c r="E2182" s="488"/>
      <c r="F2182" s="488"/>
      <c r="G2182" s="488"/>
      <c r="H2182" s="488"/>
      <c r="I2182" s="488"/>
      <c r="J2182" s="488"/>
      <c r="K2182" s="488"/>
      <c r="L2182" s="488"/>
      <c r="M2182" s="488"/>
      <c r="N2182" s="488"/>
    </row>
    <row r="2183" spans="3:14" x14ac:dyDescent="0.2">
      <c r="C2183" s="488"/>
      <c r="E2183" s="488"/>
      <c r="F2183" s="488"/>
      <c r="G2183" s="488"/>
      <c r="H2183" s="488"/>
      <c r="I2183" s="488"/>
      <c r="J2183" s="488"/>
      <c r="K2183" s="488"/>
      <c r="L2183" s="488"/>
      <c r="M2183" s="488"/>
      <c r="N2183" s="488"/>
    </row>
    <row r="2184" spans="3:14" x14ac:dyDescent="0.2">
      <c r="C2184" s="488"/>
      <c r="E2184" s="488"/>
      <c r="F2184" s="488"/>
      <c r="G2184" s="488"/>
      <c r="H2184" s="488"/>
      <c r="I2184" s="488"/>
      <c r="J2184" s="488"/>
      <c r="K2184" s="488"/>
      <c r="L2184" s="488"/>
      <c r="M2184" s="488"/>
      <c r="N2184" s="488"/>
    </row>
    <row r="2185" spans="3:14" x14ac:dyDescent="0.2">
      <c r="C2185" s="488"/>
      <c r="E2185" s="488"/>
      <c r="F2185" s="488"/>
      <c r="G2185" s="488"/>
      <c r="H2185" s="488"/>
      <c r="I2185" s="488"/>
      <c r="J2185" s="488"/>
      <c r="K2185" s="488"/>
      <c r="L2185" s="488"/>
      <c r="M2185" s="488"/>
      <c r="N2185" s="488"/>
    </row>
    <row r="2186" spans="3:14" x14ac:dyDescent="0.2">
      <c r="C2186" s="488"/>
      <c r="E2186" s="488"/>
      <c r="F2186" s="488"/>
      <c r="G2186" s="488"/>
      <c r="H2186" s="488"/>
      <c r="I2186" s="488"/>
      <c r="J2186" s="488"/>
      <c r="K2186" s="488"/>
      <c r="L2186" s="488"/>
      <c r="M2186" s="488"/>
      <c r="N2186" s="488"/>
    </row>
    <row r="2187" spans="3:14" x14ac:dyDescent="0.2">
      <c r="C2187" s="488"/>
      <c r="E2187" s="488"/>
      <c r="F2187" s="488"/>
      <c r="G2187" s="488"/>
      <c r="H2187" s="488"/>
      <c r="I2187" s="488"/>
      <c r="J2187" s="488"/>
      <c r="K2187" s="488"/>
      <c r="L2187" s="488"/>
      <c r="M2187" s="488"/>
      <c r="N2187" s="488"/>
    </row>
    <row r="2188" spans="3:14" x14ac:dyDescent="0.2">
      <c r="C2188" s="488"/>
      <c r="E2188" s="488"/>
      <c r="F2188" s="488"/>
      <c r="G2188" s="488"/>
      <c r="H2188" s="488"/>
      <c r="I2188" s="488"/>
      <c r="J2188" s="488"/>
      <c r="K2188" s="488"/>
      <c r="L2188" s="488"/>
      <c r="M2188" s="488"/>
      <c r="N2188" s="488"/>
    </row>
    <row r="2189" spans="3:14" x14ac:dyDescent="0.2">
      <c r="C2189" s="488"/>
      <c r="E2189" s="488"/>
      <c r="F2189" s="488"/>
      <c r="G2189" s="488"/>
      <c r="H2189" s="488"/>
      <c r="I2189" s="488"/>
      <c r="J2189" s="488"/>
      <c r="K2189" s="488"/>
      <c r="L2189" s="488"/>
      <c r="M2189" s="488"/>
      <c r="N2189" s="488"/>
    </row>
    <row r="2190" spans="3:14" x14ac:dyDescent="0.2">
      <c r="C2190" s="488"/>
      <c r="E2190" s="488"/>
      <c r="F2190" s="488"/>
      <c r="G2190" s="488"/>
      <c r="H2190" s="488"/>
      <c r="I2190" s="488"/>
      <c r="J2190" s="488"/>
      <c r="K2190" s="488"/>
      <c r="L2190" s="488"/>
      <c r="M2190" s="488"/>
      <c r="N2190" s="488"/>
    </row>
    <row r="2191" spans="3:14" x14ac:dyDescent="0.2">
      <c r="C2191" s="488"/>
      <c r="E2191" s="488"/>
      <c r="F2191" s="488"/>
      <c r="G2191" s="488"/>
      <c r="H2191" s="488"/>
      <c r="I2191" s="488"/>
      <c r="J2191" s="488"/>
      <c r="K2191" s="488"/>
      <c r="L2191" s="488"/>
      <c r="M2191" s="488"/>
      <c r="N2191" s="488"/>
    </row>
    <row r="2192" spans="3:14" x14ac:dyDescent="0.2">
      <c r="C2192" s="488"/>
      <c r="E2192" s="488"/>
      <c r="F2192" s="488"/>
      <c r="G2192" s="488"/>
      <c r="H2192" s="488"/>
      <c r="I2192" s="488"/>
      <c r="J2192" s="488"/>
      <c r="K2192" s="488"/>
      <c r="L2192" s="488"/>
      <c r="M2192" s="488"/>
      <c r="N2192" s="488"/>
    </row>
    <row r="2193" spans="3:14" x14ac:dyDescent="0.2">
      <c r="C2193" s="488"/>
      <c r="E2193" s="488"/>
      <c r="F2193" s="488"/>
      <c r="G2193" s="488"/>
      <c r="H2193" s="488"/>
      <c r="I2193" s="488"/>
      <c r="J2193" s="488"/>
      <c r="K2193" s="488"/>
      <c r="L2193" s="488"/>
      <c r="M2193" s="488"/>
      <c r="N2193" s="488"/>
    </row>
    <row r="2194" spans="3:14" x14ac:dyDescent="0.2">
      <c r="C2194" s="488"/>
      <c r="E2194" s="488"/>
      <c r="F2194" s="488"/>
      <c r="G2194" s="488"/>
      <c r="H2194" s="488"/>
      <c r="I2194" s="488"/>
      <c r="J2194" s="488"/>
      <c r="K2194" s="488"/>
      <c r="L2194" s="488"/>
      <c r="M2194" s="488"/>
      <c r="N2194" s="488"/>
    </row>
    <row r="2195" spans="3:14" x14ac:dyDescent="0.2">
      <c r="C2195" s="488"/>
      <c r="E2195" s="488"/>
      <c r="F2195" s="488"/>
      <c r="G2195" s="488"/>
      <c r="H2195" s="488"/>
      <c r="I2195" s="488"/>
      <c r="J2195" s="488"/>
      <c r="K2195" s="488"/>
      <c r="L2195" s="488"/>
      <c r="M2195" s="488"/>
      <c r="N2195" s="488"/>
    </row>
    <row r="2196" spans="3:14" x14ac:dyDescent="0.2">
      <c r="C2196" s="488"/>
      <c r="E2196" s="488"/>
      <c r="F2196" s="488"/>
      <c r="G2196" s="488"/>
      <c r="H2196" s="488"/>
      <c r="I2196" s="488"/>
      <c r="J2196" s="488"/>
      <c r="K2196" s="488"/>
      <c r="L2196" s="488"/>
      <c r="M2196" s="488"/>
      <c r="N2196" s="488"/>
    </row>
    <row r="2197" spans="3:14" x14ac:dyDescent="0.2">
      <c r="C2197" s="488"/>
      <c r="E2197" s="488"/>
      <c r="F2197" s="488"/>
      <c r="G2197" s="488"/>
      <c r="H2197" s="488"/>
      <c r="I2197" s="488"/>
      <c r="J2197" s="488"/>
      <c r="K2197" s="488"/>
      <c r="L2197" s="488"/>
      <c r="M2197" s="488"/>
      <c r="N2197" s="488"/>
    </row>
    <row r="2198" spans="3:14" x14ac:dyDescent="0.2">
      <c r="C2198" s="488"/>
      <c r="E2198" s="488"/>
      <c r="F2198" s="488"/>
      <c r="G2198" s="488"/>
      <c r="H2198" s="488"/>
      <c r="I2198" s="488"/>
      <c r="J2198" s="488"/>
      <c r="K2198" s="488"/>
      <c r="L2198" s="488"/>
      <c r="M2198" s="488"/>
      <c r="N2198" s="488"/>
    </row>
    <row r="2199" spans="3:14" x14ac:dyDescent="0.2">
      <c r="C2199" s="488"/>
      <c r="E2199" s="488"/>
      <c r="F2199" s="488"/>
      <c r="G2199" s="488"/>
      <c r="H2199" s="488"/>
      <c r="I2199" s="488"/>
      <c r="J2199" s="488"/>
      <c r="K2199" s="488"/>
      <c r="L2199" s="488"/>
      <c r="M2199" s="488"/>
      <c r="N2199" s="488"/>
    </row>
    <row r="2200" spans="3:14" x14ac:dyDescent="0.2">
      <c r="C2200" s="488"/>
      <c r="E2200" s="488"/>
      <c r="F2200" s="488"/>
      <c r="G2200" s="488"/>
      <c r="H2200" s="488"/>
      <c r="I2200" s="488"/>
      <c r="J2200" s="488"/>
      <c r="K2200" s="488"/>
      <c r="L2200" s="488"/>
      <c r="M2200" s="488"/>
      <c r="N2200" s="488"/>
    </row>
    <row r="2201" spans="3:14" x14ac:dyDescent="0.2">
      <c r="C2201" s="488"/>
      <c r="E2201" s="488"/>
      <c r="F2201" s="488"/>
      <c r="G2201" s="488"/>
      <c r="H2201" s="488"/>
      <c r="I2201" s="488"/>
      <c r="J2201" s="488"/>
      <c r="K2201" s="488"/>
      <c r="L2201" s="488"/>
      <c r="M2201" s="488"/>
      <c r="N2201" s="488"/>
    </row>
    <row r="2202" spans="3:14" x14ac:dyDescent="0.2">
      <c r="C2202" s="488"/>
      <c r="E2202" s="488"/>
      <c r="F2202" s="488"/>
      <c r="G2202" s="488"/>
      <c r="H2202" s="488"/>
      <c r="I2202" s="488"/>
      <c r="J2202" s="488"/>
      <c r="K2202" s="488"/>
      <c r="L2202" s="488"/>
      <c r="M2202" s="488"/>
      <c r="N2202" s="488"/>
    </row>
    <row r="2203" spans="3:14" x14ac:dyDescent="0.2">
      <c r="C2203" s="488"/>
      <c r="E2203" s="488"/>
      <c r="F2203" s="488"/>
      <c r="G2203" s="488"/>
      <c r="H2203" s="488"/>
      <c r="I2203" s="488"/>
      <c r="J2203" s="488"/>
      <c r="K2203" s="488"/>
      <c r="L2203" s="488"/>
      <c r="M2203" s="488"/>
      <c r="N2203" s="488"/>
    </row>
    <row r="2204" spans="3:14" x14ac:dyDescent="0.2">
      <c r="C2204" s="488"/>
      <c r="E2204" s="488"/>
      <c r="F2204" s="488"/>
      <c r="G2204" s="488"/>
      <c r="H2204" s="488"/>
      <c r="I2204" s="488"/>
      <c r="J2204" s="488"/>
      <c r="K2204" s="488"/>
      <c r="L2204" s="488"/>
      <c r="M2204" s="488"/>
      <c r="N2204" s="488"/>
    </row>
    <row r="2205" spans="3:14" x14ac:dyDescent="0.2">
      <c r="C2205" s="488"/>
      <c r="E2205" s="488"/>
      <c r="F2205" s="488"/>
      <c r="G2205" s="488"/>
      <c r="H2205" s="488"/>
      <c r="I2205" s="488"/>
      <c r="J2205" s="488"/>
      <c r="K2205" s="488"/>
      <c r="L2205" s="488"/>
      <c r="M2205" s="488"/>
      <c r="N2205" s="488"/>
    </row>
    <row r="2206" spans="3:14" x14ac:dyDescent="0.2">
      <c r="C2206" s="488"/>
      <c r="E2206" s="488"/>
      <c r="F2206" s="488"/>
      <c r="G2206" s="488"/>
      <c r="H2206" s="488"/>
      <c r="I2206" s="488"/>
      <c r="J2206" s="488"/>
      <c r="K2206" s="488"/>
      <c r="L2206" s="488"/>
      <c r="M2206" s="488"/>
      <c r="N2206" s="488"/>
    </row>
    <row r="2207" spans="3:14" x14ac:dyDescent="0.2">
      <c r="C2207" s="488"/>
      <c r="E2207" s="488"/>
      <c r="F2207" s="488"/>
      <c r="G2207" s="488"/>
      <c r="H2207" s="488"/>
      <c r="I2207" s="488"/>
      <c r="J2207" s="488"/>
      <c r="K2207" s="488"/>
      <c r="L2207" s="488"/>
      <c r="M2207" s="488"/>
      <c r="N2207" s="488"/>
    </row>
    <row r="2208" spans="3:14" x14ac:dyDescent="0.2">
      <c r="C2208" s="488"/>
      <c r="E2208" s="488"/>
      <c r="F2208" s="488"/>
      <c r="G2208" s="488"/>
      <c r="H2208" s="488"/>
      <c r="I2208" s="488"/>
      <c r="J2208" s="488"/>
      <c r="K2208" s="488"/>
      <c r="L2208" s="488"/>
      <c r="M2208" s="488"/>
      <c r="N2208" s="488"/>
    </row>
    <row r="2209" spans="3:14" x14ac:dyDescent="0.2">
      <c r="C2209" s="488"/>
      <c r="E2209" s="488"/>
      <c r="F2209" s="488"/>
      <c r="G2209" s="488"/>
      <c r="H2209" s="488"/>
      <c r="I2209" s="488"/>
      <c r="J2209" s="488"/>
      <c r="K2209" s="488"/>
      <c r="L2209" s="488"/>
      <c r="M2209" s="488"/>
      <c r="N2209" s="488"/>
    </row>
    <row r="2210" spans="3:14" x14ac:dyDescent="0.2">
      <c r="C2210" s="488"/>
      <c r="E2210" s="488"/>
      <c r="F2210" s="488"/>
      <c r="G2210" s="488"/>
      <c r="H2210" s="488"/>
      <c r="I2210" s="488"/>
      <c r="J2210" s="488"/>
      <c r="K2210" s="488"/>
      <c r="L2210" s="488"/>
      <c r="M2210" s="488"/>
      <c r="N2210" s="488"/>
    </row>
    <row r="2211" spans="3:14" x14ac:dyDescent="0.2">
      <c r="C2211" s="488"/>
      <c r="E2211" s="488"/>
      <c r="F2211" s="488"/>
      <c r="G2211" s="488"/>
      <c r="H2211" s="488"/>
      <c r="I2211" s="488"/>
      <c r="J2211" s="488"/>
      <c r="K2211" s="488"/>
      <c r="L2211" s="488"/>
      <c r="M2211" s="488"/>
      <c r="N2211" s="488"/>
    </row>
    <row r="2212" spans="3:14" x14ac:dyDescent="0.2">
      <c r="C2212" s="488"/>
      <c r="E2212" s="488"/>
      <c r="F2212" s="488"/>
      <c r="G2212" s="488"/>
      <c r="H2212" s="488"/>
      <c r="I2212" s="488"/>
      <c r="J2212" s="488"/>
      <c r="K2212" s="488"/>
      <c r="L2212" s="488"/>
      <c r="M2212" s="488"/>
      <c r="N2212" s="488"/>
    </row>
    <row r="2213" spans="3:14" x14ac:dyDescent="0.2">
      <c r="C2213" s="488"/>
      <c r="E2213" s="488"/>
      <c r="F2213" s="488"/>
      <c r="G2213" s="488"/>
      <c r="H2213" s="488"/>
      <c r="I2213" s="488"/>
      <c r="J2213" s="488"/>
      <c r="K2213" s="488"/>
      <c r="L2213" s="488"/>
      <c r="M2213" s="488"/>
      <c r="N2213" s="488"/>
    </row>
    <row r="2214" spans="3:14" x14ac:dyDescent="0.2">
      <c r="C2214" s="488"/>
      <c r="E2214" s="488"/>
      <c r="F2214" s="488"/>
      <c r="G2214" s="488"/>
      <c r="H2214" s="488"/>
      <c r="I2214" s="488"/>
      <c r="J2214" s="488"/>
      <c r="K2214" s="488"/>
      <c r="L2214" s="488"/>
      <c r="M2214" s="488"/>
      <c r="N2214" s="488"/>
    </row>
    <row r="2215" spans="3:14" x14ac:dyDescent="0.2">
      <c r="C2215" s="488"/>
      <c r="E2215" s="488"/>
      <c r="F2215" s="488"/>
      <c r="G2215" s="488"/>
      <c r="H2215" s="488"/>
      <c r="I2215" s="488"/>
      <c r="J2215" s="488"/>
      <c r="K2215" s="488"/>
      <c r="L2215" s="488"/>
      <c r="M2215" s="488"/>
      <c r="N2215" s="488"/>
    </row>
    <row r="2216" spans="3:14" x14ac:dyDescent="0.2">
      <c r="C2216" s="488"/>
      <c r="E2216" s="488"/>
      <c r="F2216" s="488"/>
      <c r="G2216" s="488"/>
      <c r="H2216" s="488"/>
      <c r="I2216" s="488"/>
      <c r="J2216" s="488"/>
      <c r="K2216" s="488"/>
      <c r="L2216" s="488"/>
      <c r="M2216" s="488"/>
      <c r="N2216" s="488"/>
    </row>
    <row r="2217" spans="3:14" x14ac:dyDescent="0.2">
      <c r="C2217" s="488"/>
      <c r="E2217" s="488"/>
      <c r="F2217" s="488"/>
      <c r="G2217" s="488"/>
      <c r="H2217" s="488"/>
      <c r="I2217" s="488"/>
      <c r="J2217" s="488"/>
      <c r="K2217" s="488"/>
      <c r="L2217" s="488"/>
      <c r="M2217" s="488"/>
      <c r="N2217" s="488"/>
    </row>
    <row r="2218" spans="3:14" x14ac:dyDescent="0.2">
      <c r="C2218" s="488"/>
      <c r="E2218" s="488"/>
      <c r="F2218" s="488"/>
      <c r="G2218" s="488"/>
      <c r="H2218" s="488"/>
      <c r="I2218" s="488"/>
      <c r="J2218" s="488"/>
      <c r="K2218" s="488"/>
      <c r="L2218" s="488"/>
      <c r="M2218" s="488"/>
      <c r="N2218" s="488"/>
    </row>
    <row r="2219" spans="3:14" x14ac:dyDescent="0.2">
      <c r="C2219" s="488"/>
      <c r="E2219" s="488"/>
      <c r="F2219" s="488"/>
      <c r="G2219" s="488"/>
      <c r="H2219" s="488"/>
      <c r="I2219" s="488"/>
      <c r="J2219" s="488"/>
      <c r="K2219" s="488"/>
      <c r="L2219" s="488"/>
      <c r="M2219" s="488"/>
      <c r="N2219" s="488"/>
    </row>
    <row r="2220" spans="3:14" x14ac:dyDescent="0.2">
      <c r="C2220" s="488"/>
      <c r="E2220" s="488"/>
      <c r="F2220" s="488"/>
      <c r="G2220" s="488"/>
      <c r="H2220" s="488"/>
      <c r="I2220" s="488"/>
      <c r="J2220" s="488"/>
      <c r="K2220" s="488"/>
      <c r="L2220" s="488"/>
      <c r="M2220" s="488"/>
      <c r="N2220" s="488"/>
    </row>
    <row r="2221" spans="3:14" x14ac:dyDescent="0.2">
      <c r="C2221" s="488"/>
      <c r="E2221" s="488"/>
      <c r="F2221" s="488"/>
      <c r="G2221" s="488"/>
      <c r="H2221" s="488"/>
      <c r="I2221" s="488"/>
      <c r="J2221" s="488"/>
      <c r="K2221" s="488"/>
      <c r="L2221" s="488"/>
      <c r="M2221" s="488"/>
      <c r="N2221" s="488"/>
    </row>
    <row r="2222" spans="3:14" x14ac:dyDescent="0.2">
      <c r="C2222" s="488"/>
      <c r="E2222" s="488"/>
      <c r="F2222" s="488"/>
      <c r="G2222" s="488"/>
      <c r="H2222" s="488"/>
      <c r="I2222" s="488"/>
      <c r="J2222" s="488"/>
      <c r="K2222" s="488"/>
      <c r="L2222" s="488"/>
      <c r="M2222" s="488"/>
      <c r="N2222" s="488"/>
    </row>
    <row r="2223" spans="3:14" x14ac:dyDescent="0.2">
      <c r="C2223" s="488"/>
      <c r="E2223" s="488"/>
      <c r="F2223" s="488"/>
      <c r="G2223" s="488"/>
      <c r="H2223" s="488"/>
      <c r="I2223" s="488"/>
      <c r="J2223" s="488"/>
      <c r="K2223" s="488"/>
      <c r="L2223" s="488"/>
      <c r="M2223" s="488"/>
      <c r="N2223" s="488"/>
    </row>
    <row r="2224" spans="3:14" x14ac:dyDescent="0.2">
      <c r="C2224" s="488"/>
      <c r="E2224" s="488"/>
      <c r="F2224" s="488"/>
      <c r="G2224" s="488"/>
      <c r="H2224" s="488"/>
      <c r="I2224" s="488"/>
      <c r="J2224" s="488"/>
      <c r="K2224" s="488"/>
      <c r="L2224" s="488"/>
      <c r="M2224" s="488"/>
      <c r="N2224" s="488"/>
    </row>
    <row r="2225" spans="3:14" x14ac:dyDescent="0.2">
      <c r="C2225" s="488"/>
      <c r="E2225" s="488"/>
      <c r="F2225" s="488"/>
      <c r="G2225" s="488"/>
      <c r="H2225" s="488"/>
      <c r="I2225" s="488"/>
      <c r="J2225" s="488"/>
      <c r="K2225" s="488"/>
      <c r="L2225" s="488"/>
      <c r="M2225" s="488"/>
      <c r="N2225" s="488"/>
    </row>
    <row r="2226" spans="3:14" x14ac:dyDescent="0.2">
      <c r="C2226" s="488"/>
      <c r="E2226" s="488"/>
      <c r="F2226" s="488"/>
      <c r="G2226" s="488"/>
      <c r="H2226" s="488"/>
      <c r="I2226" s="488"/>
      <c r="J2226" s="488"/>
      <c r="K2226" s="488"/>
      <c r="L2226" s="488"/>
      <c r="M2226" s="488"/>
      <c r="N2226" s="488"/>
    </row>
    <row r="2227" spans="3:14" x14ac:dyDescent="0.2">
      <c r="C2227" s="488"/>
      <c r="E2227" s="488"/>
      <c r="F2227" s="488"/>
      <c r="G2227" s="488"/>
      <c r="H2227" s="488"/>
      <c r="I2227" s="488"/>
      <c r="J2227" s="488"/>
      <c r="K2227" s="488"/>
      <c r="L2227" s="488"/>
      <c r="M2227" s="488"/>
      <c r="N2227" s="488"/>
    </row>
    <row r="2228" spans="3:14" x14ac:dyDescent="0.2">
      <c r="C2228" s="488"/>
      <c r="E2228" s="488"/>
      <c r="F2228" s="488"/>
      <c r="G2228" s="488"/>
      <c r="H2228" s="488"/>
      <c r="I2228" s="488"/>
      <c r="J2228" s="488"/>
      <c r="K2228" s="488"/>
      <c r="L2228" s="488"/>
      <c r="M2228" s="488"/>
      <c r="N2228" s="488"/>
    </row>
    <row r="2229" spans="3:14" x14ac:dyDescent="0.2">
      <c r="C2229" s="488"/>
      <c r="E2229" s="488"/>
      <c r="F2229" s="488"/>
      <c r="G2229" s="488"/>
      <c r="H2229" s="488"/>
      <c r="I2229" s="488"/>
      <c r="J2229" s="488"/>
      <c r="K2229" s="488"/>
      <c r="L2229" s="488"/>
      <c r="M2229" s="488"/>
      <c r="N2229" s="488"/>
    </row>
    <row r="2230" spans="3:14" x14ac:dyDescent="0.2">
      <c r="C2230" s="488"/>
      <c r="E2230" s="488"/>
      <c r="F2230" s="488"/>
      <c r="G2230" s="488"/>
      <c r="H2230" s="488"/>
      <c r="I2230" s="488"/>
      <c r="J2230" s="488"/>
      <c r="K2230" s="488"/>
      <c r="L2230" s="488"/>
      <c r="M2230" s="488"/>
      <c r="N2230" s="488"/>
    </row>
    <row r="2231" spans="3:14" x14ac:dyDescent="0.2">
      <c r="C2231" s="488"/>
      <c r="E2231" s="488"/>
      <c r="F2231" s="488"/>
      <c r="G2231" s="488"/>
      <c r="H2231" s="488"/>
      <c r="I2231" s="488"/>
      <c r="J2231" s="488"/>
      <c r="K2231" s="488"/>
      <c r="L2231" s="488"/>
      <c r="M2231" s="488"/>
      <c r="N2231" s="488"/>
    </row>
    <row r="2232" spans="3:14" x14ac:dyDescent="0.2">
      <c r="C2232" s="488"/>
      <c r="E2232" s="488"/>
      <c r="F2232" s="488"/>
      <c r="G2232" s="488"/>
      <c r="H2232" s="488"/>
      <c r="I2232" s="488"/>
      <c r="J2232" s="488"/>
      <c r="K2232" s="488"/>
      <c r="L2232" s="488"/>
      <c r="M2232" s="488"/>
      <c r="N2232" s="488"/>
    </row>
  </sheetData>
  <mergeCells count="2052">
    <mergeCell ref="XDQ27:XDX27"/>
    <mergeCell ref="XDY27:XEF27"/>
    <mergeCell ref="XEG27:XEN27"/>
    <mergeCell ref="XEO27:XEV27"/>
    <mergeCell ref="XEW27:XFD27"/>
    <mergeCell ref="XBU27:XCB27"/>
    <mergeCell ref="XCC27:XCJ27"/>
    <mergeCell ref="XCK27:XCR27"/>
    <mergeCell ref="XCS27:XCZ27"/>
    <mergeCell ref="XDA27:XDH27"/>
    <mergeCell ref="XDI27:XDP27"/>
    <mergeCell ref="WZY27:XAF27"/>
    <mergeCell ref="XAG27:XAN27"/>
    <mergeCell ref="XAO27:XAV27"/>
    <mergeCell ref="XAW27:XBD27"/>
    <mergeCell ref="XBE27:XBL27"/>
    <mergeCell ref="XBM27:XBT27"/>
    <mergeCell ref="WYC27:WYJ27"/>
    <mergeCell ref="WYK27:WYR27"/>
    <mergeCell ref="WYS27:WYZ27"/>
    <mergeCell ref="WZA27:WZH27"/>
    <mergeCell ref="WZI27:WZP27"/>
    <mergeCell ref="WZQ27:WZX27"/>
    <mergeCell ref="WWG27:WWN27"/>
    <mergeCell ref="WWO27:WWV27"/>
    <mergeCell ref="WWW27:WXD27"/>
    <mergeCell ref="WXE27:WXL27"/>
    <mergeCell ref="WXM27:WXT27"/>
    <mergeCell ref="WXU27:WYB27"/>
    <mergeCell ref="WUK27:WUR27"/>
    <mergeCell ref="WUS27:WUZ27"/>
    <mergeCell ref="WVA27:WVH27"/>
    <mergeCell ref="WVI27:WVP27"/>
    <mergeCell ref="WVQ27:WVX27"/>
    <mergeCell ref="WVY27:WWF27"/>
    <mergeCell ref="WSO27:WSV27"/>
    <mergeCell ref="WSW27:WTD27"/>
    <mergeCell ref="WTE27:WTL27"/>
    <mergeCell ref="WTM27:WTT27"/>
    <mergeCell ref="WTU27:WUB27"/>
    <mergeCell ref="WUC27:WUJ27"/>
    <mergeCell ref="WQS27:WQZ27"/>
    <mergeCell ref="WRA27:WRH27"/>
    <mergeCell ref="WRI27:WRP27"/>
    <mergeCell ref="WRQ27:WRX27"/>
    <mergeCell ref="WRY27:WSF27"/>
    <mergeCell ref="WSG27:WSN27"/>
    <mergeCell ref="WOW27:WPD27"/>
    <mergeCell ref="WPE27:WPL27"/>
    <mergeCell ref="WPM27:WPT27"/>
    <mergeCell ref="WPU27:WQB27"/>
    <mergeCell ref="WQC27:WQJ27"/>
    <mergeCell ref="WQK27:WQR27"/>
    <mergeCell ref="WNA27:WNH27"/>
    <mergeCell ref="WNI27:WNP27"/>
    <mergeCell ref="WNQ27:WNX27"/>
    <mergeCell ref="WNY27:WOF27"/>
    <mergeCell ref="WOG27:WON27"/>
    <mergeCell ref="WOO27:WOV27"/>
    <mergeCell ref="WLE27:WLL27"/>
    <mergeCell ref="WLM27:WLT27"/>
    <mergeCell ref="WLU27:WMB27"/>
    <mergeCell ref="WMC27:WMJ27"/>
    <mergeCell ref="WMK27:WMR27"/>
    <mergeCell ref="WMS27:WMZ27"/>
    <mergeCell ref="WJI27:WJP27"/>
    <mergeCell ref="WJQ27:WJX27"/>
    <mergeCell ref="WJY27:WKF27"/>
    <mergeCell ref="WKG27:WKN27"/>
    <mergeCell ref="WKO27:WKV27"/>
    <mergeCell ref="WKW27:WLD27"/>
    <mergeCell ref="WHM27:WHT27"/>
    <mergeCell ref="WHU27:WIB27"/>
    <mergeCell ref="WIC27:WIJ27"/>
    <mergeCell ref="WIK27:WIR27"/>
    <mergeCell ref="WIS27:WIZ27"/>
    <mergeCell ref="WJA27:WJH27"/>
    <mergeCell ref="WFQ27:WFX27"/>
    <mergeCell ref="WFY27:WGF27"/>
    <mergeCell ref="WGG27:WGN27"/>
    <mergeCell ref="WGO27:WGV27"/>
    <mergeCell ref="WGW27:WHD27"/>
    <mergeCell ref="WHE27:WHL27"/>
    <mergeCell ref="WDU27:WEB27"/>
    <mergeCell ref="WEC27:WEJ27"/>
    <mergeCell ref="WEK27:WER27"/>
    <mergeCell ref="WES27:WEZ27"/>
    <mergeCell ref="WFA27:WFH27"/>
    <mergeCell ref="WFI27:WFP27"/>
    <mergeCell ref="WBY27:WCF27"/>
    <mergeCell ref="WCG27:WCN27"/>
    <mergeCell ref="WCO27:WCV27"/>
    <mergeCell ref="WCW27:WDD27"/>
    <mergeCell ref="WDE27:WDL27"/>
    <mergeCell ref="WDM27:WDT27"/>
    <mergeCell ref="WAC27:WAJ27"/>
    <mergeCell ref="WAK27:WAR27"/>
    <mergeCell ref="WAS27:WAZ27"/>
    <mergeCell ref="WBA27:WBH27"/>
    <mergeCell ref="WBI27:WBP27"/>
    <mergeCell ref="WBQ27:WBX27"/>
    <mergeCell ref="VYG27:VYN27"/>
    <mergeCell ref="VYO27:VYV27"/>
    <mergeCell ref="VYW27:VZD27"/>
    <mergeCell ref="VZE27:VZL27"/>
    <mergeCell ref="VZM27:VZT27"/>
    <mergeCell ref="VZU27:WAB27"/>
    <mergeCell ref="VWK27:VWR27"/>
    <mergeCell ref="VWS27:VWZ27"/>
    <mergeCell ref="VXA27:VXH27"/>
    <mergeCell ref="VXI27:VXP27"/>
    <mergeCell ref="VXQ27:VXX27"/>
    <mergeCell ref="VXY27:VYF27"/>
    <mergeCell ref="VUO27:VUV27"/>
    <mergeCell ref="VUW27:VVD27"/>
    <mergeCell ref="VVE27:VVL27"/>
    <mergeCell ref="VVM27:VVT27"/>
    <mergeCell ref="VVU27:VWB27"/>
    <mergeCell ref="VWC27:VWJ27"/>
    <mergeCell ref="VSS27:VSZ27"/>
    <mergeCell ref="VTA27:VTH27"/>
    <mergeCell ref="VTI27:VTP27"/>
    <mergeCell ref="VTQ27:VTX27"/>
    <mergeCell ref="VTY27:VUF27"/>
    <mergeCell ref="VUG27:VUN27"/>
    <mergeCell ref="VQW27:VRD27"/>
    <mergeCell ref="VRE27:VRL27"/>
    <mergeCell ref="VRM27:VRT27"/>
    <mergeCell ref="VRU27:VSB27"/>
    <mergeCell ref="VSC27:VSJ27"/>
    <mergeCell ref="VSK27:VSR27"/>
    <mergeCell ref="VPA27:VPH27"/>
    <mergeCell ref="VPI27:VPP27"/>
    <mergeCell ref="VPQ27:VPX27"/>
    <mergeCell ref="VPY27:VQF27"/>
    <mergeCell ref="VQG27:VQN27"/>
    <mergeCell ref="VQO27:VQV27"/>
    <mergeCell ref="VNE27:VNL27"/>
    <mergeCell ref="VNM27:VNT27"/>
    <mergeCell ref="VNU27:VOB27"/>
    <mergeCell ref="VOC27:VOJ27"/>
    <mergeCell ref="VOK27:VOR27"/>
    <mergeCell ref="VOS27:VOZ27"/>
    <mergeCell ref="VLI27:VLP27"/>
    <mergeCell ref="VLQ27:VLX27"/>
    <mergeCell ref="VLY27:VMF27"/>
    <mergeCell ref="VMG27:VMN27"/>
    <mergeCell ref="VMO27:VMV27"/>
    <mergeCell ref="VMW27:VND27"/>
    <mergeCell ref="VJM27:VJT27"/>
    <mergeCell ref="VJU27:VKB27"/>
    <mergeCell ref="VKC27:VKJ27"/>
    <mergeCell ref="VKK27:VKR27"/>
    <mergeCell ref="VKS27:VKZ27"/>
    <mergeCell ref="VLA27:VLH27"/>
    <mergeCell ref="VHQ27:VHX27"/>
    <mergeCell ref="VHY27:VIF27"/>
    <mergeCell ref="VIG27:VIN27"/>
    <mergeCell ref="VIO27:VIV27"/>
    <mergeCell ref="VIW27:VJD27"/>
    <mergeCell ref="VJE27:VJL27"/>
    <mergeCell ref="VFU27:VGB27"/>
    <mergeCell ref="VGC27:VGJ27"/>
    <mergeCell ref="VGK27:VGR27"/>
    <mergeCell ref="VGS27:VGZ27"/>
    <mergeCell ref="VHA27:VHH27"/>
    <mergeCell ref="VHI27:VHP27"/>
    <mergeCell ref="VDY27:VEF27"/>
    <mergeCell ref="VEG27:VEN27"/>
    <mergeCell ref="VEO27:VEV27"/>
    <mergeCell ref="VEW27:VFD27"/>
    <mergeCell ref="VFE27:VFL27"/>
    <mergeCell ref="VFM27:VFT27"/>
    <mergeCell ref="VCC27:VCJ27"/>
    <mergeCell ref="VCK27:VCR27"/>
    <mergeCell ref="VCS27:VCZ27"/>
    <mergeCell ref="VDA27:VDH27"/>
    <mergeCell ref="VDI27:VDP27"/>
    <mergeCell ref="VDQ27:VDX27"/>
    <mergeCell ref="VAG27:VAN27"/>
    <mergeCell ref="VAO27:VAV27"/>
    <mergeCell ref="VAW27:VBD27"/>
    <mergeCell ref="VBE27:VBL27"/>
    <mergeCell ref="VBM27:VBT27"/>
    <mergeCell ref="VBU27:VCB27"/>
    <mergeCell ref="UYK27:UYR27"/>
    <mergeCell ref="UYS27:UYZ27"/>
    <mergeCell ref="UZA27:UZH27"/>
    <mergeCell ref="UZI27:UZP27"/>
    <mergeCell ref="UZQ27:UZX27"/>
    <mergeCell ref="UZY27:VAF27"/>
    <mergeCell ref="UWO27:UWV27"/>
    <mergeCell ref="UWW27:UXD27"/>
    <mergeCell ref="UXE27:UXL27"/>
    <mergeCell ref="UXM27:UXT27"/>
    <mergeCell ref="UXU27:UYB27"/>
    <mergeCell ref="UYC27:UYJ27"/>
    <mergeCell ref="UUS27:UUZ27"/>
    <mergeCell ref="UVA27:UVH27"/>
    <mergeCell ref="UVI27:UVP27"/>
    <mergeCell ref="UVQ27:UVX27"/>
    <mergeCell ref="UVY27:UWF27"/>
    <mergeCell ref="UWG27:UWN27"/>
    <mergeCell ref="USW27:UTD27"/>
    <mergeCell ref="UTE27:UTL27"/>
    <mergeCell ref="UTM27:UTT27"/>
    <mergeCell ref="UTU27:UUB27"/>
    <mergeCell ref="UUC27:UUJ27"/>
    <mergeCell ref="UUK27:UUR27"/>
    <mergeCell ref="URA27:URH27"/>
    <mergeCell ref="URI27:URP27"/>
    <mergeCell ref="URQ27:URX27"/>
    <mergeCell ref="URY27:USF27"/>
    <mergeCell ref="USG27:USN27"/>
    <mergeCell ref="USO27:USV27"/>
    <mergeCell ref="UPE27:UPL27"/>
    <mergeCell ref="UPM27:UPT27"/>
    <mergeCell ref="UPU27:UQB27"/>
    <mergeCell ref="UQC27:UQJ27"/>
    <mergeCell ref="UQK27:UQR27"/>
    <mergeCell ref="UQS27:UQZ27"/>
    <mergeCell ref="UNI27:UNP27"/>
    <mergeCell ref="UNQ27:UNX27"/>
    <mergeCell ref="UNY27:UOF27"/>
    <mergeCell ref="UOG27:UON27"/>
    <mergeCell ref="UOO27:UOV27"/>
    <mergeCell ref="UOW27:UPD27"/>
    <mergeCell ref="ULM27:ULT27"/>
    <mergeCell ref="ULU27:UMB27"/>
    <mergeCell ref="UMC27:UMJ27"/>
    <mergeCell ref="UMK27:UMR27"/>
    <mergeCell ref="UMS27:UMZ27"/>
    <mergeCell ref="UNA27:UNH27"/>
    <mergeCell ref="UJQ27:UJX27"/>
    <mergeCell ref="UJY27:UKF27"/>
    <mergeCell ref="UKG27:UKN27"/>
    <mergeCell ref="UKO27:UKV27"/>
    <mergeCell ref="UKW27:ULD27"/>
    <mergeCell ref="ULE27:ULL27"/>
    <mergeCell ref="UHU27:UIB27"/>
    <mergeCell ref="UIC27:UIJ27"/>
    <mergeCell ref="UIK27:UIR27"/>
    <mergeCell ref="UIS27:UIZ27"/>
    <mergeCell ref="UJA27:UJH27"/>
    <mergeCell ref="UJI27:UJP27"/>
    <mergeCell ref="UFY27:UGF27"/>
    <mergeCell ref="UGG27:UGN27"/>
    <mergeCell ref="UGO27:UGV27"/>
    <mergeCell ref="UGW27:UHD27"/>
    <mergeCell ref="UHE27:UHL27"/>
    <mergeCell ref="UHM27:UHT27"/>
    <mergeCell ref="UEC27:UEJ27"/>
    <mergeCell ref="UEK27:UER27"/>
    <mergeCell ref="UES27:UEZ27"/>
    <mergeCell ref="UFA27:UFH27"/>
    <mergeCell ref="UFI27:UFP27"/>
    <mergeCell ref="UFQ27:UFX27"/>
    <mergeCell ref="UCG27:UCN27"/>
    <mergeCell ref="UCO27:UCV27"/>
    <mergeCell ref="UCW27:UDD27"/>
    <mergeCell ref="UDE27:UDL27"/>
    <mergeCell ref="UDM27:UDT27"/>
    <mergeCell ref="UDU27:UEB27"/>
    <mergeCell ref="UAK27:UAR27"/>
    <mergeCell ref="UAS27:UAZ27"/>
    <mergeCell ref="UBA27:UBH27"/>
    <mergeCell ref="UBI27:UBP27"/>
    <mergeCell ref="UBQ27:UBX27"/>
    <mergeCell ref="UBY27:UCF27"/>
    <mergeCell ref="TYO27:TYV27"/>
    <mergeCell ref="TYW27:TZD27"/>
    <mergeCell ref="TZE27:TZL27"/>
    <mergeCell ref="TZM27:TZT27"/>
    <mergeCell ref="TZU27:UAB27"/>
    <mergeCell ref="UAC27:UAJ27"/>
    <mergeCell ref="TWS27:TWZ27"/>
    <mergeCell ref="TXA27:TXH27"/>
    <mergeCell ref="TXI27:TXP27"/>
    <mergeCell ref="TXQ27:TXX27"/>
    <mergeCell ref="TXY27:TYF27"/>
    <mergeCell ref="TYG27:TYN27"/>
    <mergeCell ref="TUW27:TVD27"/>
    <mergeCell ref="TVE27:TVL27"/>
    <mergeCell ref="TVM27:TVT27"/>
    <mergeCell ref="TVU27:TWB27"/>
    <mergeCell ref="TWC27:TWJ27"/>
    <mergeCell ref="TWK27:TWR27"/>
    <mergeCell ref="TTA27:TTH27"/>
    <mergeCell ref="TTI27:TTP27"/>
    <mergeCell ref="TTQ27:TTX27"/>
    <mergeCell ref="TTY27:TUF27"/>
    <mergeCell ref="TUG27:TUN27"/>
    <mergeCell ref="TUO27:TUV27"/>
    <mergeCell ref="TRE27:TRL27"/>
    <mergeCell ref="TRM27:TRT27"/>
    <mergeCell ref="TRU27:TSB27"/>
    <mergeCell ref="TSC27:TSJ27"/>
    <mergeCell ref="TSK27:TSR27"/>
    <mergeCell ref="TSS27:TSZ27"/>
    <mergeCell ref="TPI27:TPP27"/>
    <mergeCell ref="TPQ27:TPX27"/>
    <mergeCell ref="TPY27:TQF27"/>
    <mergeCell ref="TQG27:TQN27"/>
    <mergeCell ref="TQO27:TQV27"/>
    <mergeCell ref="TQW27:TRD27"/>
    <mergeCell ref="TNM27:TNT27"/>
    <mergeCell ref="TNU27:TOB27"/>
    <mergeCell ref="TOC27:TOJ27"/>
    <mergeCell ref="TOK27:TOR27"/>
    <mergeCell ref="TOS27:TOZ27"/>
    <mergeCell ref="TPA27:TPH27"/>
    <mergeCell ref="TLQ27:TLX27"/>
    <mergeCell ref="TLY27:TMF27"/>
    <mergeCell ref="TMG27:TMN27"/>
    <mergeCell ref="TMO27:TMV27"/>
    <mergeCell ref="TMW27:TND27"/>
    <mergeCell ref="TNE27:TNL27"/>
    <mergeCell ref="TJU27:TKB27"/>
    <mergeCell ref="TKC27:TKJ27"/>
    <mergeCell ref="TKK27:TKR27"/>
    <mergeCell ref="TKS27:TKZ27"/>
    <mergeCell ref="TLA27:TLH27"/>
    <mergeCell ref="TLI27:TLP27"/>
    <mergeCell ref="THY27:TIF27"/>
    <mergeCell ref="TIG27:TIN27"/>
    <mergeCell ref="TIO27:TIV27"/>
    <mergeCell ref="TIW27:TJD27"/>
    <mergeCell ref="TJE27:TJL27"/>
    <mergeCell ref="TJM27:TJT27"/>
    <mergeCell ref="TGC27:TGJ27"/>
    <mergeCell ref="TGK27:TGR27"/>
    <mergeCell ref="TGS27:TGZ27"/>
    <mergeCell ref="THA27:THH27"/>
    <mergeCell ref="THI27:THP27"/>
    <mergeCell ref="THQ27:THX27"/>
    <mergeCell ref="TEG27:TEN27"/>
    <mergeCell ref="TEO27:TEV27"/>
    <mergeCell ref="TEW27:TFD27"/>
    <mergeCell ref="TFE27:TFL27"/>
    <mergeCell ref="TFM27:TFT27"/>
    <mergeCell ref="TFU27:TGB27"/>
    <mergeCell ref="TCK27:TCR27"/>
    <mergeCell ref="TCS27:TCZ27"/>
    <mergeCell ref="TDA27:TDH27"/>
    <mergeCell ref="TDI27:TDP27"/>
    <mergeCell ref="TDQ27:TDX27"/>
    <mergeCell ref="TDY27:TEF27"/>
    <mergeCell ref="TAO27:TAV27"/>
    <mergeCell ref="TAW27:TBD27"/>
    <mergeCell ref="TBE27:TBL27"/>
    <mergeCell ref="TBM27:TBT27"/>
    <mergeCell ref="TBU27:TCB27"/>
    <mergeCell ref="TCC27:TCJ27"/>
    <mergeCell ref="SYS27:SYZ27"/>
    <mergeCell ref="SZA27:SZH27"/>
    <mergeCell ref="SZI27:SZP27"/>
    <mergeCell ref="SZQ27:SZX27"/>
    <mergeCell ref="SZY27:TAF27"/>
    <mergeCell ref="TAG27:TAN27"/>
    <mergeCell ref="SWW27:SXD27"/>
    <mergeCell ref="SXE27:SXL27"/>
    <mergeCell ref="SXM27:SXT27"/>
    <mergeCell ref="SXU27:SYB27"/>
    <mergeCell ref="SYC27:SYJ27"/>
    <mergeCell ref="SYK27:SYR27"/>
    <mergeCell ref="SVA27:SVH27"/>
    <mergeCell ref="SVI27:SVP27"/>
    <mergeCell ref="SVQ27:SVX27"/>
    <mergeCell ref="SVY27:SWF27"/>
    <mergeCell ref="SWG27:SWN27"/>
    <mergeCell ref="SWO27:SWV27"/>
    <mergeCell ref="STE27:STL27"/>
    <mergeCell ref="STM27:STT27"/>
    <mergeCell ref="STU27:SUB27"/>
    <mergeCell ref="SUC27:SUJ27"/>
    <mergeCell ref="SUK27:SUR27"/>
    <mergeCell ref="SUS27:SUZ27"/>
    <mergeCell ref="SRI27:SRP27"/>
    <mergeCell ref="SRQ27:SRX27"/>
    <mergeCell ref="SRY27:SSF27"/>
    <mergeCell ref="SSG27:SSN27"/>
    <mergeCell ref="SSO27:SSV27"/>
    <mergeCell ref="SSW27:STD27"/>
    <mergeCell ref="SPM27:SPT27"/>
    <mergeCell ref="SPU27:SQB27"/>
    <mergeCell ref="SQC27:SQJ27"/>
    <mergeCell ref="SQK27:SQR27"/>
    <mergeCell ref="SQS27:SQZ27"/>
    <mergeCell ref="SRA27:SRH27"/>
    <mergeCell ref="SNQ27:SNX27"/>
    <mergeCell ref="SNY27:SOF27"/>
    <mergeCell ref="SOG27:SON27"/>
    <mergeCell ref="SOO27:SOV27"/>
    <mergeCell ref="SOW27:SPD27"/>
    <mergeCell ref="SPE27:SPL27"/>
    <mergeCell ref="SLU27:SMB27"/>
    <mergeCell ref="SMC27:SMJ27"/>
    <mergeCell ref="SMK27:SMR27"/>
    <mergeCell ref="SMS27:SMZ27"/>
    <mergeCell ref="SNA27:SNH27"/>
    <mergeCell ref="SNI27:SNP27"/>
    <mergeCell ref="SJY27:SKF27"/>
    <mergeCell ref="SKG27:SKN27"/>
    <mergeCell ref="SKO27:SKV27"/>
    <mergeCell ref="SKW27:SLD27"/>
    <mergeCell ref="SLE27:SLL27"/>
    <mergeCell ref="SLM27:SLT27"/>
    <mergeCell ref="SIC27:SIJ27"/>
    <mergeCell ref="SIK27:SIR27"/>
    <mergeCell ref="SIS27:SIZ27"/>
    <mergeCell ref="SJA27:SJH27"/>
    <mergeCell ref="SJI27:SJP27"/>
    <mergeCell ref="SJQ27:SJX27"/>
    <mergeCell ref="SGG27:SGN27"/>
    <mergeCell ref="SGO27:SGV27"/>
    <mergeCell ref="SGW27:SHD27"/>
    <mergeCell ref="SHE27:SHL27"/>
    <mergeCell ref="SHM27:SHT27"/>
    <mergeCell ref="SHU27:SIB27"/>
    <mergeCell ref="SEK27:SER27"/>
    <mergeCell ref="SES27:SEZ27"/>
    <mergeCell ref="SFA27:SFH27"/>
    <mergeCell ref="SFI27:SFP27"/>
    <mergeCell ref="SFQ27:SFX27"/>
    <mergeCell ref="SFY27:SGF27"/>
    <mergeCell ref="SCO27:SCV27"/>
    <mergeCell ref="SCW27:SDD27"/>
    <mergeCell ref="SDE27:SDL27"/>
    <mergeCell ref="SDM27:SDT27"/>
    <mergeCell ref="SDU27:SEB27"/>
    <mergeCell ref="SEC27:SEJ27"/>
    <mergeCell ref="SAS27:SAZ27"/>
    <mergeCell ref="SBA27:SBH27"/>
    <mergeCell ref="SBI27:SBP27"/>
    <mergeCell ref="SBQ27:SBX27"/>
    <mergeCell ref="SBY27:SCF27"/>
    <mergeCell ref="SCG27:SCN27"/>
    <mergeCell ref="RYW27:RZD27"/>
    <mergeCell ref="RZE27:RZL27"/>
    <mergeCell ref="RZM27:RZT27"/>
    <mergeCell ref="RZU27:SAB27"/>
    <mergeCell ref="SAC27:SAJ27"/>
    <mergeCell ref="SAK27:SAR27"/>
    <mergeCell ref="RXA27:RXH27"/>
    <mergeCell ref="RXI27:RXP27"/>
    <mergeCell ref="RXQ27:RXX27"/>
    <mergeCell ref="RXY27:RYF27"/>
    <mergeCell ref="RYG27:RYN27"/>
    <mergeCell ref="RYO27:RYV27"/>
    <mergeCell ref="RVE27:RVL27"/>
    <mergeCell ref="RVM27:RVT27"/>
    <mergeCell ref="RVU27:RWB27"/>
    <mergeCell ref="RWC27:RWJ27"/>
    <mergeCell ref="RWK27:RWR27"/>
    <mergeCell ref="RWS27:RWZ27"/>
    <mergeCell ref="RTI27:RTP27"/>
    <mergeCell ref="RTQ27:RTX27"/>
    <mergeCell ref="RTY27:RUF27"/>
    <mergeCell ref="RUG27:RUN27"/>
    <mergeCell ref="RUO27:RUV27"/>
    <mergeCell ref="RUW27:RVD27"/>
    <mergeCell ref="RRM27:RRT27"/>
    <mergeCell ref="RRU27:RSB27"/>
    <mergeCell ref="RSC27:RSJ27"/>
    <mergeCell ref="RSK27:RSR27"/>
    <mergeCell ref="RSS27:RSZ27"/>
    <mergeCell ref="RTA27:RTH27"/>
    <mergeCell ref="RPQ27:RPX27"/>
    <mergeCell ref="RPY27:RQF27"/>
    <mergeCell ref="RQG27:RQN27"/>
    <mergeCell ref="RQO27:RQV27"/>
    <mergeCell ref="RQW27:RRD27"/>
    <mergeCell ref="RRE27:RRL27"/>
    <mergeCell ref="RNU27:ROB27"/>
    <mergeCell ref="ROC27:ROJ27"/>
    <mergeCell ref="ROK27:ROR27"/>
    <mergeCell ref="ROS27:ROZ27"/>
    <mergeCell ref="RPA27:RPH27"/>
    <mergeCell ref="RPI27:RPP27"/>
    <mergeCell ref="RLY27:RMF27"/>
    <mergeCell ref="RMG27:RMN27"/>
    <mergeCell ref="RMO27:RMV27"/>
    <mergeCell ref="RMW27:RND27"/>
    <mergeCell ref="RNE27:RNL27"/>
    <mergeCell ref="RNM27:RNT27"/>
    <mergeCell ref="RKC27:RKJ27"/>
    <mergeCell ref="RKK27:RKR27"/>
    <mergeCell ref="RKS27:RKZ27"/>
    <mergeCell ref="RLA27:RLH27"/>
    <mergeCell ref="RLI27:RLP27"/>
    <mergeCell ref="RLQ27:RLX27"/>
    <mergeCell ref="RIG27:RIN27"/>
    <mergeCell ref="RIO27:RIV27"/>
    <mergeCell ref="RIW27:RJD27"/>
    <mergeCell ref="RJE27:RJL27"/>
    <mergeCell ref="RJM27:RJT27"/>
    <mergeCell ref="RJU27:RKB27"/>
    <mergeCell ref="RGK27:RGR27"/>
    <mergeCell ref="RGS27:RGZ27"/>
    <mergeCell ref="RHA27:RHH27"/>
    <mergeCell ref="RHI27:RHP27"/>
    <mergeCell ref="RHQ27:RHX27"/>
    <mergeCell ref="RHY27:RIF27"/>
    <mergeCell ref="REO27:REV27"/>
    <mergeCell ref="REW27:RFD27"/>
    <mergeCell ref="RFE27:RFL27"/>
    <mergeCell ref="RFM27:RFT27"/>
    <mergeCell ref="RFU27:RGB27"/>
    <mergeCell ref="RGC27:RGJ27"/>
    <mergeCell ref="RCS27:RCZ27"/>
    <mergeCell ref="RDA27:RDH27"/>
    <mergeCell ref="RDI27:RDP27"/>
    <mergeCell ref="RDQ27:RDX27"/>
    <mergeCell ref="RDY27:REF27"/>
    <mergeCell ref="REG27:REN27"/>
    <mergeCell ref="RAW27:RBD27"/>
    <mergeCell ref="RBE27:RBL27"/>
    <mergeCell ref="RBM27:RBT27"/>
    <mergeCell ref="RBU27:RCB27"/>
    <mergeCell ref="RCC27:RCJ27"/>
    <mergeCell ref="RCK27:RCR27"/>
    <mergeCell ref="QZA27:QZH27"/>
    <mergeCell ref="QZI27:QZP27"/>
    <mergeCell ref="QZQ27:QZX27"/>
    <mergeCell ref="QZY27:RAF27"/>
    <mergeCell ref="RAG27:RAN27"/>
    <mergeCell ref="RAO27:RAV27"/>
    <mergeCell ref="QXE27:QXL27"/>
    <mergeCell ref="QXM27:QXT27"/>
    <mergeCell ref="QXU27:QYB27"/>
    <mergeCell ref="QYC27:QYJ27"/>
    <mergeCell ref="QYK27:QYR27"/>
    <mergeCell ref="QYS27:QYZ27"/>
    <mergeCell ref="QVI27:QVP27"/>
    <mergeCell ref="QVQ27:QVX27"/>
    <mergeCell ref="QVY27:QWF27"/>
    <mergeCell ref="QWG27:QWN27"/>
    <mergeCell ref="QWO27:QWV27"/>
    <mergeCell ref="QWW27:QXD27"/>
    <mergeCell ref="QTM27:QTT27"/>
    <mergeCell ref="QTU27:QUB27"/>
    <mergeCell ref="QUC27:QUJ27"/>
    <mergeCell ref="QUK27:QUR27"/>
    <mergeCell ref="QUS27:QUZ27"/>
    <mergeCell ref="QVA27:QVH27"/>
    <mergeCell ref="QRQ27:QRX27"/>
    <mergeCell ref="QRY27:QSF27"/>
    <mergeCell ref="QSG27:QSN27"/>
    <mergeCell ref="QSO27:QSV27"/>
    <mergeCell ref="QSW27:QTD27"/>
    <mergeCell ref="QTE27:QTL27"/>
    <mergeCell ref="QPU27:QQB27"/>
    <mergeCell ref="QQC27:QQJ27"/>
    <mergeCell ref="QQK27:QQR27"/>
    <mergeCell ref="QQS27:QQZ27"/>
    <mergeCell ref="QRA27:QRH27"/>
    <mergeCell ref="QRI27:QRP27"/>
    <mergeCell ref="QNY27:QOF27"/>
    <mergeCell ref="QOG27:QON27"/>
    <mergeCell ref="QOO27:QOV27"/>
    <mergeCell ref="QOW27:QPD27"/>
    <mergeCell ref="QPE27:QPL27"/>
    <mergeCell ref="QPM27:QPT27"/>
    <mergeCell ref="QMC27:QMJ27"/>
    <mergeCell ref="QMK27:QMR27"/>
    <mergeCell ref="QMS27:QMZ27"/>
    <mergeCell ref="QNA27:QNH27"/>
    <mergeCell ref="QNI27:QNP27"/>
    <mergeCell ref="QNQ27:QNX27"/>
    <mergeCell ref="QKG27:QKN27"/>
    <mergeCell ref="QKO27:QKV27"/>
    <mergeCell ref="QKW27:QLD27"/>
    <mergeCell ref="QLE27:QLL27"/>
    <mergeCell ref="QLM27:QLT27"/>
    <mergeCell ref="QLU27:QMB27"/>
    <mergeCell ref="QIK27:QIR27"/>
    <mergeCell ref="QIS27:QIZ27"/>
    <mergeCell ref="QJA27:QJH27"/>
    <mergeCell ref="QJI27:QJP27"/>
    <mergeCell ref="QJQ27:QJX27"/>
    <mergeCell ref="QJY27:QKF27"/>
    <mergeCell ref="QGO27:QGV27"/>
    <mergeCell ref="QGW27:QHD27"/>
    <mergeCell ref="QHE27:QHL27"/>
    <mergeCell ref="QHM27:QHT27"/>
    <mergeCell ref="QHU27:QIB27"/>
    <mergeCell ref="QIC27:QIJ27"/>
    <mergeCell ref="QES27:QEZ27"/>
    <mergeCell ref="QFA27:QFH27"/>
    <mergeCell ref="QFI27:QFP27"/>
    <mergeCell ref="QFQ27:QFX27"/>
    <mergeCell ref="QFY27:QGF27"/>
    <mergeCell ref="QGG27:QGN27"/>
    <mergeCell ref="QCW27:QDD27"/>
    <mergeCell ref="QDE27:QDL27"/>
    <mergeCell ref="QDM27:QDT27"/>
    <mergeCell ref="QDU27:QEB27"/>
    <mergeCell ref="QEC27:QEJ27"/>
    <mergeCell ref="QEK27:QER27"/>
    <mergeCell ref="QBA27:QBH27"/>
    <mergeCell ref="QBI27:QBP27"/>
    <mergeCell ref="QBQ27:QBX27"/>
    <mergeCell ref="QBY27:QCF27"/>
    <mergeCell ref="QCG27:QCN27"/>
    <mergeCell ref="QCO27:QCV27"/>
    <mergeCell ref="PZE27:PZL27"/>
    <mergeCell ref="PZM27:PZT27"/>
    <mergeCell ref="PZU27:QAB27"/>
    <mergeCell ref="QAC27:QAJ27"/>
    <mergeCell ref="QAK27:QAR27"/>
    <mergeCell ref="QAS27:QAZ27"/>
    <mergeCell ref="PXI27:PXP27"/>
    <mergeCell ref="PXQ27:PXX27"/>
    <mergeCell ref="PXY27:PYF27"/>
    <mergeCell ref="PYG27:PYN27"/>
    <mergeCell ref="PYO27:PYV27"/>
    <mergeCell ref="PYW27:PZD27"/>
    <mergeCell ref="PVM27:PVT27"/>
    <mergeCell ref="PVU27:PWB27"/>
    <mergeCell ref="PWC27:PWJ27"/>
    <mergeCell ref="PWK27:PWR27"/>
    <mergeCell ref="PWS27:PWZ27"/>
    <mergeCell ref="PXA27:PXH27"/>
    <mergeCell ref="PTQ27:PTX27"/>
    <mergeCell ref="PTY27:PUF27"/>
    <mergeCell ref="PUG27:PUN27"/>
    <mergeCell ref="PUO27:PUV27"/>
    <mergeCell ref="PUW27:PVD27"/>
    <mergeCell ref="PVE27:PVL27"/>
    <mergeCell ref="PRU27:PSB27"/>
    <mergeCell ref="PSC27:PSJ27"/>
    <mergeCell ref="PSK27:PSR27"/>
    <mergeCell ref="PSS27:PSZ27"/>
    <mergeCell ref="PTA27:PTH27"/>
    <mergeCell ref="PTI27:PTP27"/>
    <mergeCell ref="PPY27:PQF27"/>
    <mergeCell ref="PQG27:PQN27"/>
    <mergeCell ref="PQO27:PQV27"/>
    <mergeCell ref="PQW27:PRD27"/>
    <mergeCell ref="PRE27:PRL27"/>
    <mergeCell ref="PRM27:PRT27"/>
    <mergeCell ref="POC27:POJ27"/>
    <mergeCell ref="POK27:POR27"/>
    <mergeCell ref="POS27:POZ27"/>
    <mergeCell ref="PPA27:PPH27"/>
    <mergeCell ref="PPI27:PPP27"/>
    <mergeCell ref="PPQ27:PPX27"/>
    <mergeCell ref="PMG27:PMN27"/>
    <mergeCell ref="PMO27:PMV27"/>
    <mergeCell ref="PMW27:PND27"/>
    <mergeCell ref="PNE27:PNL27"/>
    <mergeCell ref="PNM27:PNT27"/>
    <mergeCell ref="PNU27:POB27"/>
    <mergeCell ref="PKK27:PKR27"/>
    <mergeCell ref="PKS27:PKZ27"/>
    <mergeCell ref="PLA27:PLH27"/>
    <mergeCell ref="PLI27:PLP27"/>
    <mergeCell ref="PLQ27:PLX27"/>
    <mergeCell ref="PLY27:PMF27"/>
    <mergeCell ref="PIO27:PIV27"/>
    <mergeCell ref="PIW27:PJD27"/>
    <mergeCell ref="PJE27:PJL27"/>
    <mergeCell ref="PJM27:PJT27"/>
    <mergeCell ref="PJU27:PKB27"/>
    <mergeCell ref="PKC27:PKJ27"/>
    <mergeCell ref="PGS27:PGZ27"/>
    <mergeCell ref="PHA27:PHH27"/>
    <mergeCell ref="PHI27:PHP27"/>
    <mergeCell ref="PHQ27:PHX27"/>
    <mergeCell ref="PHY27:PIF27"/>
    <mergeCell ref="PIG27:PIN27"/>
    <mergeCell ref="PEW27:PFD27"/>
    <mergeCell ref="PFE27:PFL27"/>
    <mergeCell ref="PFM27:PFT27"/>
    <mergeCell ref="PFU27:PGB27"/>
    <mergeCell ref="PGC27:PGJ27"/>
    <mergeCell ref="PGK27:PGR27"/>
    <mergeCell ref="PDA27:PDH27"/>
    <mergeCell ref="PDI27:PDP27"/>
    <mergeCell ref="PDQ27:PDX27"/>
    <mergeCell ref="PDY27:PEF27"/>
    <mergeCell ref="PEG27:PEN27"/>
    <mergeCell ref="PEO27:PEV27"/>
    <mergeCell ref="PBE27:PBL27"/>
    <mergeCell ref="PBM27:PBT27"/>
    <mergeCell ref="PBU27:PCB27"/>
    <mergeCell ref="PCC27:PCJ27"/>
    <mergeCell ref="PCK27:PCR27"/>
    <mergeCell ref="PCS27:PCZ27"/>
    <mergeCell ref="OZI27:OZP27"/>
    <mergeCell ref="OZQ27:OZX27"/>
    <mergeCell ref="OZY27:PAF27"/>
    <mergeCell ref="PAG27:PAN27"/>
    <mergeCell ref="PAO27:PAV27"/>
    <mergeCell ref="PAW27:PBD27"/>
    <mergeCell ref="OXM27:OXT27"/>
    <mergeCell ref="OXU27:OYB27"/>
    <mergeCell ref="OYC27:OYJ27"/>
    <mergeCell ref="OYK27:OYR27"/>
    <mergeCell ref="OYS27:OYZ27"/>
    <mergeCell ref="OZA27:OZH27"/>
    <mergeCell ref="OVQ27:OVX27"/>
    <mergeCell ref="OVY27:OWF27"/>
    <mergeCell ref="OWG27:OWN27"/>
    <mergeCell ref="OWO27:OWV27"/>
    <mergeCell ref="OWW27:OXD27"/>
    <mergeCell ref="OXE27:OXL27"/>
    <mergeCell ref="OTU27:OUB27"/>
    <mergeCell ref="OUC27:OUJ27"/>
    <mergeCell ref="OUK27:OUR27"/>
    <mergeCell ref="OUS27:OUZ27"/>
    <mergeCell ref="OVA27:OVH27"/>
    <mergeCell ref="OVI27:OVP27"/>
    <mergeCell ref="ORY27:OSF27"/>
    <mergeCell ref="OSG27:OSN27"/>
    <mergeCell ref="OSO27:OSV27"/>
    <mergeCell ref="OSW27:OTD27"/>
    <mergeCell ref="OTE27:OTL27"/>
    <mergeCell ref="OTM27:OTT27"/>
    <mergeCell ref="OQC27:OQJ27"/>
    <mergeCell ref="OQK27:OQR27"/>
    <mergeCell ref="OQS27:OQZ27"/>
    <mergeCell ref="ORA27:ORH27"/>
    <mergeCell ref="ORI27:ORP27"/>
    <mergeCell ref="ORQ27:ORX27"/>
    <mergeCell ref="OOG27:OON27"/>
    <mergeCell ref="OOO27:OOV27"/>
    <mergeCell ref="OOW27:OPD27"/>
    <mergeCell ref="OPE27:OPL27"/>
    <mergeCell ref="OPM27:OPT27"/>
    <mergeCell ref="OPU27:OQB27"/>
    <mergeCell ref="OMK27:OMR27"/>
    <mergeCell ref="OMS27:OMZ27"/>
    <mergeCell ref="ONA27:ONH27"/>
    <mergeCell ref="ONI27:ONP27"/>
    <mergeCell ref="ONQ27:ONX27"/>
    <mergeCell ref="ONY27:OOF27"/>
    <mergeCell ref="OKO27:OKV27"/>
    <mergeCell ref="OKW27:OLD27"/>
    <mergeCell ref="OLE27:OLL27"/>
    <mergeCell ref="OLM27:OLT27"/>
    <mergeCell ref="OLU27:OMB27"/>
    <mergeCell ref="OMC27:OMJ27"/>
    <mergeCell ref="OIS27:OIZ27"/>
    <mergeCell ref="OJA27:OJH27"/>
    <mergeCell ref="OJI27:OJP27"/>
    <mergeCell ref="OJQ27:OJX27"/>
    <mergeCell ref="OJY27:OKF27"/>
    <mergeCell ref="OKG27:OKN27"/>
    <mergeCell ref="OGW27:OHD27"/>
    <mergeCell ref="OHE27:OHL27"/>
    <mergeCell ref="OHM27:OHT27"/>
    <mergeCell ref="OHU27:OIB27"/>
    <mergeCell ref="OIC27:OIJ27"/>
    <mergeCell ref="OIK27:OIR27"/>
    <mergeCell ref="OFA27:OFH27"/>
    <mergeCell ref="OFI27:OFP27"/>
    <mergeCell ref="OFQ27:OFX27"/>
    <mergeCell ref="OFY27:OGF27"/>
    <mergeCell ref="OGG27:OGN27"/>
    <mergeCell ref="OGO27:OGV27"/>
    <mergeCell ref="ODE27:ODL27"/>
    <mergeCell ref="ODM27:ODT27"/>
    <mergeCell ref="ODU27:OEB27"/>
    <mergeCell ref="OEC27:OEJ27"/>
    <mergeCell ref="OEK27:OER27"/>
    <mergeCell ref="OES27:OEZ27"/>
    <mergeCell ref="OBI27:OBP27"/>
    <mergeCell ref="OBQ27:OBX27"/>
    <mergeCell ref="OBY27:OCF27"/>
    <mergeCell ref="OCG27:OCN27"/>
    <mergeCell ref="OCO27:OCV27"/>
    <mergeCell ref="OCW27:ODD27"/>
    <mergeCell ref="NZM27:NZT27"/>
    <mergeCell ref="NZU27:OAB27"/>
    <mergeCell ref="OAC27:OAJ27"/>
    <mergeCell ref="OAK27:OAR27"/>
    <mergeCell ref="OAS27:OAZ27"/>
    <mergeCell ref="OBA27:OBH27"/>
    <mergeCell ref="NXQ27:NXX27"/>
    <mergeCell ref="NXY27:NYF27"/>
    <mergeCell ref="NYG27:NYN27"/>
    <mergeCell ref="NYO27:NYV27"/>
    <mergeCell ref="NYW27:NZD27"/>
    <mergeCell ref="NZE27:NZL27"/>
    <mergeCell ref="NVU27:NWB27"/>
    <mergeCell ref="NWC27:NWJ27"/>
    <mergeCell ref="NWK27:NWR27"/>
    <mergeCell ref="NWS27:NWZ27"/>
    <mergeCell ref="NXA27:NXH27"/>
    <mergeCell ref="NXI27:NXP27"/>
    <mergeCell ref="NTY27:NUF27"/>
    <mergeCell ref="NUG27:NUN27"/>
    <mergeCell ref="NUO27:NUV27"/>
    <mergeCell ref="NUW27:NVD27"/>
    <mergeCell ref="NVE27:NVL27"/>
    <mergeCell ref="NVM27:NVT27"/>
    <mergeCell ref="NSC27:NSJ27"/>
    <mergeCell ref="NSK27:NSR27"/>
    <mergeCell ref="NSS27:NSZ27"/>
    <mergeCell ref="NTA27:NTH27"/>
    <mergeCell ref="NTI27:NTP27"/>
    <mergeCell ref="NTQ27:NTX27"/>
    <mergeCell ref="NQG27:NQN27"/>
    <mergeCell ref="NQO27:NQV27"/>
    <mergeCell ref="NQW27:NRD27"/>
    <mergeCell ref="NRE27:NRL27"/>
    <mergeCell ref="NRM27:NRT27"/>
    <mergeCell ref="NRU27:NSB27"/>
    <mergeCell ref="NOK27:NOR27"/>
    <mergeCell ref="NOS27:NOZ27"/>
    <mergeCell ref="NPA27:NPH27"/>
    <mergeCell ref="NPI27:NPP27"/>
    <mergeCell ref="NPQ27:NPX27"/>
    <mergeCell ref="NPY27:NQF27"/>
    <mergeCell ref="NMO27:NMV27"/>
    <mergeCell ref="NMW27:NND27"/>
    <mergeCell ref="NNE27:NNL27"/>
    <mergeCell ref="NNM27:NNT27"/>
    <mergeCell ref="NNU27:NOB27"/>
    <mergeCell ref="NOC27:NOJ27"/>
    <mergeCell ref="NKS27:NKZ27"/>
    <mergeCell ref="NLA27:NLH27"/>
    <mergeCell ref="NLI27:NLP27"/>
    <mergeCell ref="NLQ27:NLX27"/>
    <mergeCell ref="NLY27:NMF27"/>
    <mergeCell ref="NMG27:NMN27"/>
    <mergeCell ref="NIW27:NJD27"/>
    <mergeCell ref="NJE27:NJL27"/>
    <mergeCell ref="NJM27:NJT27"/>
    <mergeCell ref="NJU27:NKB27"/>
    <mergeCell ref="NKC27:NKJ27"/>
    <mergeCell ref="NKK27:NKR27"/>
    <mergeCell ref="NHA27:NHH27"/>
    <mergeCell ref="NHI27:NHP27"/>
    <mergeCell ref="NHQ27:NHX27"/>
    <mergeCell ref="NHY27:NIF27"/>
    <mergeCell ref="NIG27:NIN27"/>
    <mergeCell ref="NIO27:NIV27"/>
    <mergeCell ref="NFE27:NFL27"/>
    <mergeCell ref="NFM27:NFT27"/>
    <mergeCell ref="NFU27:NGB27"/>
    <mergeCell ref="NGC27:NGJ27"/>
    <mergeCell ref="NGK27:NGR27"/>
    <mergeCell ref="NGS27:NGZ27"/>
    <mergeCell ref="NDI27:NDP27"/>
    <mergeCell ref="NDQ27:NDX27"/>
    <mergeCell ref="NDY27:NEF27"/>
    <mergeCell ref="NEG27:NEN27"/>
    <mergeCell ref="NEO27:NEV27"/>
    <mergeCell ref="NEW27:NFD27"/>
    <mergeCell ref="NBM27:NBT27"/>
    <mergeCell ref="NBU27:NCB27"/>
    <mergeCell ref="NCC27:NCJ27"/>
    <mergeCell ref="NCK27:NCR27"/>
    <mergeCell ref="NCS27:NCZ27"/>
    <mergeCell ref="NDA27:NDH27"/>
    <mergeCell ref="MZQ27:MZX27"/>
    <mergeCell ref="MZY27:NAF27"/>
    <mergeCell ref="NAG27:NAN27"/>
    <mergeCell ref="NAO27:NAV27"/>
    <mergeCell ref="NAW27:NBD27"/>
    <mergeCell ref="NBE27:NBL27"/>
    <mergeCell ref="MXU27:MYB27"/>
    <mergeCell ref="MYC27:MYJ27"/>
    <mergeCell ref="MYK27:MYR27"/>
    <mergeCell ref="MYS27:MYZ27"/>
    <mergeCell ref="MZA27:MZH27"/>
    <mergeCell ref="MZI27:MZP27"/>
    <mergeCell ref="MVY27:MWF27"/>
    <mergeCell ref="MWG27:MWN27"/>
    <mergeCell ref="MWO27:MWV27"/>
    <mergeCell ref="MWW27:MXD27"/>
    <mergeCell ref="MXE27:MXL27"/>
    <mergeCell ref="MXM27:MXT27"/>
    <mergeCell ref="MUC27:MUJ27"/>
    <mergeCell ref="MUK27:MUR27"/>
    <mergeCell ref="MUS27:MUZ27"/>
    <mergeCell ref="MVA27:MVH27"/>
    <mergeCell ref="MVI27:MVP27"/>
    <mergeCell ref="MVQ27:MVX27"/>
    <mergeCell ref="MSG27:MSN27"/>
    <mergeCell ref="MSO27:MSV27"/>
    <mergeCell ref="MSW27:MTD27"/>
    <mergeCell ref="MTE27:MTL27"/>
    <mergeCell ref="MTM27:MTT27"/>
    <mergeCell ref="MTU27:MUB27"/>
    <mergeCell ref="MQK27:MQR27"/>
    <mergeCell ref="MQS27:MQZ27"/>
    <mergeCell ref="MRA27:MRH27"/>
    <mergeCell ref="MRI27:MRP27"/>
    <mergeCell ref="MRQ27:MRX27"/>
    <mergeCell ref="MRY27:MSF27"/>
    <mergeCell ref="MOO27:MOV27"/>
    <mergeCell ref="MOW27:MPD27"/>
    <mergeCell ref="MPE27:MPL27"/>
    <mergeCell ref="MPM27:MPT27"/>
    <mergeCell ref="MPU27:MQB27"/>
    <mergeCell ref="MQC27:MQJ27"/>
    <mergeCell ref="MMS27:MMZ27"/>
    <mergeCell ref="MNA27:MNH27"/>
    <mergeCell ref="MNI27:MNP27"/>
    <mergeCell ref="MNQ27:MNX27"/>
    <mergeCell ref="MNY27:MOF27"/>
    <mergeCell ref="MOG27:MON27"/>
    <mergeCell ref="MKW27:MLD27"/>
    <mergeCell ref="MLE27:MLL27"/>
    <mergeCell ref="MLM27:MLT27"/>
    <mergeCell ref="MLU27:MMB27"/>
    <mergeCell ref="MMC27:MMJ27"/>
    <mergeCell ref="MMK27:MMR27"/>
    <mergeCell ref="MJA27:MJH27"/>
    <mergeCell ref="MJI27:MJP27"/>
    <mergeCell ref="MJQ27:MJX27"/>
    <mergeCell ref="MJY27:MKF27"/>
    <mergeCell ref="MKG27:MKN27"/>
    <mergeCell ref="MKO27:MKV27"/>
    <mergeCell ref="MHE27:MHL27"/>
    <mergeCell ref="MHM27:MHT27"/>
    <mergeCell ref="MHU27:MIB27"/>
    <mergeCell ref="MIC27:MIJ27"/>
    <mergeCell ref="MIK27:MIR27"/>
    <mergeCell ref="MIS27:MIZ27"/>
    <mergeCell ref="MFI27:MFP27"/>
    <mergeCell ref="MFQ27:MFX27"/>
    <mergeCell ref="MFY27:MGF27"/>
    <mergeCell ref="MGG27:MGN27"/>
    <mergeCell ref="MGO27:MGV27"/>
    <mergeCell ref="MGW27:MHD27"/>
    <mergeCell ref="MDM27:MDT27"/>
    <mergeCell ref="MDU27:MEB27"/>
    <mergeCell ref="MEC27:MEJ27"/>
    <mergeCell ref="MEK27:MER27"/>
    <mergeCell ref="MES27:MEZ27"/>
    <mergeCell ref="MFA27:MFH27"/>
    <mergeCell ref="MBQ27:MBX27"/>
    <mergeCell ref="MBY27:MCF27"/>
    <mergeCell ref="MCG27:MCN27"/>
    <mergeCell ref="MCO27:MCV27"/>
    <mergeCell ref="MCW27:MDD27"/>
    <mergeCell ref="MDE27:MDL27"/>
    <mergeCell ref="LZU27:MAB27"/>
    <mergeCell ref="MAC27:MAJ27"/>
    <mergeCell ref="MAK27:MAR27"/>
    <mergeCell ref="MAS27:MAZ27"/>
    <mergeCell ref="MBA27:MBH27"/>
    <mergeCell ref="MBI27:MBP27"/>
    <mergeCell ref="LXY27:LYF27"/>
    <mergeCell ref="LYG27:LYN27"/>
    <mergeCell ref="LYO27:LYV27"/>
    <mergeCell ref="LYW27:LZD27"/>
    <mergeCell ref="LZE27:LZL27"/>
    <mergeCell ref="LZM27:LZT27"/>
    <mergeCell ref="LWC27:LWJ27"/>
    <mergeCell ref="LWK27:LWR27"/>
    <mergeCell ref="LWS27:LWZ27"/>
    <mergeCell ref="LXA27:LXH27"/>
    <mergeCell ref="LXI27:LXP27"/>
    <mergeCell ref="LXQ27:LXX27"/>
    <mergeCell ref="LUG27:LUN27"/>
    <mergeCell ref="LUO27:LUV27"/>
    <mergeCell ref="LUW27:LVD27"/>
    <mergeCell ref="LVE27:LVL27"/>
    <mergeCell ref="LVM27:LVT27"/>
    <mergeCell ref="LVU27:LWB27"/>
    <mergeCell ref="LSK27:LSR27"/>
    <mergeCell ref="LSS27:LSZ27"/>
    <mergeCell ref="LTA27:LTH27"/>
    <mergeCell ref="LTI27:LTP27"/>
    <mergeCell ref="LTQ27:LTX27"/>
    <mergeCell ref="LTY27:LUF27"/>
    <mergeCell ref="LQO27:LQV27"/>
    <mergeCell ref="LQW27:LRD27"/>
    <mergeCell ref="LRE27:LRL27"/>
    <mergeCell ref="LRM27:LRT27"/>
    <mergeCell ref="LRU27:LSB27"/>
    <mergeCell ref="LSC27:LSJ27"/>
    <mergeCell ref="LOS27:LOZ27"/>
    <mergeCell ref="LPA27:LPH27"/>
    <mergeCell ref="LPI27:LPP27"/>
    <mergeCell ref="LPQ27:LPX27"/>
    <mergeCell ref="LPY27:LQF27"/>
    <mergeCell ref="LQG27:LQN27"/>
    <mergeCell ref="LMW27:LND27"/>
    <mergeCell ref="LNE27:LNL27"/>
    <mergeCell ref="LNM27:LNT27"/>
    <mergeCell ref="LNU27:LOB27"/>
    <mergeCell ref="LOC27:LOJ27"/>
    <mergeCell ref="LOK27:LOR27"/>
    <mergeCell ref="LLA27:LLH27"/>
    <mergeCell ref="LLI27:LLP27"/>
    <mergeCell ref="LLQ27:LLX27"/>
    <mergeCell ref="LLY27:LMF27"/>
    <mergeCell ref="LMG27:LMN27"/>
    <mergeCell ref="LMO27:LMV27"/>
    <mergeCell ref="LJE27:LJL27"/>
    <mergeCell ref="LJM27:LJT27"/>
    <mergeCell ref="LJU27:LKB27"/>
    <mergeCell ref="LKC27:LKJ27"/>
    <mergeCell ref="LKK27:LKR27"/>
    <mergeCell ref="LKS27:LKZ27"/>
    <mergeCell ref="LHI27:LHP27"/>
    <mergeCell ref="LHQ27:LHX27"/>
    <mergeCell ref="LHY27:LIF27"/>
    <mergeCell ref="LIG27:LIN27"/>
    <mergeCell ref="LIO27:LIV27"/>
    <mergeCell ref="LIW27:LJD27"/>
    <mergeCell ref="LFM27:LFT27"/>
    <mergeCell ref="LFU27:LGB27"/>
    <mergeCell ref="LGC27:LGJ27"/>
    <mergeCell ref="LGK27:LGR27"/>
    <mergeCell ref="LGS27:LGZ27"/>
    <mergeCell ref="LHA27:LHH27"/>
    <mergeCell ref="LDQ27:LDX27"/>
    <mergeCell ref="LDY27:LEF27"/>
    <mergeCell ref="LEG27:LEN27"/>
    <mergeCell ref="LEO27:LEV27"/>
    <mergeCell ref="LEW27:LFD27"/>
    <mergeCell ref="LFE27:LFL27"/>
    <mergeCell ref="LBU27:LCB27"/>
    <mergeCell ref="LCC27:LCJ27"/>
    <mergeCell ref="LCK27:LCR27"/>
    <mergeCell ref="LCS27:LCZ27"/>
    <mergeCell ref="LDA27:LDH27"/>
    <mergeCell ref="LDI27:LDP27"/>
    <mergeCell ref="KZY27:LAF27"/>
    <mergeCell ref="LAG27:LAN27"/>
    <mergeCell ref="LAO27:LAV27"/>
    <mergeCell ref="LAW27:LBD27"/>
    <mergeCell ref="LBE27:LBL27"/>
    <mergeCell ref="LBM27:LBT27"/>
    <mergeCell ref="KYC27:KYJ27"/>
    <mergeCell ref="KYK27:KYR27"/>
    <mergeCell ref="KYS27:KYZ27"/>
    <mergeCell ref="KZA27:KZH27"/>
    <mergeCell ref="KZI27:KZP27"/>
    <mergeCell ref="KZQ27:KZX27"/>
    <mergeCell ref="KWG27:KWN27"/>
    <mergeCell ref="KWO27:KWV27"/>
    <mergeCell ref="KWW27:KXD27"/>
    <mergeCell ref="KXE27:KXL27"/>
    <mergeCell ref="KXM27:KXT27"/>
    <mergeCell ref="KXU27:KYB27"/>
    <mergeCell ref="KUK27:KUR27"/>
    <mergeCell ref="KUS27:KUZ27"/>
    <mergeCell ref="KVA27:KVH27"/>
    <mergeCell ref="KVI27:KVP27"/>
    <mergeCell ref="KVQ27:KVX27"/>
    <mergeCell ref="KVY27:KWF27"/>
    <mergeCell ref="KSO27:KSV27"/>
    <mergeCell ref="KSW27:KTD27"/>
    <mergeCell ref="KTE27:KTL27"/>
    <mergeCell ref="KTM27:KTT27"/>
    <mergeCell ref="KTU27:KUB27"/>
    <mergeCell ref="KUC27:KUJ27"/>
    <mergeCell ref="KQS27:KQZ27"/>
    <mergeCell ref="KRA27:KRH27"/>
    <mergeCell ref="KRI27:KRP27"/>
    <mergeCell ref="KRQ27:KRX27"/>
    <mergeCell ref="KRY27:KSF27"/>
    <mergeCell ref="KSG27:KSN27"/>
    <mergeCell ref="KOW27:KPD27"/>
    <mergeCell ref="KPE27:KPL27"/>
    <mergeCell ref="KPM27:KPT27"/>
    <mergeCell ref="KPU27:KQB27"/>
    <mergeCell ref="KQC27:KQJ27"/>
    <mergeCell ref="KQK27:KQR27"/>
    <mergeCell ref="KNA27:KNH27"/>
    <mergeCell ref="KNI27:KNP27"/>
    <mergeCell ref="KNQ27:KNX27"/>
    <mergeCell ref="KNY27:KOF27"/>
    <mergeCell ref="KOG27:KON27"/>
    <mergeCell ref="KOO27:KOV27"/>
    <mergeCell ref="KLE27:KLL27"/>
    <mergeCell ref="KLM27:KLT27"/>
    <mergeCell ref="KLU27:KMB27"/>
    <mergeCell ref="KMC27:KMJ27"/>
    <mergeCell ref="KMK27:KMR27"/>
    <mergeCell ref="KMS27:KMZ27"/>
    <mergeCell ref="KJI27:KJP27"/>
    <mergeCell ref="KJQ27:KJX27"/>
    <mergeCell ref="KJY27:KKF27"/>
    <mergeCell ref="KKG27:KKN27"/>
    <mergeCell ref="KKO27:KKV27"/>
    <mergeCell ref="KKW27:KLD27"/>
    <mergeCell ref="KHM27:KHT27"/>
    <mergeCell ref="KHU27:KIB27"/>
    <mergeCell ref="KIC27:KIJ27"/>
    <mergeCell ref="KIK27:KIR27"/>
    <mergeCell ref="KIS27:KIZ27"/>
    <mergeCell ref="KJA27:KJH27"/>
    <mergeCell ref="KFQ27:KFX27"/>
    <mergeCell ref="KFY27:KGF27"/>
    <mergeCell ref="KGG27:KGN27"/>
    <mergeCell ref="KGO27:KGV27"/>
    <mergeCell ref="KGW27:KHD27"/>
    <mergeCell ref="KHE27:KHL27"/>
    <mergeCell ref="KDU27:KEB27"/>
    <mergeCell ref="KEC27:KEJ27"/>
    <mergeCell ref="KEK27:KER27"/>
    <mergeCell ref="KES27:KEZ27"/>
    <mergeCell ref="KFA27:KFH27"/>
    <mergeCell ref="KFI27:KFP27"/>
    <mergeCell ref="KBY27:KCF27"/>
    <mergeCell ref="KCG27:KCN27"/>
    <mergeCell ref="KCO27:KCV27"/>
    <mergeCell ref="KCW27:KDD27"/>
    <mergeCell ref="KDE27:KDL27"/>
    <mergeCell ref="KDM27:KDT27"/>
    <mergeCell ref="KAC27:KAJ27"/>
    <mergeCell ref="KAK27:KAR27"/>
    <mergeCell ref="KAS27:KAZ27"/>
    <mergeCell ref="KBA27:KBH27"/>
    <mergeCell ref="KBI27:KBP27"/>
    <mergeCell ref="KBQ27:KBX27"/>
    <mergeCell ref="JYG27:JYN27"/>
    <mergeCell ref="JYO27:JYV27"/>
    <mergeCell ref="JYW27:JZD27"/>
    <mergeCell ref="JZE27:JZL27"/>
    <mergeCell ref="JZM27:JZT27"/>
    <mergeCell ref="JZU27:KAB27"/>
    <mergeCell ref="JWK27:JWR27"/>
    <mergeCell ref="JWS27:JWZ27"/>
    <mergeCell ref="JXA27:JXH27"/>
    <mergeCell ref="JXI27:JXP27"/>
    <mergeCell ref="JXQ27:JXX27"/>
    <mergeCell ref="JXY27:JYF27"/>
    <mergeCell ref="JUO27:JUV27"/>
    <mergeCell ref="JUW27:JVD27"/>
    <mergeCell ref="JVE27:JVL27"/>
    <mergeCell ref="JVM27:JVT27"/>
    <mergeCell ref="JVU27:JWB27"/>
    <mergeCell ref="JWC27:JWJ27"/>
    <mergeCell ref="JSS27:JSZ27"/>
    <mergeCell ref="JTA27:JTH27"/>
    <mergeCell ref="JTI27:JTP27"/>
    <mergeCell ref="JTQ27:JTX27"/>
    <mergeCell ref="JTY27:JUF27"/>
    <mergeCell ref="JUG27:JUN27"/>
    <mergeCell ref="JQW27:JRD27"/>
    <mergeCell ref="JRE27:JRL27"/>
    <mergeCell ref="JRM27:JRT27"/>
    <mergeCell ref="JRU27:JSB27"/>
    <mergeCell ref="JSC27:JSJ27"/>
    <mergeCell ref="JSK27:JSR27"/>
    <mergeCell ref="JPA27:JPH27"/>
    <mergeCell ref="JPI27:JPP27"/>
    <mergeCell ref="JPQ27:JPX27"/>
    <mergeCell ref="JPY27:JQF27"/>
    <mergeCell ref="JQG27:JQN27"/>
    <mergeCell ref="JQO27:JQV27"/>
    <mergeCell ref="JNE27:JNL27"/>
    <mergeCell ref="JNM27:JNT27"/>
    <mergeCell ref="JNU27:JOB27"/>
    <mergeCell ref="JOC27:JOJ27"/>
    <mergeCell ref="JOK27:JOR27"/>
    <mergeCell ref="JOS27:JOZ27"/>
    <mergeCell ref="JLI27:JLP27"/>
    <mergeCell ref="JLQ27:JLX27"/>
    <mergeCell ref="JLY27:JMF27"/>
    <mergeCell ref="JMG27:JMN27"/>
    <mergeCell ref="JMO27:JMV27"/>
    <mergeCell ref="JMW27:JND27"/>
    <mergeCell ref="JJM27:JJT27"/>
    <mergeCell ref="JJU27:JKB27"/>
    <mergeCell ref="JKC27:JKJ27"/>
    <mergeCell ref="JKK27:JKR27"/>
    <mergeCell ref="JKS27:JKZ27"/>
    <mergeCell ref="JLA27:JLH27"/>
    <mergeCell ref="JHQ27:JHX27"/>
    <mergeCell ref="JHY27:JIF27"/>
    <mergeCell ref="JIG27:JIN27"/>
    <mergeCell ref="JIO27:JIV27"/>
    <mergeCell ref="JIW27:JJD27"/>
    <mergeCell ref="JJE27:JJL27"/>
    <mergeCell ref="JFU27:JGB27"/>
    <mergeCell ref="JGC27:JGJ27"/>
    <mergeCell ref="JGK27:JGR27"/>
    <mergeCell ref="JGS27:JGZ27"/>
    <mergeCell ref="JHA27:JHH27"/>
    <mergeCell ref="JHI27:JHP27"/>
    <mergeCell ref="JDY27:JEF27"/>
    <mergeCell ref="JEG27:JEN27"/>
    <mergeCell ref="JEO27:JEV27"/>
    <mergeCell ref="JEW27:JFD27"/>
    <mergeCell ref="JFE27:JFL27"/>
    <mergeCell ref="JFM27:JFT27"/>
    <mergeCell ref="JCC27:JCJ27"/>
    <mergeCell ref="JCK27:JCR27"/>
    <mergeCell ref="JCS27:JCZ27"/>
    <mergeCell ref="JDA27:JDH27"/>
    <mergeCell ref="JDI27:JDP27"/>
    <mergeCell ref="JDQ27:JDX27"/>
    <mergeCell ref="JAG27:JAN27"/>
    <mergeCell ref="JAO27:JAV27"/>
    <mergeCell ref="JAW27:JBD27"/>
    <mergeCell ref="JBE27:JBL27"/>
    <mergeCell ref="JBM27:JBT27"/>
    <mergeCell ref="JBU27:JCB27"/>
    <mergeCell ref="IYK27:IYR27"/>
    <mergeCell ref="IYS27:IYZ27"/>
    <mergeCell ref="IZA27:IZH27"/>
    <mergeCell ref="IZI27:IZP27"/>
    <mergeCell ref="IZQ27:IZX27"/>
    <mergeCell ref="IZY27:JAF27"/>
    <mergeCell ref="IWO27:IWV27"/>
    <mergeCell ref="IWW27:IXD27"/>
    <mergeCell ref="IXE27:IXL27"/>
    <mergeCell ref="IXM27:IXT27"/>
    <mergeCell ref="IXU27:IYB27"/>
    <mergeCell ref="IYC27:IYJ27"/>
    <mergeCell ref="IUS27:IUZ27"/>
    <mergeCell ref="IVA27:IVH27"/>
    <mergeCell ref="IVI27:IVP27"/>
    <mergeCell ref="IVQ27:IVX27"/>
    <mergeCell ref="IVY27:IWF27"/>
    <mergeCell ref="IWG27:IWN27"/>
    <mergeCell ref="ISW27:ITD27"/>
    <mergeCell ref="ITE27:ITL27"/>
    <mergeCell ref="ITM27:ITT27"/>
    <mergeCell ref="ITU27:IUB27"/>
    <mergeCell ref="IUC27:IUJ27"/>
    <mergeCell ref="IUK27:IUR27"/>
    <mergeCell ref="IRA27:IRH27"/>
    <mergeCell ref="IRI27:IRP27"/>
    <mergeCell ref="IRQ27:IRX27"/>
    <mergeCell ref="IRY27:ISF27"/>
    <mergeCell ref="ISG27:ISN27"/>
    <mergeCell ref="ISO27:ISV27"/>
    <mergeCell ref="IPE27:IPL27"/>
    <mergeCell ref="IPM27:IPT27"/>
    <mergeCell ref="IPU27:IQB27"/>
    <mergeCell ref="IQC27:IQJ27"/>
    <mergeCell ref="IQK27:IQR27"/>
    <mergeCell ref="IQS27:IQZ27"/>
    <mergeCell ref="INI27:INP27"/>
    <mergeCell ref="INQ27:INX27"/>
    <mergeCell ref="INY27:IOF27"/>
    <mergeCell ref="IOG27:ION27"/>
    <mergeCell ref="IOO27:IOV27"/>
    <mergeCell ref="IOW27:IPD27"/>
    <mergeCell ref="ILM27:ILT27"/>
    <mergeCell ref="ILU27:IMB27"/>
    <mergeCell ref="IMC27:IMJ27"/>
    <mergeCell ref="IMK27:IMR27"/>
    <mergeCell ref="IMS27:IMZ27"/>
    <mergeCell ref="INA27:INH27"/>
    <mergeCell ref="IJQ27:IJX27"/>
    <mergeCell ref="IJY27:IKF27"/>
    <mergeCell ref="IKG27:IKN27"/>
    <mergeCell ref="IKO27:IKV27"/>
    <mergeCell ref="IKW27:ILD27"/>
    <mergeCell ref="ILE27:ILL27"/>
    <mergeCell ref="IHU27:IIB27"/>
    <mergeCell ref="IIC27:IIJ27"/>
    <mergeCell ref="IIK27:IIR27"/>
    <mergeCell ref="IIS27:IIZ27"/>
    <mergeCell ref="IJA27:IJH27"/>
    <mergeCell ref="IJI27:IJP27"/>
    <mergeCell ref="IFY27:IGF27"/>
    <mergeCell ref="IGG27:IGN27"/>
    <mergeCell ref="IGO27:IGV27"/>
    <mergeCell ref="IGW27:IHD27"/>
    <mergeCell ref="IHE27:IHL27"/>
    <mergeCell ref="IHM27:IHT27"/>
    <mergeCell ref="IEC27:IEJ27"/>
    <mergeCell ref="IEK27:IER27"/>
    <mergeCell ref="IES27:IEZ27"/>
    <mergeCell ref="IFA27:IFH27"/>
    <mergeCell ref="IFI27:IFP27"/>
    <mergeCell ref="IFQ27:IFX27"/>
    <mergeCell ref="ICG27:ICN27"/>
    <mergeCell ref="ICO27:ICV27"/>
    <mergeCell ref="ICW27:IDD27"/>
    <mergeCell ref="IDE27:IDL27"/>
    <mergeCell ref="IDM27:IDT27"/>
    <mergeCell ref="IDU27:IEB27"/>
    <mergeCell ref="IAK27:IAR27"/>
    <mergeCell ref="IAS27:IAZ27"/>
    <mergeCell ref="IBA27:IBH27"/>
    <mergeCell ref="IBI27:IBP27"/>
    <mergeCell ref="IBQ27:IBX27"/>
    <mergeCell ref="IBY27:ICF27"/>
    <mergeCell ref="HYO27:HYV27"/>
    <mergeCell ref="HYW27:HZD27"/>
    <mergeCell ref="HZE27:HZL27"/>
    <mergeCell ref="HZM27:HZT27"/>
    <mergeCell ref="HZU27:IAB27"/>
    <mergeCell ref="IAC27:IAJ27"/>
    <mergeCell ref="HWS27:HWZ27"/>
    <mergeCell ref="HXA27:HXH27"/>
    <mergeCell ref="HXI27:HXP27"/>
    <mergeCell ref="HXQ27:HXX27"/>
    <mergeCell ref="HXY27:HYF27"/>
    <mergeCell ref="HYG27:HYN27"/>
    <mergeCell ref="HUW27:HVD27"/>
    <mergeCell ref="HVE27:HVL27"/>
    <mergeCell ref="HVM27:HVT27"/>
    <mergeCell ref="HVU27:HWB27"/>
    <mergeCell ref="HWC27:HWJ27"/>
    <mergeCell ref="HWK27:HWR27"/>
    <mergeCell ref="HTA27:HTH27"/>
    <mergeCell ref="HTI27:HTP27"/>
    <mergeCell ref="HTQ27:HTX27"/>
    <mergeCell ref="HTY27:HUF27"/>
    <mergeCell ref="HUG27:HUN27"/>
    <mergeCell ref="HUO27:HUV27"/>
    <mergeCell ref="HRE27:HRL27"/>
    <mergeCell ref="HRM27:HRT27"/>
    <mergeCell ref="HRU27:HSB27"/>
    <mergeCell ref="HSC27:HSJ27"/>
    <mergeCell ref="HSK27:HSR27"/>
    <mergeCell ref="HSS27:HSZ27"/>
    <mergeCell ref="HPI27:HPP27"/>
    <mergeCell ref="HPQ27:HPX27"/>
    <mergeCell ref="HPY27:HQF27"/>
    <mergeCell ref="HQG27:HQN27"/>
    <mergeCell ref="HQO27:HQV27"/>
    <mergeCell ref="HQW27:HRD27"/>
    <mergeCell ref="HNM27:HNT27"/>
    <mergeCell ref="HNU27:HOB27"/>
    <mergeCell ref="HOC27:HOJ27"/>
    <mergeCell ref="HOK27:HOR27"/>
    <mergeCell ref="HOS27:HOZ27"/>
    <mergeCell ref="HPA27:HPH27"/>
    <mergeCell ref="HLQ27:HLX27"/>
    <mergeCell ref="HLY27:HMF27"/>
    <mergeCell ref="HMG27:HMN27"/>
    <mergeCell ref="HMO27:HMV27"/>
    <mergeCell ref="HMW27:HND27"/>
    <mergeCell ref="HNE27:HNL27"/>
    <mergeCell ref="HJU27:HKB27"/>
    <mergeCell ref="HKC27:HKJ27"/>
    <mergeCell ref="HKK27:HKR27"/>
    <mergeCell ref="HKS27:HKZ27"/>
    <mergeCell ref="HLA27:HLH27"/>
    <mergeCell ref="HLI27:HLP27"/>
    <mergeCell ref="HHY27:HIF27"/>
    <mergeCell ref="HIG27:HIN27"/>
    <mergeCell ref="HIO27:HIV27"/>
    <mergeCell ref="HIW27:HJD27"/>
    <mergeCell ref="HJE27:HJL27"/>
    <mergeCell ref="HJM27:HJT27"/>
    <mergeCell ref="HGC27:HGJ27"/>
    <mergeCell ref="HGK27:HGR27"/>
    <mergeCell ref="HGS27:HGZ27"/>
    <mergeCell ref="HHA27:HHH27"/>
    <mergeCell ref="HHI27:HHP27"/>
    <mergeCell ref="HHQ27:HHX27"/>
    <mergeCell ref="HEG27:HEN27"/>
    <mergeCell ref="HEO27:HEV27"/>
    <mergeCell ref="HEW27:HFD27"/>
    <mergeCell ref="HFE27:HFL27"/>
    <mergeCell ref="HFM27:HFT27"/>
    <mergeCell ref="HFU27:HGB27"/>
    <mergeCell ref="HCK27:HCR27"/>
    <mergeCell ref="HCS27:HCZ27"/>
    <mergeCell ref="HDA27:HDH27"/>
    <mergeCell ref="HDI27:HDP27"/>
    <mergeCell ref="HDQ27:HDX27"/>
    <mergeCell ref="HDY27:HEF27"/>
    <mergeCell ref="HAO27:HAV27"/>
    <mergeCell ref="HAW27:HBD27"/>
    <mergeCell ref="HBE27:HBL27"/>
    <mergeCell ref="HBM27:HBT27"/>
    <mergeCell ref="HBU27:HCB27"/>
    <mergeCell ref="HCC27:HCJ27"/>
    <mergeCell ref="GYS27:GYZ27"/>
    <mergeCell ref="GZA27:GZH27"/>
    <mergeCell ref="GZI27:GZP27"/>
    <mergeCell ref="GZQ27:GZX27"/>
    <mergeCell ref="GZY27:HAF27"/>
    <mergeCell ref="HAG27:HAN27"/>
    <mergeCell ref="GWW27:GXD27"/>
    <mergeCell ref="GXE27:GXL27"/>
    <mergeCell ref="GXM27:GXT27"/>
    <mergeCell ref="GXU27:GYB27"/>
    <mergeCell ref="GYC27:GYJ27"/>
    <mergeCell ref="GYK27:GYR27"/>
    <mergeCell ref="GVA27:GVH27"/>
    <mergeCell ref="GVI27:GVP27"/>
    <mergeCell ref="GVQ27:GVX27"/>
    <mergeCell ref="GVY27:GWF27"/>
    <mergeCell ref="GWG27:GWN27"/>
    <mergeCell ref="GWO27:GWV27"/>
    <mergeCell ref="GTE27:GTL27"/>
    <mergeCell ref="GTM27:GTT27"/>
    <mergeCell ref="GTU27:GUB27"/>
    <mergeCell ref="GUC27:GUJ27"/>
    <mergeCell ref="GUK27:GUR27"/>
    <mergeCell ref="GUS27:GUZ27"/>
    <mergeCell ref="GRI27:GRP27"/>
    <mergeCell ref="GRQ27:GRX27"/>
    <mergeCell ref="GRY27:GSF27"/>
    <mergeCell ref="GSG27:GSN27"/>
    <mergeCell ref="GSO27:GSV27"/>
    <mergeCell ref="GSW27:GTD27"/>
    <mergeCell ref="GPM27:GPT27"/>
    <mergeCell ref="GPU27:GQB27"/>
    <mergeCell ref="GQC27:GQJ27"/>
    <mergeCell ref="GQK27:GQR27"/>
    <mergeCell ref="GQS27:GQZ27"/>
    <mergeCell ref="GRA27:GRH27"/>
    <mergeCell ref="GNQ27:GNX27"/>
    <mergeCell ref="GNY27:GOF27"/>
    <mergeCell ref="GOG27:GON27"/>
    <mergeCell ref="GOO27:GOV27"/>
    <mergeCell ref="GOW27:GPD27"/>
    <mergeCell ref="GPE27:GPL27"/>
    <mergeCell ref="GLU27:GMB27"/>
    <mergeCell ref="GMC27:GMJ27"/>
    <mergeCell ref="GMK27:GMR27"/>
    <mergeCell ref="GMS27:GMZ27"/>
    <mergeCell ref="GNA27:GNH27"/>
    <mergeCell ref="GNI27:GNP27"/>
    <mergeCell ref="GJY27:GKF27"/>
    <mergeCell ref="GKG27:GKN27"/>
    <mergeCell ref="GKO27:GKV27"/>
    <mergeCell ref="GKW27:GLD27"/>
    <mergeCell ref="GLE27:GLL27"/>
    <mergeCell ref="GLM27:GLT27"/>
    <mergeCell ref="GIC27:GIJ27"/>
    <mergeCell ref="GIK27:GIR27"/>
    <mergeCell ref="GIS27:GIZ27"/>
    <mergeCell ref="GJA27:GJH27"/>
    <mergeCell ref="GJI27:GJP27"/>
    <mergeCell ref="GJQ27:GJX27"/>
    <mergeCell ref="GGG27:GGN27"/>
    <mergeCell ref="GGO27:GGV27"/>
    <mergeCell ref="GGW27:GHD27"/>
    <mergeCell ref="GHE27:GHL27"/>
    <mergeCell ref="GHM27:GHT27"/>
    <mergeCell ref="GHU27:GIB27"/>
    <mergeCell ref="GEK27:GER27"/>
    <mergeCell ref="GES27:GEZ27"/>
    <mergeCell ref="GFA27:GFH27"/>
    <mergeCell ref="GFI27:GFP27"/>
    <mergeCell ref="GFQ27:GFX27"/>
    <mergeCell ref="GFY27:GGF27"/>
    <mergeCell ref="GCO27:GCV27"/>
    <mergeCell ref="GCW27:GDD27"/>
    <mergeCell ref="GDE27:GDL27"/>
    <mergeCell ref="GDM27:GDT27"/>
    <mergeCell ref="GDU27:GEB27"/>
    <mergeCell ref="GEC27:GEJ27"/>
    <mergeCell ref="GAS27:GAZ27"/>
    <mergeCell ref="GBA27:GBH27"/>
    <mergeCell ref="GBI27:GBP27"/>
    <mergeCell ref="GBQ27:GBX27"/>
    <mergeCell ref="GBY27:GCF27"/>
    <mergeCell ref="GCG27:GCN27"/>
    <mergeCell ref="FYW27:FZD27"/>
    <mergeCell ref="FZE27:FZL27"/>
    <mergeCell ref="FZM27:FZT27"/>
    <mergeCell ref="FZU27:GAB27"/>
    <mergeCell ref="GAC27:GAJ27"/>
    <mergeCell ref="GAK27:GAR27"/>
    <mergeCell ref="FXA27:FXH27"/>
    <mergeCell ref="FXI27:FXP27"/>
    <mergeCell ref="FXQ27:FXX27"/>
    <mergeCell ref="FXY27:FYF27"/>
    <mergeCell ref="FYG27:FYN27"/>
    <mergeCell ref="FYO27:FYV27"/>
    <mergeCell ref="FVE27:FVL27"/>
    <mergeCell ref="FVM27:FVT27"/>
    <mergeCell ref="FVU27:FWB27"/>
    <mergeCell ref="FWC27:FWJ27"/>
    <mergeCell ref="FWK27:FWR27"/>
    <mergeCell ref="FWS27:FWZ27"/>
    <mergeCell ref="FTI27:FTP27"/>
    <mergeCell ref="FTQ27:FTX27"/>
    <mergeCell ref="FTY27:FUF27"/>
    <mergeCell ref="FUG27:FUN27"/>
    <mergeCell ref="FUO27:FUV27"/>
    <mergeCell ref="FUW27:FVD27"/>
    <mergeCell ref="FRM27:FRT27"/>
    <mergeCell ref="FRU27:FSB27"/>
    <mergeCell ref="FSC27:FSJ27"/>
    <mergeCell ref="FSK27:FSR27"/>
    <mergeCell ref="FSS27:FSZ27"/>
    <mergeCell ref="FTA27:FTH27"/>
    <mergeCell ref="FPQ27:FPX27"/>
    <mergeCell ref="FPY27:FQF27"/>
    <mergeCell ref="FQG27:FQN27"/>
    <mergeCell ref="FQO27:FQV27"/>
    <mergeCell ref="FQW27:FRD27"/>
    <mergeCell ref="FRE27:FRL27"/>
    <mergeCell ref="FNU27:FOB27"/>
    <mergeCell ref="FOC27:FOJ27"/>
    <mergeCell ref="FOK27:FOR27"/>
    <mergeCell ref="FOS27:FOZ27"/>
    <mergeCell ref="FPA27:FPH27"/>
    <mergeCell ref="FPI27:FPP27"/>
    <mergeCell ref="FLY27:FMF27"/>
    <mergeCell ref="FMG27:FMN27"/>
    <mergeCell ref="FMO27:FMV27"/>
    <mergeCell ref="FMW27:FND27"/>
    <mergeCell ref="FNE27:FNL27"/>
    <mergeCell ref="FNM27:FNT27"/>
    <mergeCell ref="FKC27:FKJ27"/>
    <mergeCell ref="FKK27:FKR27"/>
    <mergeCell ref="FKS27:FKZ27"/>
    <mergeCell ref="FLA27:FLH27"/>
    <mergeCell ref="FLI27:FLP27"/>
    <mergeCell ref="FLQ27:FLX27"/>
    <mergeCell ref="FIG27:FIN27"/>
    <mergeCell ref="FIO27:FIV27"/>
    <mergeCell ref="FIW27:FJD27"/>
    <mergeCell ref="FJE27:FJL27"/>
    <mergeCell ref="FJM27:FJT27"/>
    <mergeCell ref="FJU27:FKB27"/>
    <mergeCell ref="FGK27:FGR27"/>
    <mergeCell ref="FGS27:FGZ27"/>
    <mergeCell ref="FHA27:FHH27"/>
    <mergeCell ref="FHI27:FHP27"/>
    <mergeCell ref="FHQ27:FHX27"/>
    <mergeCell ref="FHY27:FIF27"/>
    <mergeCell ref="FEO27:FEV27"/>
    <mergeCell ref="FEW27:FFD27"/>
    <mergeCell ref="FFE27:FFL27"/>
    <mergeCell ref="FFM27:FFT27"/>
    <mergeCell ref="FFU27:FGB27"/>
    <mergeCell ref="FGC27:FGJ27"/>
    <mergeCell ref="FCS27:FCZ27"/>
    <mergeCell ref="FDA27:FDH27"/>
    <mergeCell ref="FDI27:FDP27"/>
    <mergeCell ref="FDQ27:FDX27"/>
    <mergeCell ref="FDY27:FEF27"/>
    <mergeCell ref="FEG27:FEN27"/>
    <mergeCell ref="FAW27:FBD27"/>
    <mergeCell ref="FBE27:FBL27"/>
    <mergeCell ref="FBM27:FBT27"/>
    <mergeCell ref="FBU27:FCB27"/>
    <mergeCell ref="FCC27:FCJ27"/>
    <mergeCell ref="FCK27:FCR27"/>
    <mergeCell ref="EZA27:EZH27"/>
    <mergeCell ref="EZI27:EZP27"/>
    <mergeCell ref="EZQ27:EZX27"/>
    <mergeCell ref="EZY27:FAF27"/>
    <mergeCell ref="FAG27:FAN27"/>
    <mergeCell ref="FAO27:FAV27"/>
    <mergeCell ref="EXE27:EXL27"/>
    <mergeCell ref="EXM27:EXT27"/>
    <mergeCell ref="EXU27:EYB27"/>
    <mergeCell ref="EYC27:EYJ27"/>
    <mergeCell ref="EYK27:EYR27"/>
    <mergeCell ref="EYS27:EYZ27"/>
    <mergeCell ref="EVI27:EVP27"/>
    <mergeCell ref="EVQ27:EVX27"/>
    <mergeCell ref="EVY27:EWF27"/>
    <mergeCell ref="EWG27:EWN27"/>
    <mergeCell ref="EWO27:EWV27"/>
    <mergeCell ref="EWW27:EXD27"/>
    <mergeCell ref="ETM27:ETT27"/>
    <mergeCell ref="ETU27:EUB27"/>
    <mergeCell ref="EUC27:EUJ27"/>
    <mergeCell ref="EUK27:EUR27"/>
    <mergeCell ref="EUS27:EUZ27"/>
    <mergeCell ref="EVA27:EVH27"/>
    <mergeCell ref="ERQ27:ERX27"/>
    <mergeCell ref="ERY27:ESF27"/>
    <mergeCell ref="ESG27:ESN27"/>
    <mergeCell ref="ESO27:ESV27"/>
    <mergeCell ref="ESW27:ETD27"/>
    <mergeCell ref="ETE27:ETL27"/>
    <mergeCell ref="EPU27:EQB27"/>
    <mergeCell ref="EQC27:EQJ27"/>
    <mergeCell ref="EQK27:EQR27"/>
    <mergeCell ref="EQS27:EQZ27"/>
    <mergeCell ref="ERA27:ERH27"/>
    <mergeCell ref="ERI27:ERP27"/>
    <mergeCell ref="ENY27:EOF27"/>
    <mergeCell ref="EOG27:EON27"/>
    <mergeCell ref="EOO27:EOV27"/>
    <mergeCell ref="EOW27:EPD27"/>
    <mergeCell ref="EPE27:EPL27"/>
    <mergeCell ref="EPM27:EPT27"/>
    <mergeCell ref="EMC27:EMJ27"/>
    <mergeCell ref="EMK27:EMR27"/>
    <mergeCell ref="EMS27:EMZ27"/>
    <mergeCell ref="ENA27:ENH27"/>
    <mergeCell ref="ENI27:ENP27"/>
    <mergeCell ref="ENQ27:ENX27"/>
    <mergeCell ref="EKG27:EKN27"/>
    <mergeCell ref="EKO27:EKV27"/>
    <mergeCell ref="EKW27:ELD27"/>
    <mergeCell ref="ELE27:ELL27"/>
    <mergeCell ref="ELM27:ELT27"/>
    <mergeCell ref="ELU27:EMB27"/>
    <mergeCell ref="EIK27:EIR27"/>
    <mergeCell ref="EIS27:EIZ27"/>
    <mergeCell ref="EJA27:EJH27"/>
    <mergeCell ref="EJI27:EJP27"/>
    <mergeCell ref="EJQ27:EJX27"/>
    <mergeCell ref="EJY27:EKF27"/>
    <mergeCell ref="EGO27:EGV27"/>
    <mergeCell ref="EGW27:EHD27"/>
    <mergeCell ref="EHE27:EHL27"/>
    <mergeCell ref="EHM27:EHT27"/>
    <mergeCell ref="EHU27:EIB27"/>
    <mergeCell ref="EIC27:EIJ27"/>
    <mergeCell ref="EES27:EEZ27"/>
    <mergeCell ref="EFA27:EFH27"/>
    <mergeCell ref="EFI27:EFP27"/>
    <mergeCell ref="EFQ27:EFX27"/>
    <mergeCell ref="EFY27:EGF27"/>
    <mergeCell ref="EGG27:EGN27"/>
    <mergeCell ref="ECW27:EDD27"/>
    <mergeCell ref="EDE27:EDL27"/>
    <mergeCell ref="EDM27:EDT27"/>
    <mergeCell ref="EDU27:EEB27"/>
    <mergeCell ref="EEC27:EEJ27"/>
    <mergeCell ref="EEK27:EER27"/>
    <mergeCell ref="EBA27:EBH27"/>
    <mergeCell ref="EBI27:EBP27"/>
    <mergeCell ref="EBQ27:EBX27"/>
    <mergeCell ref="EBY27:ECF27"/>
    <mergeCell ref="ECG27:ECN27"/>
    <mergeCell ref="ECO27:ECV27"/>
    <mergeCell ref="DZE27:DZL27"/>
    <mergeCell ref="DZM27:DZT27"/>
    <mergeCell ref="DZU27:EAB27"/>
    <mergeCell ref="EAC27:EAJ27"/>
    <mergeCell ref="EAK27:EAR27"/>
    <mergeCell ref="EAS27:EAZ27"/>
    <mergeCell ref="DXI27:DXP27"/>
    <mergeCell ref="DXQ27:DXX27"/>
    <mergeCell ref="DXY27:DYF27"/>
    <mergeCell ref="DYG27:DYN27"/>
    <mergeCell ref="DYO27:DYV27"/>
    <mergeCell ref="DYW27:DZD27"/>
    <mergeCell ref="DVM27:DVT27"/>
    <mergeCell ref="DVU27:DWB27"/>
    <mergeCell ref="DWC27:DWJ27"/>
    <mergeCell ref="DWK27:DWR27"/>
    <mergeCell ref="DWS27:DWZ27"/>
    <mergeCell ref="DXA27:DXH27"/>
    <mergeCell ref="DTQ27:DTX27"/>
    <mergeCell ref="DTY27:DUF27"/>
    <mergeCell ref="DUG27:DUN27"/>
    <mergeCell ref="DUO27:DUV27"/>
    <mergeCell ref="DUW27:DVD27"/>
    <mergeCell ref="DVE27:DVL27"/>
    <mergeCell ref="DRU27:DSB27"/>
    <mergeCell ref="DSC27:DSJ27"/>
    <mergeCell ref="DSK27:DSR27"/>
    <mergeCell ref="DSS27:DSZ27"/>
    <mergeCell ref="DTA27:DTH27"/>
    <mergeCell ref="DTI27:DTP27"/>
    <mergeCell ref="DPY27:DQF27"/>
    <mergeCell ref="DQG27:DQN27"/>
    <mergeCell ref="DQO27:DQV27"/>
    <mergeCell ref="DQW27:DRD27"/>
    <mergeCell ref="DRE27:DRL27"/>
    <mergeCell ref="DRM27:DRT27"/>
    <mergeCell ref="DOC27:DOJ27"/>
    <mergeCell ref="DOK27:DOR27"/>
    <mergeCell ref="DOS27:DOZ27"/>
    <mergeCell ref="DPA27:DPH27"/>
    <mergeCell ref="DPI27:DPP27"/>
    <mergeCell ref="DPQ27:DPX27"/>
    <mergeCell ref="DMG27:DMN27"/>
    <mergeCell ref="DMO27:DMV27"/>
    <mergeCell ref="DMW27:DND27"/>
    <mergeCell ref="DNE27:DNL27"/>
    <mergeCell ref="DNM27:DNT27"/>
    <mergeCell ref="DNU27:DOB27"/>
    <mergeCell ref="DKK27:DKR27"/>
    <mergeCell ref="DKS27:DKZ27"/>
    <mergeCell ref="DLA27:DLH27"/>
    <mergeCell ref="DLI27:DLP27"/>
    <mergeCell ref="DLQ27:DLX27"/>
    <mergeCell ref="DLY27:DMF27"/>
    <mergeCell ref="DIO27:DIV27"/>
    <mergeCell ref="DIW27:DJD27"/>
    <mergeCell ref="DJE27:DJL27"/>
    <mergeCell ref="DJM27:DJT27"/>
    <mergeCell ref="DJU27:DKB27"/>
    <mergeCell ref="DKC27:DKJ27"/>
    <mergeCell ref="DGS27:DGZ27"/>
    <mergeCell ref="DHA27:DHH27"/>
    <mergeCell ref="DHI27:DHP27"/>
    <mergeCell ref="DHQ27:DHX27"/>
    <mergeCell ref="DHY27:DIF27"/>
    <mergeCell ref="DIG27:DIN27"/>
    <mergeCell ref="DEW27:DFD27"/>
    <mergeCell ref="DFE27:DFL27"/>
    <mergeCell ref="DFM27:DFT27"/>
    <mergeCell ref="DFU27:DGB27"/>
    <mergeCell ref="DGC27:DGJ27"/>
    <mergeCell ref="DGK27:DGR27"/>
    <mergeCell ref="DDA27:DDH27"/>
    <mergeCell ref="DDI27:DDP27"/>
    <mergeCell ref="DDQ27:DDX27"/>
    <mergeCell ref="DDY27:DEF27"/>
    <mergeCell ref="DEG27:DEN27"/>
    <mergeCell ref="DEO27:DEV27"/>
    <mergeCell ref="DBE27:DBL27"/>
    <mergeCell ref="DBM27:DBT27"/>
    <mergeCell ref="DBU27:DCB27"/>
    <mergeCell ref="DCC27:DCJ27"/>
    <mergeCell ref="DCK27:DCR27"/>
    <mergeCell ref="DCS27:DCZ27"/>
    <mergeCell ref="CZI27:CZP27"/>
    <mergeCell ref="CZQ27:CZX27"/>
    <mergeCell ref="CZY27:DAF27"/>
    <mergeCell ref="DAG27:DAN27"/>
    <mergeCell ref="DAO27:DAV27"/>
    <mergeCell ref="DAW27:DBD27"/>
    <mergeCell ref="CXM27:CXT27"/>
    <mergeCell ref="CXU27:CYB27"/>
    <mergeCell ref="CYC27:CYJ27"/>
    <mergeCell ref="CYK27:CYR27"/>
    <mergeCell ref="CYS27:CYZ27"/>
    <mergeCell ref="CZA27:CZH27"/>
    <mergeCell ref="CVQ27:CVX27"/>
    <mergeCell ref="CVY27:CWF27"/>
    <mergeCell ref="CWG27:CWN27"/>
    <mergeCell ref="CWO27:CWV27"/>
    <mergeCell ref="CWW27:CXD27"/>
    <mergeCell ref="CXE27:CXL27"/>
    <mergeCell ref="CTU27:CUB27"/>
    <mergeCell ref="CUC27:CUJ27"/>
    <mergeCell ref="CUK27:CUR27"/>
    <mergeCell ref="CUS27:CUZ27"/>
    <mergeCell ref="CVA27:CVH27"/>
    <mergeCell ref="CVI27:CVP27"/>
    <mergeCell ref="CRY27:CSF27"/>
    <mergeCell ref="CSG27:CSN27"/>
    <mergeCell ref="CSO27:CSV27"/>
    <mergeCell ref="CSW27:CTD27"/>
    <mergeCell ref="CTE27:CTL27"/>
    <mergeCell ref="CTM27:CTT27"/>
    <mergeCell ref="CQC27:CQJ27"/>
    <mergeCell ref="CQK27:CQR27"/>
    <mergeCell ref="CQS27:CQZ27"/>
    <mergeCell ref="CRA27:CRH27"/>
    <mergeCell ref="CRI27:CRP27"/>
    <mergeCell ref="CRQ27:CRX27"/>
    <mergeCell ref="COG27:CON27"/>
    <mergeCell ref="COO27:COV27"/>
    <mergeCell ref="COW27:CPD27"/>
    <mergeCell ref="CPE27:CPL27"/>
    <mergeCell ref="CPM27:CPT27"/>
    <mergeCell ref="CPU27:CQB27"/>
    <mergeCell ref="CMK27:CMR27"/>
    <mergeCell ref="CMS27:CMZ27"/>
    <mergeCell ref="CNA27:CNH27"/>
    <mergeCell ref="CNI27:CNP27"/>
    <mergeCell ref="CNQ27:CNX27"/>
    <mergeCell ref="CNY27:COF27"/>
    <mergeCell ref="CKO27:CKV27"/>
    <mergeCell ref="CKW27:CLD27"/>
    <mergeCell ref="CLE27:CLL27"/>
    <mergeCell ref="CLM27:CLT27"/>
    <mergeCell ref="CLU27:CMB27"/>
    <mergeCell ref="CMC27:CMJ27"/>
    <mergeCell ref="CIS27:CIZ27"/>
    <mergeCell ref="CJA27:CJH27"/>
    <mergeCell ref="CJI27:CJP27"/>
    <mergeCell ref="CJQ27:CJX27"/>
    <mergeCell ref="CJY27:CKF27"/>
    <mergeCell ref="CKG27:CKN27"/>
    <mergeCell ref="CGW27:CHD27"/>
    <mergeCell ref="CHE27:CHL27"/>
    <mergeCell ref="CHM27:CHT27"/>
    <mergeCell ref="CHU27:CIB27"/>
    <mergeCell ref="CIC27:CIJ27"/>
    <mergeCell ref="CIK27:CIR27"/>
    <mergeCell ref="CFA27:CFH27"/>
    <mergeCell ref="CFI27:CFP27"/>
    <mergeCell ref="CFQ27:CFX27"/>
    <mergeCell ref="CFY27:CGF27"/>
    <mergeCell ref="CGG27:CGN27"/>
    <mergeCell ref="CGO27:CGV27"/>
    <mergeCell ref="CDE27:CDL27"/>
    <mergeCell ref="CDM27:CDT27"/>
    <mergeCell ref="CDU27:CEB27"/>
    <mergeCell ref="CEC27:CEJ27"/>
    <mergeCell ref="CEK27:CER27"/>
    <mergeCell ref="CES27:CEZ27"/>
    <mergeCell ref="CBI27:CBP27"/>
    <mergeCell ref="CBQ27:CBX27"/>
    <mergeCell ref="CBY27:CCF27"/>
    <mergeCell ref="CCG27:CCN27"/>
    <mergeCell ref="CCO27:CCV27"/>
    <mergeCell ref="CCW27:CDD27"/>
    <mergeCell ref="BZM27:BZT27"/>
    <mergeCell ref="BZU27:CAB27"/>
    <mergeCell ref="CAC27:CAJ27"/>
    <mergeCell ref="CAK27:CAR27"/>
    <mergeCell ref="CAS27:CAZ27"/>
    <mergeCell ref="CBA27:CBH27"/>
    <mergeCell ref="BXQ27:BXX27"/>
    <mergeCell ref="BXY27:BYF27"/>
    <mergeCell ref="BYG27:BYN27"/>
    <mergeCell ref="BYO27:BYV27"/>
    <mergeCell ref="BYW27:BZD27"/>
    <mergeCell ref="BZE27:BZL27"/>
    <mergeCell ref="BVU27:BWB27"/>
    <mergeCell ref="BWC27:BWJ27"/>
    <mergeCell ref="BWK27:BWR27"/>
    <mergeCell ref="BWS27:BWZ27"/>
    <mergeCell ref="BXA27:BXH27"/>
    <mergeCell ref="BXI27:BXP27"/>
    <mergeCell ref="BTY27:BUF27"/>
    <mergeCell ref="BUG27:BUN27"/>
    <mergeCell ref="BUO27:BUV27"/>
    <mergeCell ref="BUW27:BVD27"/>
    <mergeCell ref="BVE27:BVL27"/>
    <mergeCell ref="BVM27:BVT27"/>
    <mergeCell ref="BSC27:BSJ27"/>
    <mergeCell ref="BSK27:BSR27"/>
    <mergeCell ref="BSS27:BSZ27"/>
    <mergeCell ref="BTA27:BTH27"/>
    <mergeCell ref="BTI27:BTP27"/>
    <mergeCell ref="BTQ27:BTX27"/>
    <mergeCell ref="BQG27:BQN27"/>
    <mergeCell ref="BQO27:BQV27"/>
    <mergeCell ref="BQW27:BRD27"/>
    <mergeCell ref="BRE27:BRL27"/>
    <mergeCell ref="BRM27:BRT27"/>
    <mergeCell ref="BRU27:BSB27"/>
    <mergeCell ref="BOK27:BOR27"/>
    <mergeCell ref="BOS27:BOZ27"/>
    <mergeCell ref="BPA27:BPH27"/>
    <mergeCell ref="BPI27:BPP27"/>
    <mergeCell ref="BPQ27:BPX27"/>
    <mergeCell ref="BPY27:BQF27"/>
    <mergeCell ref="BMO27:BMV27"/>
    <mergeCell ref="BMW27:BND27"/>
    <mergeCell ref="BNE27:BNL27"/>
    <mergeCell ref="BNM27:BNT27"/>
    <mergeCell ref="BNU27:BOB27"/>
    <mergeCell ref="BOC27:BOJ27"/>
    <mergeCell ref="BKS27:BKZ27"/>
    <mergeCell ref="BLA27:BLH27"/>
    <mergeCell ref="BLI27:BLP27"/>
    <mergeCell ref="BLQ27:BLX27"/>
    <mergeCell ref="BLY27:BMF27"/>
    <mergeCell ref="BMG27:BMN27"/>
    <mergeCell ref="BIW27:BJD27"/>
    <mergeCell ref="BJE27:BJL27"/>
    <mergeCell ref="BJM27:BJT27"/>
    <mergeCell ref="BJU27:BKB27"/>
    <mergeCell ref="BKC27:BKJ27"/>
    <mergeCell ref="BKK27:BKR27"/>
    <mergeCell ref="BHA27:BHH27"/>
    <mergeCell ref="BHI27:BHP27"/>
    <mergeCell ref="BHQ27:BHX27"/>
    <mergeCell ref="BHY27:BIF27"/>
    <mergeCell ref="BIG27:BIN27"/>
    <mergeCell ref="BIO27:BIV27"/>
    <mergeCell ref="BFE27:BFL27"/>
    <mergeCell ref="BFM27:BFT27"/>
    <mergeCell ref="BFU27:BGB27"/>
    <mergeCell ref="BGC27:BGJ27"/>
    <mergeCell ref="BGK27:BGR27"/>
    <mergeCell ref="BGS27:BGZ27"/>
    <mergeCell ref="BDI27:BDP27"/>
    <mergeCell ref="BDQ27:BDX27"/>
    <mergeCell ref="BDY27:BEF27"/>
    <mergeCell ref="BEG27:BEN27"/>
    <mergeCell ref="BEO27:BEV27"/>
    <mergeCell ref="BEW27:BFD27"/>
    <mergeCell ref="BBM27:BBT27"/>
    <mergeCell ref="BBU27:BCB27"/>
    <mergeCell ref="BCC27:BCJ27"/>
    <mergeCell ref="BCK27:BCR27"/>
    <mergeCell ref="BCS27:BCZ27"/>
    <mergeCell ref="BDA27:BDH27"/>
    <mergeCell ref="AZQ27:AZX27"/>
    <mergeCell ref="AZY27:BAF27"/>
    <mergeCell ref="BAG27:BAN27"/>
    <mergeCell ref="BAO27:BAV27"/>
    <mergeCell ref="BAW27:BBD27"/>
    <mergeCell ref="BBE27:BBL27"/>
    <mergeCell ref="AXU27:AYB27"/>
    <mergeCell ref="AYC27:AYJ27"/>
    <mergeCell ref="AYK27:AYR27"/>
    <mergeCell ref="AYS27:AYZ27"/>
    <mergeCell ref="AZA27:AZH27"/>
    <mergeCell ref="AZI27:AZP27"/>
    <mergeCell ref="AVY27:AWF27"/>
    <mergeCell ref="AWG27:AWN27"/>
    <mergeCell ref="AWO27:AWV27"/>
    <mergeCell ref="AWW27:AXD27"/>
    <mergeCell ref="AXE27:AXL27"/>
    <mergeCell ref="AXM27:AXT27"/>
    <mergeCell ref="AUC27:AUJ27"/>
    <mergeCell ref="AUK27:AUR27"/>
    <mergeCell ref="AUS27:AUZ27"/>
    <mergeCell ref="AVA27:AVH27"/>
    <mergeCell ref="AVI27:AVP27"/>
    <mergeCell ref="AVQ27:AVX27"/>
    <mergeCell ref="ASG27:ASN27"/>
    <mergeCell ref="ASO27:ASV27"/>
    <mergeCell ref="ASW27:ATD27"/>
    <mergeCell ref="ATE27:ATL27"/>
    <mergeCell ref="ATM27:ATT27"/>
    <mergeCell ref="ATU27:AUB27"/>
    <mergeCell ref="AQK27:AQR27"/>
    <mergeCell ref="AQS27:AQZ27"/>
    <mergeCell ref="ARA27:ARH27"/>
    <mergeCell ref="ARI27:ARP27"/>
    <mergeCell ref="ARQ27:ARX27"/>
    <mergeCell ref="ARY27:ASF27"/>
    <mergeCell ref="AOO27:AOV27"/>
    <mergeCell ref="AOW27:APD27"/>
    <mergeCell ref="APE27:APL27"/>
    <mergeCell ref="APM27:APT27"/>
    <mergeCell ref="APU27:AQB27"/>
    <mergeCell ref="AQC27:AQJ27"/>
    <mergeCell ref="AMS27:AMZ27"/>
    <mergeCell ref="ANA27:ANH27"/>
    <mergeCell ref="ANI27:ANP27"/>
    <mergeCell ref="ANQ27:ANX27"/>
    <mergeCell ref="ANY27:AOF27"/>
    <mergeCell ref="AOG27:AON27"/>
    <mergeCell ref="AKW27:ALD27"/>
    <mergeCell ref="ALE27:ALL27"/>
    <mergeCell ref="ALM27:ALT27"/>
    <mergeCell ref="ALU27:AMB27"/>
    <mergeCell ref="AMC27:AMJ27"/>
    <mergeCell ref="AMK27:AMR27"/>
    <mergeCell ref="AJA27:AJH27"/>
    <mergeCell ref="AJI27:AJP27"/>
    <mergeCell ref="AJQ27:AJX27"/>
    <mergeCell ref="AJY27:AKF27"/>
    <mergeCell ref="AKG27:AKN27"/>
    <mergeCell ref="AKO27:AKV27"/>
    <mergeCell ref="AHE27:AHL27"/>
    <mergeCell ref="AHM27:AHT27"/>
    <mergeCell ref="AHU27:AIB27"/>
    <mergeCell ref="AIC27:AIJ27"/>
    <mergeCell ref="AIK27:AIR27"/>
    <mergeCell ref="AIS27:AIZ27"/>
    <mergeCell ref="AFI27:AFP27"/>
    <mergeCell ref="AFQ27:AFX27"/>
    <mergeCell ref="AFY27:AGF27"/>
    <mergeCell ref="AGG27:AGN27"/>
    <mergeCell ref="AGO27:AGV27"/>
    <mergeCell ref="AGW27:AHD27"/>
    <mergeCell ref="ADM27:ADT27"/>
    <mergeCell ref="ADU27:AEB27"/>
    <mergeCell ref="AEC27:AEJ27"/>
    <mergeCell ref="AEK27:AER27"/>
    <mergeCell ref="AES27:AEZ27"/>
    <mergeCell ref="AFA27:AFH27"/>
    <mergeCell ref="ABQ27:ABX27"/>
    <mergeCell ref="ABY27:ACF27"/>
    <mergeCell ref="ACG27:ACN27"/>
    <mergeCell ref="ACO27:ACV27"/>
    <mergeCell ref="ACW27:ADD27"/>
    <mergeCell ref="ADE27:ADL27"/>
    <mergeCell ref="ZU27:AAB27"/>
    <mergeCell ref="AAC27:AAJ27"/>
    <mergeCell ref="AAK27:AAR27"/>
    <mergeCell ref="AAS27:AAZ27"/>
    <mergeCell ref="ABA27:ABH27"/>
    <mergeCell ref="ABI27:ABP27"/>
    <mergeCell ref="XY27:YF27"/>
    <mergeCell ref="YG27:YN27"/>
    <mergeCell ref="YO27:YV27"/>
    <mergeCell ref="YW27:ZD27"/>
    <mergeCell ref="ZE27:ZL27"/>
    <mergeCell ref="ZM27:ZT27"/>
    <mergeCell ref="WC27:WJ27"/>
    <mergeCell ref="WK27:WR27"/>
    <mergeCell ref="WS27:WZ27"/>
    <mergeCell ref="XA27:XH27"/>
    <mergeCell ref="XI27:XP27"/>
    <mergeCell ref="XQ27:XX27"/>
    <mergeCell ref="UG27:UN27"/>
    <mergeCell ref="UO27:UV27"/>
    <mergeCell ref="UW27:VD27"/>
    <mergeCell ref="VE27:VL27"/>
    <mergeCell ref="VM27:VT27"/>
    <mergeCell ref="VU27:WB27"/>
    <mergeCell ref="SK27:SR27"/>
    <mergeCell ref="SS27:SZ27"/>
    <mergeCell ref="TA27:TH27"/>
    <mergeCell ref="TI27:TP27"/>
    <mergeCell ref="TQ27:TX27"/>
    <mergeCell ref="TY27:UF27"/>
    <mergeCell ref="QO27:QV27"/>
    <mergeCell ref="QW27:RD27"/>
    <mergeCell ref="RE27:RL27"/>
    <mergeCell ref="RM27:RT27"/>
    <mergeCell ref="RU27:SB27"/>
    <mergeCell ref="SC27:SJ27"/>
    <mergeCell ref="OS27:OZ27"/>
    <mergeCell ref="PA27:PH27"/>
    <mergeCell ref="PI27:PP27"/>
    <mergeCell ref="PQ27:PX27"/>
    <mergeCell ref="PY27:QF27"/>
    <mergeCell ref="QG27:QN27"/>
    <mergeCell ref="MW27:ND27"/>
    <mergeCell ref="NE27:NL27"/>
    <mergeCell ref="NM27:NT27"/>
    <mergeCell ref="NU27:OB27"/>
    <mergeCell ref="OC27:OJ27"/>
    <mergeCell ref="OK27:OR27"/>
    <mergeCell ref="LA27:LH27"/>
    <mergeCell ref="LI27:LP27"/>
    <mergeCell ref="LQ27:LX27"/>
    <mergeCell ref="LY27:MF27"/>
    <mergeCell ref="MG27:MN27"/>
    <mergeCell ref="MO27:MV27"/>
    <mergeCell ref="JE27:JL27"/>
    <mergeCell ref="JM27:JT27"/>
    <mergeCell ref="JU27:KB27"/>
    <mergeCell ref="KC27:KJ27"/>
    <mergeCell ref="KK27:KR27"/>
    <mergeCell ref="KS27:KZ27"/>
    <mergeCell ref="HI27:HP27"/>
    <mergeCell ref="HQ27:HX27"/>
    <mergeCell ref="HY27:IF27"/>
    <mergeCell ref="IG27:IN27"/>
    <mergeCell ref="IO27:IV27"/>
    <mergeCell ref="IW27:JD27"/>
    <mergeCell ref="FM27:FT27"/>
    <mergeCell ref="FU27:GB27"/>
    <mergeCell ref="GC27:GJ27"/>
    <mergeCell ref="GK27:GR27"/>
    <mergeCell ref="GS27:GZ27"/>
    <mergeCell ref="HA27:HH27"/>
    <mergeCell ref="DQ27:DX27"/>
    <mergeCell ref="DY27:EF27"/>
    <mergeCell ref="EG27:EN27"/>
    <mergeCell ref="EO27:EV27"/>
    <mergeCell ref="EW27:FD27"/>
    <mergeCell ref="FE27:FL27"/>
    <mergeCell ref="BU27:CB27"/>
    <mergeCell ref="CC27:CJ27"/>
    <mergeCell ref="CK27:CR27"/>
    <mergeCell ref="CS27:CZ27"/>
    <mergeCell ref="DA27:DH27"/>
    <mergeCell ref="DI27:DP27"/>
    <mergeCell ref="Y27:AF27"/>
    <mergeCell ref="AG27:AN27"/>
    <mergeCell ref="AO27:AV27"/>
    <mergeCell ref="AW27:BD27"/>
    <mergeCell ref="BE27:BL27"/>
    <mergeCell ref="BM27:BT27"/>
    <mergeCell ref="B1:Q1"/>
    <mergeCell ref="A3:H3"/>
    <mergeCell ref="A4:H4"/>
    <mergeCell ref="A5:H5"/>
    <mergeCell ref="A27:H27"/>
    <mergeCell ref="I27:P27"/>
    <mergeCell ref="Q27:X27"/>
  </mergeCells>
  <pageMargins left="0.11811023622047245" right="0.11811023622047245" top="0.39370078740157483" bottom="0.39370078740157483" header="0.31496062992125984" footer="0.31496062992125984"/>
  <pageSetup scale="54" orientation="landscape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2:V70"/>
  <sheetViews>
    <sheetView topLeftCell="A17" workbookViewId="0">
      <selection activeCell="A55" sqref="A55"/>
    </sheetView>
  </sheetViews>
  <sheetFormatPr baseColWidth="10" defaultColWidth="28.7109375" defaultRowHeight="15" x14ac:dyDescent="0.25"/>
  <cols>
    <col min="1" max="1" width="62.28515625" customWidth="1"/>
    <col min="2" max="2" width="43.42578125" style="214" customWidth="1"/>
    <col min="3" max="3" width="42.85546875" style="214" customWidth="1"/>
    <col min="4" max="4" width="28.7109375" style="214"/>
    <col min="5" max="5" width="28.7109375" style="40"/>
  </cols>
  <sheetData>
    <row r="2" spans="1:22" ht="15.75" x14ac:dyDescent="0.25">
      <c r="C2" s="215"/>
    </row>
    <row r="3" spans="1:22" ht="15.75" thickBot="1" x14ac:dyDescent="0.3"/>
    <row r="4" spans="1:22" x14ac:dyDescent="0.25">
      <c r="A4" s="327" t="s">
        <v>174</v>
      </c>
      <c r="B4" s="328"/>
      <c r="C4" s="329"/>
    </row>
    <row r="5" spans="1:22" x14ac:dyDescent="0.25">
      <c r="A5" s="330" t="s">
        <v>108</v>
      </c>
      <c r="B5" s="331"/>
      <c r="C5" s="332"/>
      <c r="E5" s="337"/>
      <c r="F5" s="337"/>
      <c r="G5" s="338"/>
      <c r="H5" s="338"/>
      <c r="I5" s="338"/>
      <c r="J5" s="338"/>
      <c r="K5" s="338"/>
      <c r="L5" s="338"/>
      <c r="M5" s="338"/>
      <c r="N5" s="338"/>
      <c r="O5" s="338"/>
      <c r="P5" s="338"/>
      <c r="Q5" s="338"/>
      <c r="R5" s="338"/>
      <c r="S5" s="338"/>
      <c r="T5" s="338"/>
      <c r="U5" s="338"/>
      <c r="V5" s="196"/>
    </row>
    <row r="6" spans="1:22" ht="15.75" thickBot="1" x14ac:dyDescent="0.3">
      <c r="A6" s="333" t="s">
        <v>837</v>
      </c>
      <c r="B6" s="334"/>
      <c r="C6" s="335"/>
      <c r="E6" s="337"/>
      <c r="F6" s="337"/>
      <c r="G6" s="338"/>
      <c r="H6" s="338"/>
      <c r="I6" s="338"/>
      <c r="J6" s="338"/>
      <c r="K6" s="338"/>
      <c r="L6" s="338"/>
      <c r="M6" s="338"/>
      <c r="N6" s="338"/>
      <c r="O6" s="338"/>
      <c r="P6" s="338"/>
      <c r="Q6" s="338"/>
      <c r="R6" s="338"/>
      <c r="S6" s="338"/>
      <c r="T6" s="338"/>
      <c r="U6" s="338"/>
      <c r="V6" s="196"/>
    </row>
    <row r="7" spans="1:22" x14ac:dyDescent="0.25">
      <c r="A7" s="244" t="s">
        <v>1</v>
      </c>
      <c r="B7" s="245" t="s">
        <v>109</v>
      </c>
      <c r="C7" s="246" t="s">
        <v>110</v>
      </c>
      <c r="E7" s="337"/>
      <c r="F7" s="337"/>
      <c r="G7" s="338"/>
      <c r="H7" s="338"/>
      <c r="I7" s="338"/>
      <c r="J7" s="338"/>
      <c r="K7" s="338"/>
      <c r="L7" s="338"/>
      <c r="M7" s="338"/>
      <c r="N7" s="338"/>
      <c r="O7" s="338"/>
      <c r="P7" s="338"/>
      <c r="Q7" s="338"/>
      <c r="R7" s="338"/>
      <c r="S7" s="338"/>
      <c r="T7" s="338"/>
      <c r="U7" s="338"/>
      <c r="V7" s="196"/>
    </row>
    <row r="8" spans="1:22" x14ac:dyDescent="0.25">
      <c r="A8" s="45" t="s">
        <v>3</v>
      </c>
      <c r="B8" s="216">
        <f>SUM(B9:B14)</f>
        <v>1561387.5099999998</v>
      </c>
      <c r="C8" s="219">
        <f>SUM(C9:C16)</f>
        <v>507888.68</v>
      </c>
      <c r="E8" s="337"/>
      <c r="F8" s="337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8"/>
      <c r="V8" s="196"/>
    </row>
    <row r="9" spans="1:22" ht="15.75" thickBot="1" x14ac:dyDescent="0.3">
      <c r="A9" s="46" t="s">
        <v>5</v>
      </c>
      <c r="B9" s="217">
        <v>1456860.72</v>
      </c>
      <c r="C9" s="218">
        <v>0</v>
      </c>
      <c r="E9" s="197"/>
      <c r="F9" s="339"/>
      <c r="G9" s="339"/>
      <c r="H9" s="197"/>
      <c r="I9" s="198"/>
      <c r="J9" s="197"/>
      <c r="K9" s="198"/>
      <c r="L9" s="197"/>
      <c r="M9" s="197"/>
      <c r="N9" s="197"/>
      <c r="O9" s="339"/>
      <c r="P9" s="339"/>
      <c r="Q9" s="337"/>
      <c r="R9" s="198"/>
      <c r="S9" s="197"/>
      <c r="T9" s="198"/>
      <c r="U9" s="197"/>
      <c r="V9" s="196"/>
    </row>
    <row r="10" spans="1:22" ht="15.75" thickBot="1" x14ac:dyDescent="0.3">
      <c r="A10" s="46" t="s">
        <v>111</v>
      </c>
      <c r="B10" s="217">
        <v>90385.14</v>
      </c>
      <c r="C10" s="218">
        <v>0</v>
      </c>
      <c r="E10" s="285"/>
      <c r="F10" s="340"/>
      <c r="G10" s="340"/>
      <c r="H10" s="201"/>
      <c r="I10" s="198"/>
      <c r="J10" s="201"/>
      <c r="K10" s="198"/>
      <c r="L10" s="200"/>
      <c r="M10" s="199"/>
      <c r="N10" s="200"/>
      <c r="O10" s="341"/>
      <c r="P10" s="341"/>
      <c r="Q10" s="337"/>
      <c r="R10" s="198"/>
      <c r="S10" s="201"/>
      <c r="T10" s="198"/>
      <c r="U10" s="200"/>
      <c r="V10" s="196"/>
    </row>
    <row r="11" spans="1:22" x14ac:dyDescent="0.25">
      <c r="A11" s="46" t="s">
        <v>112</v>
      </c>
      <c r="B11" s="217">
        <v>0</v>
      </c>
      <c r="C11" s="218">
        <v>507888.68</v>
      </c>
      <c r="E11" s="342"/>
      <c r="F11" s="342"/>
      <c r="G11" s="342"/>
      <c r="H11" s="197"/>
      <c r="I11" s="197"/>
      <c r="J11" s="197"/>
      <c r="K11" s="197"/>
      <c r="L11" s="197"/>
      <c r="M11" s="342"/>
      <c r="N11" s="342"/>
      <c r="O11" s="339"/>
      <c r="P11" s="339"/>
      <c r="Q11" s="337"/>
      <c r="R11" s="197"/>
      <c r="S11" s="197"/>
      <c r="T11" s="197"/>
      <c r="U11" s="197"/>
      <c r="V11" s="196"/>
    </row>
    <row r="12" spans="1:22" ht="2.25" customHeight="1" x14ac:dyDescent="0.25">
      <c r="A12" s="46" t="s">
        <v>286</v>
      </c>
      <c r="B12" s="217">
        <v>0</v>
      </c>
      <c r="C12" s="218">
        <v>0</v>
      </c>
      <c r="E12" s="197"/>
      <c r="F12" s="339"/>
      <c r="G12" s="339"/>
      <c r="H12" s="197"/>
      <c r="I12" s="197"/>
      <c r="J12" s="197"/>
      <c r="K12" s="197"/>
      <c r="L12" s="197"/>
      <c r="M12" s="197"/>
      <c r="N12" s="197"/>
      <c r="O12" s="339"/>
      <c r="P12" s="339"/>
      <c r="Q12" s="337"/>
      <c r="R12" s="197"/>
      <c r="S12" s="197"/>
      <c r="T12" s="197"/>
      <c r="U12" s="197"/>
      <c r="V12" s="196"/>
    </row>
    <row r="13" spans="1:22" x14ac:dyDescent="0.25">
      <c r="A13" s="46" t="s">
        <v>12</v>
      </c>
      <c r="B13" s="217">
        <v>14141.65</v>
      </c>
      <c r="C13" s="218">
        <v>0</v>
      </c>
      <c r="E13" s="343"/>
      <c r="F13" s="343"/>
      <c r="G13" s="343"/>
      <c r="H13" s="197"/>
      <c r="I13" s="197"/>
      <c r="J13" s="197"/>
      <c r="K13" s="197"/>
      <c r="L13" s="197"/>
      <c r="M13" s="343"/>
      <c r="N13" s="343"/>
      <c r="O13" s="339"/>
      <c r="P13" s="339"/>
      <c r="Q13" s="337"/>
      <c r="R13" s="197"/>
      <c r="S13" s="197"/>
      <c r="T13" s="197"/>
      <c r="U13" s="197"/>
      <c r="V13" s="196"/>
    </row>
    <row r="14" spans="1:22" x14ac:dyDescent="0.25">
      <c r="A14" s="46" t="s">
        <v>14</v>
      </c>
      <c r="B14" s="217">
        <v>0</v>
      </c>
      <c r="C14" s="218">
        <v>0</v>
      </c>
      <c r="E14" s="340"/>
      <c r="F14" s="340"/>
      <c r="G14" s="340"/>
      <c r="H14" s="201"/>
      <c r="I14" s="201"/>
      <c r="J14" s="201"/>
      <c r="K14" s="201"/>
      <c r="L14" s="197"/>
      <c r="M14" s="344"/>
      <c r="N14" s="344"/>
      <c r="O14" s="344"/>
      <c r="P14" s="344"/>
      <c r="Q14" s="344"/>
      <c r="R14" s="344"/>
      <c r="S14" s="197"/>
      <c r="T14" s="197"/>
      <c r="U14" s="197"/>
      <c r="V14" s="196"/>
    </row>
    <row r="15" spans="1:22" hidden="1" x14ac:dyDescent="0.25">
      <c r="A15" s="46" t="s">
        <v>16</v>
      </c>
      <c r="B15" s="217"/>
      <c r="C15" s="218"/>
      <c r="E15" s="197"/>
      <c r="F15" s="340"/>
      <c r="G15" s="340"/>
      <c r="H15" s="201"/>
      <c r="I15" s="203"/>
      <c r="J15" s="201"/>
      <c r="K15" s="203"/>
      <c r="L15" s="212"/>
      <c r="M15" s="197"/>
      <c r="N15" s="200"/>
      <c r="O15" s="341"/>
      <c r="P15" s="341"/>
      <c r="Q15" s="345"/>
      <c r="R15" s="203"/>
      <c r="S15" s="201"/>
      <c r="T15" s="203"/>
      <c r="U15" s="211"/>
      <c r="V15" s="196"/>
    </row>
    <row r="16" spans="1:22" ht="15.75" thickBot="1" x14ac:dyDescent="0.3">
      <c r="A16" s="47"/>
      <c r="B16" s="217"/>
      <c r="C16" s="218"/>
      <c r="E16" s="197"/>
      <c r="F16" s="339"/>
      <c r="G16" s="339"/>
      <c r="H16" s="197"/>
      <c r="I16" s="197"/>
      <c r="J16" s="197"/>
      <c r="K16" s="197"/>
      <c r="L16" s="197"/>
      <c r="M16" s="197"/>
      <c r="N16" s="197"/>
      <c r="O16" s="339"/>
      <c r="P16" s="339"/>
      <c r="Q16" s="345"/>
      <c r="R16" s="205"/>
      <c r="S16" s="197"/>
      <c r="T16" s="205"/>
      <c r="U16" s="197"/>
      <c r="V16" s="196"/>
    </row>
    <row r="17" spans="1:22" x14ac:dyDescent="0.25">
      <c r="A17" s="45" t="s">
        <v>21</v>
      </c>
      <c r="B17" s="216">
        <f>SUM(B18:B26)</f>
        <v>481369.12</v>
      </c>
      <c r="C17" s="219">
        <f>SUM(C18:C26)</f>
        <v>594657.23</v>
      </c>
      <c r="E17" s="346"/>
      <c r="F17" s="346"/>
      <c r="G17" s="346"/>
      <c r="H17" s="346"/>
      <c r="I17" s="346"/>
      <c r="J17" s="197"/>
      <c r="K17" s="197"/>
      <c r="L17" s="197"/>
      <c r="M17" s="347"/>
      <c r="N17" s="347"/>
      <c r="O17" s="347"/>
      <c r="P17" s="347"/>
      <c r="Q17" s="345"/>
      <c r="R17" s="203"/>
      <c r="S17" s="197"/>
      <c r="T17" s="203"/>
      <c r="U17" s="211"/>
      <c r="V17" s="196"/>
    </row>
    <row r="18" spans="1:22" x14ac:dyDescent="0.25">
      <c r="A18" s="46" t="s">
        <v>23</v>
      </c>
      <c r="B18" s="217">
        <v>0</v>
      </c>
      <c r="C18" s="218">
        <v>22556.58</v>
      </c>
      <c r="E18" s="197"/>
      <c r="F18" s="340"/>
      <c r="G18" s="340"/>
      <c r="H18" s="340"/>
      <c r="I18" s="203"/>
      <c r="J18" s="197"/>
      <c r="K18" s="203"/>
      <c r="L18" s="212"/>
      <c r="M18" s="197"/>
      <c r="N18" s="197"/>
      <c r="O18" s="339"/>
      <c r="P18" s="339"/>
      <c r="Q18" s="204"/>
      <c r="R18" s="197"/>
      <c r="S18" s="197"/>
      <c r="T18" s="197"/>
      <c r="U18" s="197"/>
      <c r="V18" s="196"/>
    </row>
    <row r="19" spans="1:22" hidden="1" x14ac:dyDescent="0.25">
      <c r="A19" s="46" t="s">
        <v>25</v>
      </c>
      <c r="B19" s="217"/>
      <c r="C19" s="218"/>
      <c r="E19" s="197"/>
      <c r="F19" s="340"/>
      <c r="G19" s="340"/>
      <c r="H19" s="340"/>
      <c r="I19" s="203"/>
      <c r="J19" s="197"/>
      <c r="K19" s="203"/>
      <c r="L19" s="212"/>
      <c r="M19" s="348"/>
      <c r="N19" s="348"/>
      <c r="O19" s="348"/>
      <c r="P19" s="348"/>
      <c r="Q19" s="348"/>
      <c r="R19" s="348"/>
      <c r="S19" s="348"/>
      <c r="T19" s="197"/>
      <c r="U19" s="197"/>
      <c r="V19" s="196"/>
    </row>
    <row r="20" spans="1:22" ht="27" thickBot="1" x14ac:dyDescent="0.3">
      <c r="A20" s="46" t="s">
        <v>113</v>
      </c>
      <c r="B20" s="217">
        <v>0</v>
      </c>
      <c r="C20" s="218">
        <v>0</v>
      </c>
      <c r="E20" s="197"/>
      <c r="F20" s="340"/>
      <c r="G20" s="340"/>
      <c r="H20" s="201"/>
      <c r="I20" s="201"/>
      <c r="J20" s="197"/>
      <c r="K20" s="197"/>
      <c r="L20" s="197"/>
      <c r="M20" s="340"/>
      <c r="N20" s="340"/>
      <c r="O20" s="340"/>
      <c r="P20" s="340"/>
      <c r="Q20" s="204"/>
      <c r="R20" s="206"/>
      <c r="S20" s="341"/>
      <c r="T20" s="206"/>
      <c r="U20" s="211"/>
      <c r="V20" s="196"/>
    </row>
    <row r="21" spans="1:22" x14ac:dyDescent="0.25">
      <c r="A21" s="46" t="s">
        <v>29</v>
      </c>
      <c r="B21" s="217">
        <v>0</v>
      </c>
      <c r="C21" s="218">
        <v>572100.65</v>
      </c>
      <c r="E21" s="340"/>
      <c r="F21" s="340"/>
      <c r="G21" s="340"/>
      <c r="H21" s="340"/>
      <c r="I21" s="197"/>
      <c r="J21" s="197"/>
      <c r="K21" s="197"/>
      <c r="L21" s="197"/>
      <c r="M21" s="347"/>
      <c r="N21" s="347"/>
      <c r="O21" s="339"/>
      <c r="P21" s="339"/>
      <c r="Q21" s="204"/>
      <c r="R21" s="203"/>
      <c r="S21" s="341"/>
      <c r="T21" s="203"/>
      <c r="U21" s="211"/>
      <c r="V21" s="196"/>
    </row>
    <row r="22" spans="1:22" ht="15.75" thickBot="1" x14ac:dyDescent="0.3">
      <c r="A22" s="46" t="s">
        <v>31</v>
      </c>
      <c r="B22" s="217">
        <v>0</v>
      </c>
      <c r="C22" s="218">
        <v>0</v>
      </c>
      <c r="E22" s="197"/>
      <c r="F22" s="340"/>
      <c r="G22" s="340"/>
      <c r="H22" s="197"/>
      <c r="I22" s="203"/>
      <c r="J22" s="197"/>
      <c r="K22" s="201"/>
      <c r="L22" s="212"/>
      <c r="M22" s="197"/>
      <c r="N22" s="197"/>
      <c r="O22" s="339"/>
      <c r="P22" s="339"/>
      <c r="Q22" s="344"/>
      <c r="R22" s="207"/>
      <c r="S22" s="197"/>
      <c r="T22" s="207"/>
      <c r="U22" s="197"/>
      <c r="V22" s="196"/>
    </row>
    <row r="23" spans="1:22" ht="15.75" thickBot="1" x14ac:dyDescent="0.3">
      <c r="A23" s="46" t="s">
        <v>33</v>
      </c>
      <c r="B23" s="217">
        <v>481369.12</v>
      </c>
      <c r="C23" s="218">
        <v>0</v>
      </c>
      <c r="E23" s="197"/>
      <c r="F23" s="339"/>
      <c r="G23" s="339"/>
      <c r="H23" s="197"/>
      <c r="I23" s="207"/>
      <c r="J23" s="197"/>
      <c r="K23" s="207"/>
      <c r="L23" s="197"/>
      <c r="M23" s="347"/>
      <c r="N23" s="347"/>
      <c r="O23" s="341"/>
      <c r="P23" s="341"/>
      <c r="Q23" s="344"/>
      <c r="R23" s="206"/>
      <c r="S23" s="201"/>
      <c r="T23" s="206"/>
      <c r="U23" s="211"/>
      <c r="V23" s="196"/>
    </row>
    <row r="24" spans="1:22" ht="15.75" thickBot="1" x14ac:dyDescent="0.3">
      <c r="A24" s="46" t="s">
        <v>35</v>
      </c>
      <c r="B24" s="217">
        <v>0</v>
      </c>
      <c r="C24" s="218">
        <v>0</v>
      </c>
      <c r="E24" s="347"/>
      <c r="F24" s="347"/>
      <c r="G24" s="347"/>
      <c r="H24" s="201"/>
      <c r="I24" s="206"/>
      <c r="J24" s="201"/>
      <c r="K24" s="206"/>
      <c r="L24" s="197"/>
      <c r="M24" s="197"/>
      <c r="N24" s="197"/>
      <c r="O24" s="339"/>
      <c r="P24" s="339"/>
      <c r="Q24" s="344"/>
      <c r="R24" s="197"/>
      <c r="S24" s="197"/>
      <c r="T24" s="197"/>
      <c r="U24" s="197"/>
      <c r="V24" s="196"/>
    </row>
    <row r="25" spans="1:22" hidden="1" x14ac:dyDescent="0.25">
      <c r="A25" s="46" t="s">
        <v>36</v>
      </c>
      <c r="B25" s="217"/>
      <c r="C25" s="218"/>
      <c r="E25" s="339"/>
      <c r="F25" s="339"/>
      <c r="G25" s="339"/>
      <c r="H25" s="197"/>
      <c r="I25" s="197"/>
      <c r="J25" s="197"/>
      <c r="K25" s="197"/>
      <c r="L25" s="197"/>
      <c r="M25" s="342"/>
      <c r="N25" s="342"/>
      <c r="O25" s="339"/>
      <c r="P25" s="339"/>
      <c r="Q25" s="202"/>
      <c r="R25" s="197"/>
      <c r="S25" s="197"/>
      <c r="T25" s="197"/>
      <c r="U25" s="197"/>
      <c r="V25" s="196"/>
    </row>
    <row r="26" spans="1:22" hidden="1" x14ac:dyDescent="0.25">
      <c r="A26" s="46" t="s">
        <v>39</v>
      </c>
      <c r="B26" s="217"/>
      <c r="C26" s="218"/>
      <c r="E26" s="343"/>
      <c r="F26" s="343"/>
      <c r="G26" s="343"/>
      <c r="H26" s="197"/>
      <c r="I26" s="197"/>
      <c r="J26" s="197"/>
      <c r="K26" s="197"/>
      <c r="L26" s="197"/>
      <c r="M26" s="340"/>
      <c r="N26" s="340"/>
      <c r="O26" s="340"/>
      <c r="P26" s="200"/>
      <c r="Q26" s="349"/>
      <c r="R26" s="349"/>
      <c r="S26" s="201"/>
      <c r="T26" s="208"/>
      <c r="U26" s="339"/>
      <c r="V26" s="339"/>
    </row>
    <row r="27" spans="1:22" x14ac:dyDescent="0.25">
      <c r="A27" s="47"/>
      <c r="B27" s="217"/>
      <c r="C27" s="218"/>
      <c r="E27" s="340"/>
      <c r="F27" s="340"/>
      <c r="G27" s="340"/>
      <c r="H27" s="340"/>
      <c r="I27" s="350"/>
      <c r="J27" s="339"/>
      <c r="K27" s="350"/>
      <c r="L27" s="212"/>
      <c r="M27" s="344"/>
      <c r="N27" s="344"/>
      <c r="O27" s="344"/>
      <c r="P27" s="344"/>
      <c r="Q27" s="344"/>
      <c r="R27" s="344"/>
      <c r="S27" s="339"/>
      <c r="T27" s="339"/>
      <c r="U27" s="339"/>
      <c r="V27" s="351"/>
    </row>
    <row r="28" spans="1:22" x14ac:dyDescent="0.25">
      <c r="A28" s="45" t="s">
        <v>2</v>
      </c>
      <c r="B28" s="217"/>
      <c r="C28" s="218"/>
      <c r="E28" s="340"/>
      <c r="F28" s="340"/>
      <c r="G28" s="340"/>
      <c r="H28" s="340"/>
      <c r="I28" s="350"/>
      <c r="J28" s="339"/>
      <c r="K28" s="350"/>
      <c r="L28" s="211"/>
      <c r="M28" s="344"/>
      <c r="N28" s="344"/>
      <c r="O28" s="344"/>
      <c r="P28" s="344"/>
      <c r="Q28" s="344"/>
      <c r="R28" s="344"/>
      <c r="S28" s="339"/>
      <c r="T28" s="339"/>
      <c r="U28" s="339"/>
      <c r="V28" s="351"/>
    </row>
    <row r="29" spans="1:22" x14ac:dyDescent="0.25">
      <c r="A29" s="45" t="s">
        <v>4</v>
      </c>
      <c r="B29" s="216">
        <f>SUM(B30:B37)</f>
        <v>0</v>
      </c>
      <c r="C29" s="219">
        <f>SUM(C30:C37)</f>
        <v>26452.62</v>
      </c>
      <c r="E29" s="340"/>
      <c r="F29" s="340"/>
      <c r="G29" s="340"/>
      <c r="H29" s="340"/>
      <c r="I29" s="203"/>
      <c r="J29" s="197"/>
      <c r="K29" s="203"/>
      <c r="L29" s="211"/>
      <c r="M29" s="197"/>
      <c r="N29" s="340"/>
      <c r="O29" s="340"/>
      <c r="P29" s="340"/>
      <c r="Q29" s="204"/>
      <c r="R29" s="203"/>
      <c r="S29" s="197"/>
      <c r="T29" s="203"/>
      <c r="U29" s="211"/>
      <c r="V29" s="196"/>
    </row>
    <row r="30" spans="1:22" x14ac:dyDescent="0.25">
      <c r="A30" s="46" t="s">
        <v>6</v>
      </c>
      <c r="B30" s="217">
        <v>0</v>
      </c>
      <c r="C30" s="218">
        <v>26452.62</v>
      </c>
      <c r="E30" s="340"/>
      <c r="F30" s="340"/>
      <c r="G30" s="340"/>
      <c r="H30" s="340"/>
      <c r="I30" s="203"/>
      <c r="J30" s="197"/>
      <c r="K30" s="203"/>
      <c r="L30" s="211"/>
      <c r="M30" s="197"/>
      <c r="N30" s="340"/>
      <c r="O30" s="340"/>
      <c r="P30" s="340"/>
      <c r="Q30" s="204"/>
      <c r="R30" s="203"/>
      <c r="S30" s="197"/>
      <c r="T30" s="203"/>
      <c r="U30" s="211"/>
      <c r="V30" s="196"/>
    </row>
    <row r="31" spans="1:22" hidden="1" x14ac:dyDescent="0.25">
      <c r="A31" s="46" t="s">
        <v>8</v>
      </c>
      <c r="B31" s="217"/>
      <c r="C31" s="218"/>
      <c r="E31" s="340"/>
      <c r="F31" s="340"/>
      <c r="G31" s="340"/>
      <c r="H31" s="197"/>
      <c r="I31" s="203"/>
      <c r="J31" s="197"/>
      <c r="K31" s="203"/>
      <c r="L31" s="211"/>
      <c r="M31" s="197"/>
      <c r="N31" s="200"/>
      <c r="O31" s="339"/>
      <c r="P31" s="339"/>
      <c r="Q31" s="204"/>
      <c r="R31" s="203"/>
      <c r="S31" s="197"/>
      <c r="T31" s="203"/>
      <c r="U31" s="211"/>
      <c r="V31" s="196"/>
    </row>
    <row r="32" spans="1:22" ht="15.75" hidden="1" thickBot="1" x14ac:dyDescent="0.3">
      <c r="A32" s="46" t="s">
        <v>10</v>
      </c>
      <c r="B32" s="217"/>
      <c r="C32" s="218"/>
      <c r="E32" s="197"/>
      <c r="F32" s="339"/>
      <c r="G32" s="339"/>
      <c r="H32" s="197"/>
      <c r="I32" s="207"/>
      <c r="J32" s="197"/>
      <c r="K32" s="207"/>
      <c r="L32" s="197"/>
      <c r="M32" s="197"/>
      <c r="N32" s="197"/>
      <c r="O32" s="339"/>
      <c r="P32" s="339"/>
      <c r="Q32" s="344"/>
      <c r="R32" s="207"/>
      <c r="S32" s="197"/>
      <c r="T32" s="197"/>
      <c r="U32" s="197"/>
      <c r="V32" s="196"/>
    </row>
    <row r="33" spans="1:22" ht="15.75" hidden="1" thickBot="1" x14ac:dyDescent="0.3">
      <c r="A33" s="46" t="s">
        <v>11</v>
      </c>
      <c r="B33" s="217"/>
      <c r="C33" s="218"/>
      <c r="E33" s="347"/>
      <c r="F33" s="347"/>
      <c r="G33" s="347"/>
      <c r="H33" s="347"/>
      <c r="I33" s="206"/>
      <c r="J33" s="197"/>
      <c r="K33" s="206"/>
      <c r="L33" s="211"/>
      <c r="M33" s="347"/>
      <c r="N33" s="347"/>
      <c r="O33" s="339"/>
      <c r="P33" s="339"/>
      <c r="Q33" s="344"/>
      <c r="R33" s="206"/>
      <c r="S33" s="197"/>
      <c r="T33" s="209"/>
      <c r="U33" s="211"/>
      <c r="V33" s="196"/>
    </row>
    <row r="34" spans="1:22" hidden="1" x14ac:dyDescent="0.25">
      <c r="A34" s="46" t="s">
        <v>13</v>
      </c>
      <c r="B34" s="217"/>
      <c r="C34" s="218"/>
      <c r="E34" s="197"/>
      <c r="F34" s="339"/>
      <c r="G34" s="339"/>
      <c r="H34" s="197"/>
      <c r="I34" s="197"/>
      <c r="J34" s="197"/>
      <c r="K34" s="197"/>
      <c r="L34" s="197"/>
      <c r="M34" s="197"/>
      <c r="N34" s="197"/>
      <c r="O34" s="339"/>
      <c r="P34" s="339"/>
      <c r="Q34" s="344"/>
      <c r="R34" s="197"/>
      <c r="S34" s="197"/>
      <c r="T34" s="197"/>
      <c r="U34" s="197"/>
      <c r="V34" s="196"/>
    </row>
    <row r="35" spans="1:22" ht="27" hidden="1" thickBot="1" x14ac:dyDescent="0.3">
      <c r="A35" s="46" t="s">
        <v>15</v>
      </c>
      <c r="B35" s="217"/>
      <c r="C35" s="218"/>
      <c r="E35" s="347"/>
      <c r="F35" s="347"/>
      <c r="G35" s="347"/>
      <c r="H35" s="201"/>
      <c r="I35" s="210"/>
      <c r="J35" s="201"/>
      <c r="K35" s="210"/>
      <c r="L35" s="211"/>
      <c r="M35" s="347"/>
      <c r="N35" s="347"/>
      <c r="O35" s="341"/>
      <c r="P35" s="341"/>
      <c r="Q35" s="344"/>
      <c r="R35" s="210"/>
      <c r="S35" s="201"/>
      <c r="T35" s="210"/>
      <c r="U35" s="211"/>
      <c r="V35" s="196"/>
    </row>
    <row r="36" spans="1:22" hidden="1" x14ac:dyDescent="0.25">
      <c r="A36" s="46" t="s">
        <v>17</v>
      </c>
      <c r="B36" s="217"/>
      <c r="C36" s="218"/>
    </row>
    <row r="37" spans="1:22" hidden="1" x14ac:dyDescent="0.25">
      <c r="A37" s="46" t="s">
        <v>18</v>
      </c>
      <c r="B37" s="217"/>
      <c r="C37" s="218"/>
    </row>
    <row r="38" spans="1:22" x14ac:dyDescent="0.25">
      <c r="A38" s="47"/>
      <c r="B38" s="217"/>
      <c r="C38" s="218"/>
    </row>
    <row r="39" spans="1:22" x14ac:dyDescent="0.25">
      <c r="A39" s="45" t="s">
        <v>22</v>
      </c>
      <c r="B39" s="216">
        <f>SUM(B40:B45)</f>
        <v>0</v>
      </c>
      <c r="C39" s="219">
        <f>SUM(C40:C45)</f>
        <v>0</v>
      </c>
    </row>
    <row r="40" spans="1:22" hidden="1" x14ac:dyDescent="0.25">
      <c r="A40" s="46" t="s">
        <v>24</v>
      </c>
      <c r="B40" s="217"/>
      <c r="C40" s="218"/>
    </row>
    <row r="41" spans="1:22" hidden="1" x14ac:dyDescent="0.25">
      <c r="A41" s="46" t="s">
        <v>26</v>
      </c>
      <c r="B41" s="217"/>
      <c r="C41" s="218"/>
    </row>
    <row r="42" spans="1:22" hidden="1" x14ac:dyDescent="0.25">
      <c r="A42" s="46" t="s">
        <v>28</v>
      </c>
      <c r="B42" s="217"/>
      <c r="C42" s="218"/>
    </row>
    <row r="43" spans="1:22" hidden="1" x14ac:dyDescent="0.25">
      <c r="A43" s="46" t="s">
        <v>30</v>
      </c>
      <c r="B43" s="217"/>
      <c r="C43" s="218"/>
    </row>
    <row r="44" spans="1:22" ht="26.25" hidden="1" x14ac:dyDescent="0.25">
      <c r="A44" s="46" t="s">
        <v>32</v>
      </c>
      <c r="B44" s="217"/>
      <c r="C44" s="218"/>
    </row>
    <row r="45" spans="1:22" hidden="1" x14ac:dyDescent="0.25">
      <c r="A45" s="46" t="s">
        <v>34</v>
      </c>
      <c r="B45" s="217"/>
      <c r="C45" s="218"/>
    </row>
    <row r="46" spans="1:22" x14ac:dyDescent="0.25">
      <c r="A46" s="47"/>
      <c r="B46" s="217"/>
      <c r="C46" s="218"/>
    </row>
    <row r="47" spans="1:22" x14ac:dyDescent="0.25">
      <c r="A47" s="45" t="s">
        <v>114</v>
      </c>
      <c r="B47" s="217"/>
      <c r="C47" s="218"/>
    </row>
    <row r="48" spans="1:22" x14ac:dyDescent="0.25">
      <c r="A48" s="45" t="s">
        <v>42</v>
      </c>
      <c r="B48" s="217">
        <f>SUM(B49:B51)</f>
        <v>0</v>
      </c>
      <c r="C48" s="218">
        <f>SUM(C49:C51)</f>
        <v>0</v>
      </c>
    </row>
    <row r="49" spans="1:5" x14ac:dyDescent="0.25">
      <c r="A49" s="46" t="s">
        <v>43</v>
      </c>
      <c r="B49" s="217">
        <v>0</v>
      </c>
      <c r="C49" s="218"/>
    </row>
    <row r="50" spans="1:5" hidden="1" x14ac:dyDescent="0.25">
      <c r="A50" s="46" t="s">
        <v>45</v>
      </c>
      <c r="B50" s="217"/>
      <c r="C50" s="218"/>
    </row>
    <row r="51" spans="1:5" hidden="1" x14ac:dyDescent="0.25">
      <c r="A51" s="46" t="s">
        <v>46</v>
      </c>
      <c r="B51" s="217"/>
      <c r="C51" s="218"/>
    </row>
    <row r="52" spans="1:5" x14ac:dyDescent="0.25">
      <c r="A52" s="47"/>
      <c r="B52" s="217"/>
      <c r="C52" s="218"/>
    </row>
    <row r="53" spans="1:5" x14ac:dyDescent="0.25">
      <c r="A53" s="45" t="s">
        <v>47</v>
      </c>
      <c r="B53" s="216">
        <f>SUM(B54:B58)</f>
        <v>0</v>
      </c>
      <c r="C53" s="219">
        <f>SUM(C54:C58)</f>
        <v>913758.1</v>
      </c>
    </row>
    <row r="54" spans="1:5" x14ac:dyDescent="0.25">
      <c r="A54" s="46" t="s">
        <v>98</v>
      </c>
      <c r="B54" s="217">
        <v>0</v>
      </c>
      <c r="C54" s="218">
        <v>913758.1</v>
      </c>
    </row>
    <row r="55" spans="1:5" x14ac:dyDescent="0.25">
      <c r="A55" s="46" t="s">
        <v>48</v>
      </c>
      <c r="B55" s="217">
        <v>0</v>
      </c>
      <c r="C55" s="218">
        <v>0</v>
      </c>
    </row>
    <row r="56" spans="1:5" hidden="1" x14ac:dyDescent="0.25">
      <c r="A56" s="46" t="s">
        <v>49</v>
      </c>
      <c r="B56" s="217"/>
      <c r="C56" s="218"/>
    </row>
    <row r="57" spans="1:5" hidden="1" x14ac:dyDescent="0.25">
      <c r="A57" s="46" t="s">
        <v>50</v>
      </c>
      <c r="B57" s="217"/>
      <c r="C57" s="218"/>
    </row>
    <row r="58" spans="1:5" hidden="1" x14ac:dyDescent="0.25">
      <c r="A58" s="46" t="s">
        <v>115</v>
      </c>
      <c r="B58" s="217"/>
      <c r="C58" s="218"/>
    </row>
    <row r="59" spans="1:5" hidden="1" x14ac:dyDescent="0.25">
      <c r="A59" s="47"/>
      <c r="B59" s="217"/>
      <c r="C59" s="218"/>
    </row>
    <row r="60" spans="1:5" ht="26.25" hidden="1" x14ac:dyDescent="0.25">
      <c r="A60" s="45" t="s">
        <v>51</v>
      </c>
      <c r="B60" s="217"/>
      <c r="C60" s="218"/>
    </row>
    <row r="61" spans="1:5" hidden="1" x14ac:dyDescent="0.25">
      <c r="A61" s="46" t="s">
        <v>52</v>
      </c>
      <c r="B61" s="217"/>
      <c r="C61" s="218"/>
    </row>
    <row r="62" spans="1:5" hidden="1" x14ac:dyDescent="0.25">
      <c r="A62" s="46" t="s">
        <v>53</v>
      </c>
      <c r="B62" s="217"/>
      <c r="C62" s="218"/>
    </row>
    <row r="63" spans="1:5" ht="15.75" thickBot="1" x14ac:dyDescent="0.3">
      <c r="A63" s="16"/>
      <c r="B63" s="220"/>
      <c r="C63" s="221"/>
    </row>
    <row r="64" spans="1:5" x14ac:dyDescent="0.25">
      <c r="A64" s="18"/>
      <c r="B64" s="222"/>
      <c r="C64" s="222"/>
      <c r="E64" s="40">
        <f>+B53+B17+B8+B29</f>
        <v>2042756.63</v>
      </c>
    </row>
    <row r="65" spans="1:6" x14ac:dyDescent="0.25">
      <c r="A65" s="18"/>
      <c r="B65" s="222"/>
      <c r="C65" s="222"/>
      <c r="E65" s="40">
        <f>+C29+C17+C8+C53</f>
        <v>2042756.63</v>
      </c>
    </row>
    <row r="66" spans="1:6" x14ac:dyDescent="0.25">
      <c r="E66" s="40">
        <f>+E65-E64</f>
        <v>0</v>
      </c>
    </row>
    <row r="68" spans="1:6" x14ac:dyDescent="0.25">
      <c r="A68" s="278"/>
      <c r="B68" s="241"/>
      <c r="C68" s="247"/>
      <c r="D68"/>
      <c r="F68" s="40"/>
    </row>
    <row r="69" spans="1:6" x14ac:dyDescent="0.25">
      <c r="A69" s="280"/>
      <c r="B69" s="243"/>
      <c r="C69" s="247"/>
      <c r="D69"/>
      <c r="F69" s="40"/>
    </row>
    <row r="70" spans="1:6" x14ac:dyDescent="0.25">
      <c r="A70" s="280"/>
    </row>
  </sheetData>
  <mergeCells count="85">
    <mergeCell ref="F32:G32"/>
    <mergeCell ref="O32:P32"/>
    <mergeCell ref="Q32:Q35"/>
    <mergeCell ref="E33:H33"/>
    <mergeCell ref="M33:N33"/>
    <mergeCell ref="O33:P33"/>
    <mergeCell ref="F34:G34"/>
    <mergeCell ref="O34:P34"/>
    <mergeCell ref="E35:G35"/>
    <mergeCell ref="M35:N35"/>
    <mergeCell ref="O35:P35"/>
    <mergeCell ref="E29:H29"/>
    <mergeCell ref="N29:P29"/>
    <mergeCell ref="E30:H30"/>
    <mergeCell ref="N30:P30"/>
    <mergeCell ref="E31:G31"/>
    <mergeCell ref="O31:P31"/>
    <mergeCell ref="Q26:R26"/>
    <mergeCell ref="U26:V26"/>
    <mergeCell ref="E27:H28"/>
    <mergeCell ref="I27:I28"/>
    <mergeCell ref="J27:J28"/>
    <mergeCell ref="K27:K28"/>
    <mergeCell ref="M27:R27"/>
    <mergeCell ref="M28:R28"/>
    <mergeCell ref="S27:S28"/>
    <mergeCell ref="T27:T28"/>
    <mergeCell ref="U27:U28"/>
    <mergeCell ref="V27:V28"/>
    <mergeCell ref="E25:G25"/>
    <mergeCell ref="M25:N25"/>
    <mergeCell ref="O25:P25"/>
    <mergeCell ref="E26:G26"/>
    <mergeCell ref="M26:O26"/>
    <mergeCell ref="F22:G22"/>
    <mergeCell ref="O22:P22"/>
    <mergeCell ref="Q22:Q24"/>
    <mergeCell ref="F23:G23"/>
    <mergeCell ref="M23:N23"/>
    <mergeCell ref="O23:P23"/>
    <mergeCell ref="E24:G24"/>
    <mergeCell ref="O24:P24"/>
    <mergeCell ref="F18:H18"/>
    <mergeCell ref="O18:P18"/>
    <mergeCell ref="F19:H19"/>
    <mergeCell ref="M19:S19"/>
    <mergeCell ref="F20:G20"/>
    <mergeCell ref="M20:P20"/>
    <mergeCell ref="S20:S21"/>
    <mergeCell ref="E21:H21"/>
    <mergeCell ref="M21:N21"/>
    <mergeCell ref="O21:P21"/>
    <mergeCell ref="O13:P13"/>
    <mergeCell ref="E14:G14"/>
    <mergeCell ref="M14:R14"/>
    <mergeCell ref="F15:G15"/>
    <mergeCell ref="O15:P15"/>
    <mergeCell ref="Q15:Q17"/>
    <mergeCell ref="F16:G16"/>
    <mergeCell ref="O16:P16"/>
    <mergeCell ref="E17:I17"/>
    <mergeCell ref="M17:P17"/>
    <mergeCell ref="E7:F7"/>
    <mergeCell ref="G7:U7"/>
    <mergeCell ref="E8:F8"/>
    <mergeCell ref="G8:U8"/>
    <mergeCell ref="F9:G9"/>
    <mergeCell ref="O9:P9"/>
    <mergeCell ref="Q9:Q13"/>
    <mergeCell ref="F10:G10"/>
    <mergeCell ref="O10:P10"/>
    <mergeCell ref="E11:G11"/>
    <mergeCell ref="M11:N11"/>
    <mergeCell ref="O11:P11"/>
    <mergeCell ref="F12:G12"/>
    <mergeCell ref="O12:P12"/>
    <mergeCell ref="E13:G13"/>
    <mergeCell ref="M13:N13"/>
    <mergeCell ref="A4:C4"/>
    <mergeCell ref="A5:C5"/>
    <mergeCell ref="A6:C6"/>
    <mergeCell ref="E5:F5"/>
    <mergeCell ref="G5:U5"/>
    <mergeCell ref="E6:F6"/>
    <mergeCell ref="G6:U6"/>
  </mergeCells>
  <pageMargins left="0.51181102362204722" right="0.31496062992125984" top="0.74803149606299213" bottom="0.35433070866141736" header="0.31496062992125984" footer="0.31496062992125984"/>
  <pageSetup scale="85" orientation="landscape" horizontalDpi="4294967293" verticalDpi="4294967293" r:id="rId1"/>
  <headerFooter>
    <oddFooter>&amp;R&amp;14 &amp;"BenguiatGot Bk BT,Negrita"4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2:G86"/>
  <sheetViews>
    <sheetView topLeftCell="A66" workbookViewId="0">
      <selection activeCell="C70" sqref="C70"/>
    </sheetView>
  </sheetViews>
  <sheetFormatPr baseColWidth="10" defaultRowHeight="15.75" x14ac:dyDescent="0.25"/>
  <cols>
    <col min="1" max="1" width="64" style="2" customWidth="1"/>
    <col min="2" max="2" width="42.28515625" style="1" customWidth="1"/>
    <col min="3" max="3" width="37.5703125" style="1" customWidth="1"/>
    <col min="4" max="4" width="18.85546875" style="1" bestFit="1" customWidth="1"/>
    <col min="5" max="5" width="11.7109375" style="1" bestFit="1" customWidth="1"/>
    <col min="6" max="6" width="12.28515625" style="1" bestFit="1" customWidth="1"/>
    <col min="7" max="7" width="13.85546875" style="1" bestFit="1" customWidth="1"/>
    <col min="8" max="16384" width="11.42578125" style="1"/>
  </cols>
  <sheetData>
    <row r="2" spans="1:5" x14ac:dyDescent="0.25">
      <c r="C2" s="4"/>
    </row>
    <row r="3" spans="1:5" ht="16.5" thickBot="1" x14ac:dyDescent="0.3"/>
    <row r="4" spans="1:5" x14ac:dyDescent="0.25">
      <c r="A4" s="321" t="s">
        <v>174</v>
      </c>
      <c r="B4" s="322"/>
      <c r="C4" s="323"/>
    </row>
    <row r="5" spans="1:5" x14ac:dyDescent="0.25">
      <c r="A5" s="324" t="s">
        <v>116</v>
      </c>
      <c r="B5" s="325"/>
      <c r="C5" s="326"/>
    </row>
    <row r="6" spans="1:5" ht="16.5" thickBot="1" x14ac:dyDescent="0.3">
      <c r="A6" s="352" t="s">
        <v>837</v>
      </c>
      <c r="B6" s="353"/>
      <c r="C6" s="354"/>
    </row>
    <row r="7" spans="1:5" x14ac:dyDescent="0.25">
      <c r="A7" s="49" t="s">
        <v>100</v>
      </c>
      <c r="B7" s="50">
        <v>42767</v>
      </c>
      <c r="C7" s="51">
        <v>42795</v>
      </c>
    </row>
    <row r="8" spans="1:5" x14ac:dyDescent="0.25">
      <c r="A8" s="52"/>
      <c r="B8" s="11"/>
      <c r="C8" s="12"/>
    </row>
    <row r="9" spans="1:5" x14ac:dyDescent="0.25">
      <c r="A9" s="53" t="s">
        <v>117</v>
      </c>
      <c r="B9" s="20"/>
      <c r="C9" s="23"/>
    </row>
    <row r="10" spans="1:5" x14ac:dyDescent="0.25">
      <c r="A10" s="54" t="s">
        <v>118</v>
      </c>
      <c r="B10" s="21">
        <f>SUM(B15:B20)</f>
        <v>7291588.3200000003</v>
      </c>
      <c r="C10" s="60">
        <f>SUM(C15:C20)</f>
        <v>7117658.2899999982</v>
      </c>
      <c r="E10" s="48"/>
    </row>
    <row r="11" spans="1:5" hidden="1" x14ac:dyDescent="0.25">
      <c r="A11" s="28" t="s">
        <v>58</v>
      </c>
      <c r="B11" s="20"/>
      <c r="C11" s="23"/>
    </row>
    <row r="12" spans="1:5" hidden="1" x14ac:dyDescent="0.25">
      <c r="A12" s="28" t="s">
        <v>59</v>
      </c>
      <c r="B12" s="20"/>
      <c r="C12" s="23"/>
    </row>
    <row r="13" spans="1:5" hidden="1" x14ac:dyDescent="0.25">
      <c r="A13" s="28" t="s">
        <v>119</v>
      </c>
      <c r="B13" s="20"/>
      <c r="C13" s="23"/>
    </row>
    <row r="14" spans="1:5" hidden="1" x14ac:dyDescent="0.25">
      <c r="A14" s="28" t="s">
        <v>60</v>
      </c>
      <c r="B14" s="20"/>
      <c r="C14" s="23"/>
    </row>
    <row r="15" spans="1:5" x14ac:dyDescent="0.25">
      <c r="A15" s="28" t="s">
        <v>120</v>
      </c>
      <c r="B15" s="20">
        <v>1526.92</v>
      </c>
      <c r="C15" s="23">
        <f>+'Edo. de Actividades'!J17</f>
        <v>951.23999999999978</v>
      </c>
      <c r="D15" s="48"/>
    </row>
    <row r="16" spans="1:5" hidden="1" x14ac:dyDescent="0.25">
      <c r="A16" s="28" t="s">
        <v>61</v>
      </c>
      <c r="B16" s="20"/>
      <c r="C16" s="23"/>
    </row>
    <row r="17" spans="1:5" x14ac:dyDescent="0.25">
      <c r="A17" s="28" t="s">
        <v>121</v>
      </c>
      <c r="B17" s="20">
        <v>904033.94</v>
      </c>
      <c r="C17" s="23">
        <f>+'Edo. de Actividades'!J10-'Edo. Sit. Financiera'!$D$10</f>
        <v>743587.52999999991</v>
      </c>
    </row>
    <row r="18" spans="1:5" ht="38.25" hidden="1" x14ac:dyDescent="0.25">
      <c r="A18" s="28" t="s">
        <v>122</v>
      </c>
      <c r="B18" s="20"/>
      <c r="C18" s="23"/>
    </row>
    <row r="19" spans="1:5" x14ac:dyDescent="0.25">
      <c r="A19" s="28" t="s">
        <v>63</v>
      </c>
      <c r="B19" s="20">
        <v>6386027.46</v>
      </c>
      <c r="C19" s="23">
        <f>+'Edo. de Actividades'!J14-'Edo. Sit. Financiera'!D9+'Edo. Sit. Financiera'!$H$10</f>
        <v>6373119.5199999986</v>
      </c>
      <c r="D19" s="283"/>
      <c r="E19" s="48"/>
    </row>
    <row r="20" spans="1:5" x14ac:dyDescent="0.25">
      <c r="A20" s="28" t="s">
        <v>123</v>
      </c>
      <c r="B20" s="20">
        <v>0</v>
      </c>
      <c r="C20" s="23">
        <v>0</v>
      </c>
      <c r="D20" s="48"/>
      <c r="E20" s="48"/>
    </row>
    <row r="21" spans="1:5" hidden="1" x14ac:dyDescent="0.25">
      <c r="A21" s="28" t="s">
        <v>124</v>
      </c>
      <c r="B21" s="20"/>
      <c r="C21" s="23"/>
    </row>
    <row r="22" spans="1:5" x14ac:dyDescent="0.25">
      <c r="A22" s="28"/>
      <c r="B22" s="20"/>
      <c r="C22" s="23"/>
      <c r="D22" s="48"/>
    </row>
    <row r="23" spans="1:5" x14ac:dyDescent="0.25">
      <c r="A23" s="53" t="s">
        <v>125</v>
      </c>
      <c r="B23" s="21">
        <f>SUM(B24:B31)</f>
        <v>8437731.790000001</v>
      </c>
      <c r="C23" s="60">
        <f>SUM(C24:C31)</f>
        <v>7979861.7799999993</v>
      </c>
    </row>
    <row r="24" spans="1:5" x14ac:dyDescent="0.25">
      <c r="A24" s="28" t="s">
        <v>68</v>
      </c>
      <c r="B24" s="20">
        <v>6548529.7300000004</v>
      </c>
      <c r="C24" s="23">
        <f>+'Edo. de Actividades'!$J$23</f>
        <v>6045376.629999999</v>
      </c>
      <c r="D24" s="308"/>
    </row>
    <row r="25" spans="1:5" x14ac:dyDescent="0.25">
      <c r="A25" s="28" t="s">
        <v>69</v>
      </c>
      <c r="B25" s="20">
        <v>123081.23</v>
      </c>
      <c r="C25" s="23">
        <f>+'Edo. de Actividades'!$J$24</f>
        <v>349903.76</v>
      </c>
    </row>
    <row r="26" spans="1:5" x14ac:dyDescent="0.25">
      <c r="A26" s="28" t="s">
        <v>70</v>
      </c>
      <c r="B26" s="20">
        <v>1616250.83</v>
      </c>
      <c r="C26" s="23">
        <f>+'Edo. de Actividades'!$J$25+'Edo. Sit. Financiera'!D11+'Edo. Sit. Financiera'!D22</f>
        <v>1457227.3900000001</v>
      </c>
      <c r="D26" s="1">
        <v>1471369.04</v>
      </c>
    </row>
    <row r="27" spans="1:5" hidden="1" x14ac:dyDescent="0.25">
      <c r="A27" s="28" t="s">
        <v>72</v>
      </c>
      <c r="B27" s="20"/>
      <c r="C27" s="23"/>
    </row>
    <row r="28" spans="1:5" hidden="1" x14ac:dyDescent="0.25">
      <c r="A28" s="28" t="s">
        <v>126</v>
      </c>
      <c r="B28" s="20"/>
      <c r="C28" s="23"/>
    </row>
    <row r="29" spans="1:5" hidden="1" x14ac:dyDescent="0.25">
      <c r="A29" s="28" t="s">
        <v>74</v>
      </c>
      <c r="B29" s="20"/>
      <c r="C29" s="23"/>
    </row>
    <row r="30" spans="1:5" x14ac:dyDescent="0.25">
      <c r="A30" s="28" t="s">
        <v>75</v>
      </c>
      <c r="B30" s="20">
        <v>91562</v>
      </c>
      <c r="C30" s="23">
        <f>+'Edo. de Actividades'!$J$30</f>
        <v>98200</v>
      </c>
      <c r="D30" s="48">
        <f>+D26-C26</f>
        <v>14141.649999999907</v>
      </c>
    </row>
    <row r="31" spans="1:5" x14ac:dyDescent="0.25">
      <c r="A31" s="28" t="s">
        <v>76</v>
      </c>
      <c r="B31" s="20">
        <v>58308</v>
      </c>
      <c r="C31" s="23">
        <f>+'Edo. de Actividades'!$J$31</f>
        <v>29154</v>
      </c>
    </row>
    <row r="32" spans="1:5" ht="25.5" hidden="1" x14ac:dyDescent="0.25">
      <c r="A32" s="28" t="s">
        <v>77</v>
      </c>
      <c r="B32" s="20"/>
      <c r="C32" s="23"/>
    </row>
    <row r="33" spans="1:4" hidden="1" x14ac:dyDescent="0.25">
      <c r="A33" s="28" t="s">
        <v>78</v>
      </c>
      <c r="B33" s="20"/>
      <c r="C33" s="23"/>
    </row>
    <row r="34" spans="1:4" hidden="1" x14ac:dyDescent="0.25">
      <c r="A34" s="28" t="s">
        <v>79</v>
      </c>
      <c r="B34" s="20"/>
      <c r="C34" s="23"/>
    </row>
    <row r="35" spans="1:4" hidden="1" x14ac:dyDescent="0.25">
      <c r="A35" s="28" t="s">
        <v>80</v>
      </c>
      <c r="B35" s="20"/>
      <c r="C35" s="23"/>
    </row>
    <row r="36" spans="1:4" hidden="1" x14ac:dyDescent="0.25">
      <c r="A36" s="28" t="s">
        <v>81</v>
      </c>
      <c r="B36" s="20"/>
      <c r="C36" s="23"/>
    </row>
    <row r="37" spans="1:4" hidden="1" x14ac:dyDescent="0.25">
      <c r="A37" s="28" t="s">
        <v>43</v>
      </c>
      <c r="B37" s="20"/>
      <c r="C37" s="23"/>
    </row>
    <row r="38" spans="1:4" hidden="1" x14ac:dyDescent="0.25">
      <c r="A38" s="28" t="s">
        <v>82</v>
      </c>
      <c r="B38" s="20"/>
      <c r="C38" s="23"/>
    </row>
    <row r="39" spans="1:4" hidden="1" x14ac:dyDescent="0.25">
      <c r="A39" s="28" t="s">
        <v>127</v>
      </c>
      <c r="B39" s="20"/>
      <c r="C39" s="23"/>
    </row>
    <row r="40" spans="1:4" x14ac:dyDescent="0.25">
      <c r="A40" s="54" t="s">
        <v>128</v>
      </c>
      <c r="B40" s="21">
        <f>+B10-B23</f>
        <v>-1146143.4700000007</v>
      </c>
      <c r="C40" s="60">
        <f>+C10-C23</f>
        <v>-862203.49000000115</v>
      </c>
      <c r="D40" s="48"/>
    </row>
    <row r="41" spans="1:4" x14ac:dyDescent="0.25">
      <c r="A41" s="52"/>
      <c r="B41" s="20"/>
      <c r="C41" s="23"/>
    </row>
    <row r="42" spans="1:4" x14ac:dyDescent="0.25">
      <c r="A42" s="53" t="s">
        <v>129</v>
      </c>
      <c r="B42" s="20"/>
      <c r="C42" s="23"/>
    </row>
    <row r="43" spans="1:4" hidden="1" x14ac:dyDescent="0.25">
      <c r="A43" s="53" t="s">
        <v>118</v>
      </c>
      <c r="B43" s="20"/>
      <c r="C43" s="23"/>
    </row>
    <row r="44" spans="1:4" ht="25.5" hidden="1" x14ac:dyDescent="0.25">
      <c r="A44" s="28" t="s">
        <v>27</v>
      </c>
      <c r="B44" s="20"/>
      <c r="C44" s="23"/>
    </row>
    <row r="45" spans="1:4" hidden="1" x14ac:dyDescent="0.25">
      <c r="A45" s="28" t="s">
        <v>29</v>
      </c>
      <c r="B45" s="20"/>
      <c r="C45" s="23"/>
    </row>
    <row r="46" spans="1:4" hidden="1" x14ac:dyDescent="0.25">
      <c r="A46" s="28" t="s">
        <v>130</v>
      </c>
      <c r="B46" s="20"/>
      <c r="C46" s="23"/>
    </row>
    <row r="47" spans="1:4" x14ac:dyDescent="0.25">
      <c r="A47" s="53" t="s">
        <v>125</v>
      </c>
      <c r="B47" s="20"/>
      <c r="C47" s="23"/>
    </row>
    <row r="48" spans="1:4" ht="25.5" hidden="1" x14ac:dyDescent="0.25">
      <c r="A48" s="28" t="s">
        <v>27</v>
      </c>
      <c r="B48" s="20"/>
      <c r="C48" s="23"/>
    </row>
    <row r="49" spans="1:6" x14ac:dyDescent="0.25">
      <c r="A49" s="28" t="s">
        <v>29</v>
      </c>
      <c r="B49" s="20">
        <v>0</v>
      </c>
      <c r="C49" s="23">
        <f>+'Edo. Sit. Financiera'!D17+'Edo. Sit. Financiera'!D18+'Edo. Sit. Financiera'!D19+'Edo. Sit. Financiera'!D20</f>
        <v>594657.23000000592</v>
      </c>
    </row>
    <row r="50" spans="1:6" hidden="1" x14ac:dyDescent="0.25">
      <c r="A50" s="28" t="s">
        <v>131</v>
      </c>
      <c r="B50" s="20"/>
      <c r="C50" s="23"/>
    </row>
    <row r="51" spans="1:6" x14ac:dyDescent="0.25">
      <c r="A51" s="53" t="s">
        <v>132</v>
      </c>
      <c r="B51" s="20"/>
      <c r="C51" s="23"/>
    </row>
    <row r="52" spans="1:6" x14ac:dyDescent="0.25">
      <c r="A52" s="54"/>
      <c r="B52" s="20"/>
      <c r="C52" s="23"/>
      <c r="F52" s="48"/>
    </row>
    <row r="53" spans="1:6" hidden="1" x14ac:dyDescent="0.25">
      <c r="A53" s="54" t="s">
        <v>133</v>
      </c>
      <c r="B53" s="20"/>
      <c r="C53" s="23"/>
    </row>
    <row r="54" spans="1:6" hidden="1" x14ac:dyDescent="0.25">
      <c r="A54" s="54" t="s">
        <v>118</v>
      </c>
      <c r="B54" s="20"/>
      <c r="C54" s="23"/>
    </row>
    <row r="55" spans="1:6" hidden="1" x14ac:dyDescent="0.25">
      <c r="A55" s="28" t="s">
        <v>134</v>
      </c>
      <c r="B55" s="20"/>
      <c r="C55" s="23"/>
    </row>
    <row r="56" spans="1:6" hidden="1" x14ac:dyDescent="0.25">
      <c r="A56" s="28" t="s">
        <v>135</v>
      </c>
      <c r="B56" s="20"/>
      <c r="C56" s="23"/>
    </row>
    <row r="57" spans="1:6" hidden="1" x14ac:dyDescent="0.25">
      <c r="A57" s="28" t="s">
        <v>136</v>
      </c>
      <c r="B57" s="20"/>
      <c r="C57" s="23"/>
    </row>
    <row r="58" spans="1:6" hidden="1" x14ac:dyDescent="0.25">
      <c r="A58" s="28" t="s">
        <v>137</v>
      </c>
      <c r="B58" s="20"/>
      <c r="C58" s="23"/>
    </row>
    <row r="59" spans="1:6" hidden="1" x14ac:dyDescent="0.25">
      <c r="A59" s="54" t="s">
        <v>125</v>
      </c>
      <c r="B59" s="20"/>
      <c r="C59" s="23"/>
    </row>
    <row r="60" spans="1:6" hidden="1" x14ac:dyDescent="0.25">
      <c r="A60" s="28" t="s">
        <v>138</v>
      </c>
      <c r="B60" s="20"/>
      <c r="C60" s="23"/>
    </row>
    <row r="61" spans="1:6" hidden="1" x14ac:dyDescent="0.25">
      <c r="A61" s="28" t="s">
        <v>135</v>
      </c>
      <c r="B61" s="20"/>
      <c r="C61" s="23"/>
    </row>
    <row r="62" spans="1:6" hidden="1" x14ac:dyDescent="0.25">
      <c r="A62" s="28" t="s">
        <v>136</v>
      </c>
      <c r="B62" s="20"/>
      <c r="C62" s="23"/>
    </row>
    <row r="63" spans="1:6" hidden="1" x14ac:dyDescent="0.25">
      <c r="A63" s="28" t="s">
        <v>139</v>
      </c>
      <c r="B63" s="20"/>
      <c r="C63" s="23"/>
    </row>
    <row r="64" spans="1:6" hidden="1" x14ac:dyDescent="0.25">
      <c r="A64" s="54" t="s">
        <v>140</v>
      </c>
      <c r="B64" s="20"/>
      <c r="C64" s="23"/>
    </row>
    <row r="65" spans="1:7" x14ac:dyDescent="0.25">
      <c r="A65" s="54"/>
      <c r="B65" s="20"/>
      <c r="C65" s="23"/>
    </row>
    <row r="66" spans="1:7" ht="25.5" x14ac:dyDescent="0.25">
      <c r="A66" s="54" t="s">
        <v>287</v>
      </c>
      <c r="B66" s="20">
        <f>+B40-B49</f>
        <v>-1146143.4700000007</v>
      </c>
      <c r="C66" s="23">
        <f>+C40-C49</f>
        <v>-1456860.7200000072</v>
      </c>
    </row>
    <row r="67" spans="1:7" x14ac:dyDescent="0.25">
      <c r="A67" s="53" t="s">
        <v>141</v>
      </c>
      <c r="B67" s="20">
        <v>13291305.83</v>
      </c>
      <c r="C67" s="23">
        <f>+B68</f>
        <v>12145162.359999999</v>
      </c>
    </row>
    <row r="68" spans="1:7" ht="15" customHeight="1" thickBot="1" x14ac:dyDescent="0.3">
      <c r="A68" s="55" t="s">
        <v>142</v>
      </c>
      <c r="B68" s="33">
        <f>+B67+B66</f>
        <v>12145162.359999999</v>
      </c>
      <c r="C68" s="24">
        <f>+C67+C66</f>
        <v>10688301.639999993</v>
      </c>
      <c r="D68" s="48"/>
      <c r="F68" s="48"/>
      <c r="G68" s="286"/>
    </row>
    <row r="69" spans="1:7" x14ac:dyDescent="0.25">
      <c r="A69" s="56"/>
      <c r="B69" s="57"/>
      <c r="C69" s="57"/>
      <c r="E69" s="48"/>
    </row>
    <row r="70" spans="1:7" x14ac:dyDescent="0.25">
      <c r="A70" s="56"/>
      <c r="B70" s="57"/>
      <c r="C70" s="57"/>
    </row>
    <row r="71" spans="1:7" x14ac:dyDescent="0.25">
      <c r="A71" s="56"/>
      <c r="B71" s="57"/>
      <c r="C71" s="57"/>
    </row>
    <row r="72" spans="1:7" x14ac:dyDescent="0.25">
      <c r="A72" s="56"/>
      <c r="B72" s="57"/>
      <c r="C72" s="57"/>
    </row>
    <row r="73" spans="1:7" x14ac:dyDescent="0.25">
      <c r="A73" s="56"/>
      <c r="B73" s="58"/>
      <c r="C73" s="58"/>
    </row>
    <row r="74" spans="1:7" x14ac:dyDescent="0.25">
      <c r="A74" s="278"/>
      <c r="B74" s="241"/>
      <c r="C74" s="247"/>
      <c r="E74" s="40"/>
      <c r="F74" s="40"/>
    </row>
    <row r="75" spans="1:7" x14ac:dyDescent="0.25">
      <c r="A75" s="280"/>
      <c r="B75" s="243"/>
      <c r="C75" s="247"/>
      <c r="E75" s="40"/>
      <c r="F75" s="40"/>
    </row>
    <row r="76" spans="1:7" x14ac:dyDescent="0.25">
      <c r="A76" s="280"/>
      <c r="B76" s="58"/>
      <c r="C76" s="58"/>
    </row>
    <row r="77" spans="1:7" x14ac:dyDescent="0.25">
      <c r="A77" s="56"/>
      <c r="B77" s="58"/>
      <c r="C77" s="58"/>
    </row>
    <row r="78" spans="1:7" x14ac:dyDescent="0.25">
      <c r="A78" s="56"/>
      <c r="B78" s="58"/>
      <c r="C78" s="58"/>
    </row>
    <row r="79" spans="1:7" x14ac:dyDescent="0.25">
      <c r="A79" s="59"/>
      <c r="B79" s="18"/>
      <c r="C79" s="18"/>
    </row>
    <row r="80" spans="1:7" x14ac:dyDescent="0.25">
      <c r="A80" s="59"/>
      <c r="B80" s="18"/>
      <c r="C80" s="18"/>
    </row>
    <row r="81" spans="1:3" x14ac:dyDescent="0.25">
      <c r="A81" s="59"/>
      <c r="B81" s="18"/>
      <c r="C81" s="18"/>
    </row>
    <row r="82" spans="1:3" x14ac:dyDescent="0.25">
      <c r="A82" s="59"/>
      <c r="B82" s="18"/>
      <c r="C82" s="18"/>
    </row>
    <row r="83" spans="1:3" x14ac:dyDescent="0.25">
      <c r="A83" s="59"/>
      <c r="B83" s="18"/>
      <c r="C83" s="18"/>
    </row>
    <row r="84" spans="1:3" x14ac:dyDescent="0.25">
      <c r="A84" s="59"/>
      <c r="B84" s="18"/>
      <c r="C84" s="18"/>
    </row>
    <row r="85" spans="1:3" x14ac:dyDescent="0.25">
      <c r="A85" s="59"/>
      <c r="B85" s="18"/>
      <c r="C85" s="18"/>
    </row>
    <row r="86" spans="1:3" x14ac:dyDescent="0.25">
      <c r="A86" s="59"/>
      <c r="B86" s="18"/>
      <c r="C86" s="18"/>
    </row>
  </sheetData>
  <mergeCells count="3">
    <mergeCell ref="A4:C4"/>
    <mergeCell ref="A5:C5"/>
    <mergeCell ref="A6:C6"/>
  </mergeCells>
  <pageMargins left="0.51181102362204722" right="0.51181102362204722" top="0.74803149606299213" bottom="0.35433070866141736" header="0.31496062992125984" footer="0.31496062992125984"/>
  <pageSetup paperSize="9" scale="90" orientation="landscape" horizontalDpi="300" verticalDpi="300" r:id="rId1"/>
  <headerFooter>
    <oddFooter>&amp;R&amp;14 &amp;"BenguiatGot Bk BT,Negrita"5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G40"/>
  <sheetViews>
    <sheetView topLeftCell="A17" workbookViewId="0">
      <selection activeCell="E32" sqref="E32"/>
    </sheetView>
  </sheetViews>
  <sheetFormatPr baseColWidth="10" defaultRowHeight="15.75" x14ac:dyDescent="0.25"/>
  <cols>
    <col min="1" max="1" width="38.5703125" style="1" customWidth="1"/>
    <col min="2" max="2" width="17.42578125" style="1" customWidth="1"/>
    <col min="3" max="3" width="21.140625" style="1" customWidth="1"/>
    <col min="4" max="4" width="18.42578125" style="1" customWidth="1"/>
    <col min="5" max="5" width="22.85546875" style="1" customWidth="1"/>
    <col min="6" max="6" width="18" style="1" customWidth="1"/>
    <col min="7" max="16384" width="11.42578125" style="1"/>
  </cols>
  <sheetData>
    <row r="2" spans="1:6" x14ac:dyDescent="0.25">
      <c r="E2" s="336"/>
      <c r="F2" s="336"/>
    </row>
    <row r="3" spans="1:6" ht="16.5" thickBot="1" x14ac:dyDescent="0.3"/>
    <row r="4" spans="1:6" x14ac:dyDescent="0.25">
      <c r="A4" s="321" t="s">
        <v>174</v>
      </c>
      <c r="B4" s="322"/>
      <c r="C4" s="322"/>
      <c r="D4" s="322"/>
      <c r="E4" s="322"/>
      <c r="F4" s="323"/>
    </row>
    <row r="5" spans="1:6" x14ac:dyDescent="0.25">
      <c r="A5" s="324" t="s">
        <v>276</v>
      </c>
      <c r="B5" s="325"/>
      <c r="C5" s="325"/>
      <c r="D5" s="325"/>
      <c r="E5" s="325"/>
      <c r="F5" s="326"/>
    </row>
    <row r="6" spans="1:6" ht="16.5" thickBot="1" x14ac:dyDescent="0.3">
      <c r="A6" s="324" t="s">
        <v>837</v>
      </c>
      <c r="B6" s="325"/>
      <c r="C6" s="325"/>
      <c r="D6" s="325"/>
      <c r="E6" s="325"/>
      <c r="F6" s="326"/>
    </row>
    <row r="7" spans="1:6" ht="25.5" x14ac:dyDescent="0.25">
      <c r="A7" s="62" t="s">
        <v>100</v>
      </c>
      <c r="B7" s="63" t="s">
        <v>143</v>
      </c>
      <c r="C7" s="64" t="s">
        <v>144</v>
      </c>
      <c r="D7" s="64" t="s">
        <v>145</v>
      </c>
      <c r="E7" s="64" t="s">
        <v>146</v>
      </c>
      <c r="F7" s="19" t="s">
        <v>147</v>
      </c>
    </row>
    <row r="8" spans="1:6" ht="16.5" thickBot="1" x14ac:dyDescent="0.3">
      <c r="A8" s="65"/>
      <c r="B8" s="66">
        <v>1</v>
      </c>
      <c r="C8" s="67" t="s">
        <v>148</v>
      </c>
      <c r="D8" s="67" t="s">
        <v>149</v>
      </c>
      <c r="E8" s="68" t="s">
        <v>150</v>
      </c>
      <c r="F8" s="69" t="s">
        <v>151</v>
      </c>
    </row>
    <row r="9" spans="1:6" x14ac:dyDescent="0.25">
      <c r="A9" s="52"/>
      <c r="B9" s="295"/>
      <c r="C9" s="302"/>
      <c r="D9" s="295"/>
      <c r="E9" s="302"/>
      <c r="F9" s="295"/>
    </row>
    <row r="10" spans="1:6" x14ac:dyDescent="0.25">
      <c r="A10" s="54" t="s">
        <v>1</v>
      </c>
      <c r="B10" s="296"/>
      <c r="C10" s="303"/>
      <c r="D10" s="296"/>
      <c r="E10" s="303"/>
      <c r="F10" s="296"/>
    </row>
    <row r="11" spans="1:6" x14ac:dyDescent="0.25">
      <c r="A11" s="52"/>
      <c r="B11" s="296"/>
      <c r="C11" s="303"/>
      <c r="D11" s="296"/>
      <c r="E11" s="303"/>
      <c r="F11" s="296"/>
    </row>
    <row r="12" spans="1:6" x14ac:dyDescent="0.25">
      <c r="A12" s="72" t="s">
        <v>3</v>
      </c>
      <c r="B12" s="296"/>
      <c r="C12" s="303"/>
      <c r="D12" s="296"/>
      <c r="E12" s="303"/>
      <c r="F12" s="296"/>
    </row>
    <row r="13" spans="1:6" x14ac:dyDescent="0.25">
      <c r="A13" s="28" t="s">
        <v>5</v>
      </c>
      <c r="B13" s="297">
        <v>12145162.360000003</v>
      </c>
      <c r="C13" s="294">
        <v>18212082.399999999</v>
      </c>
      <c r="D13" s="297">
        <v>19668943.120000001</v>
      </c>
      <c r="E13" s="294">
        <f>+B13+C13-D13</f>
        <v>10688301.640000001</v>
      </c>
      <c r="F13" s="297">
        <f>+E13-B13</f>
        <v>-1456860.7200000025</v>
      </c>
    </row>
    <row r="14" spans="1:6" ht="25.5" x14ac:dyDescent="0.25">
      <c r="A14" s="28" t="s">
        <v>7</v>
      </c>
      <c r="B14" s="297">
        <v>2058328.0800000085</v>
      </c>
      <c r="C14" s="294">
        <v>7441241.6100000003</v>
      </c>
      <c r="D14" s="297">
        <v>7531626.75</v>
      </c>
      <c r="E14" s="294">
        <f>+B14+C14-D14</f>
        <v>1967942.9400000088</v>
      </c>
      <c r="F14" s="297">
        <f>+E14-B14</f>
        <v>-90385.139999999665</v>
      </c>
    </row>
    <row r="15" spans="1:6" ht="25.5" x14ac:dyDescent="0.25">
      <c r="A15" s="28" t="s">
        <v>9</v>
      </c>
      <c r="B15" s="297">
        <v>724829.08000000007</v>
      </c>
      <c r="C15" s="294">
        <v>557896.6</v>
      </c>
      <c r="D15" s="297">
        <v>50007.92</v>
      </c>
      <c r="E15" s="294">
        <f>+B15+C15-D15</f>
        <v>1232717.7600000002</v>
      </c>
      <c r="F15" s="297">
        <f>+E15-B15</f>
        <v>507888.68000000017</v>
      </c>
    </row>
    <row r="16" spans="1:6" x14ac:dyDescent="0.25">
      <c r="A16" s="28" t="s">
        <v>12</v>
      </c>
      <c r="B16" s="297">
        <v>152278.42999999996</v>
      </c>
      <c r="C16" s="294">
        <v>185821.9</v>
      </c>
      <c r="D16" s="297">
        <v>199963.55</v>
      </c>
      <c r="E16" s="294">
        <f>+B16+C16-D16</f>
        <v>138136.77999999997</v>
      </c>
      <c r="F16" s="297">
        <f>+E16-B16</f>
        <v>-14141.649999999994</v>
      </c>
    </row>
    <row r="17" spans="1:7" ht="25.5" x14ac:dyDescent="0.25">
      <c r="A17" s="28" t="s">
        <v>311</v>
      </c>
      <c r="B17" s="298">
        <v>0</v>
      </c>
      <c r="C17" s="304">
        <v>0</v>
      </c>
      <c r="D17" s="298">
        <v>0</v>
      </c>
      <c r="E17" s="304">
        <f>+B17+C17-D17</f>
        <v>0</v>
      </c>
      <c r="F17" s="298">
        <f>+E17-B17</f>
        <v>0</v>
      </c>
    </row>
    <row r="18" spans="1:7" x14ac:dyDescent="0.25">
      <c r="A18" s="28"/>
      <c r="B18" s="297">
        <v>15080597.950000012</v>
      </c>
      <c r="C18" s="294">
        <f>SUM(C13:C17)</f>
        <v>26397042.509999998</v>
      </c>
      <c r="D18" s="297">
        <f>SUM(D13:D17)</f>
        <v>27450541.340000004</v>
      </c>
      <c r="E18" s="294">
        <f>SUM(E13:E17)</f>
        <v>14027099.120000008</v>
      </c>
      <c r="F18" s="297">
        <f>SUM(F13:F17)</f>
        <v>-1053498.8300000019</v>
      </c>
    </row>
    <row r="19" spans="1:7" x14ac:dyDescent="0.25">
      <c r="A19" s="28"/>
      <c r="B19" s="297"/>
      <c r="C19" s="294"/>
      <c r="D19" s="297"/>
      <c r="E19" s="294"/>
      <c r="F19" s="297"/>
    </row>
    <row r="20" spans="1:7" x14ac:dyDescent="0.25">
      <c r="A20" s="72" t="s">
        <v>21</v>
      </c>
      <c r="B20" s="297"/>
      <c r="C20" s="294"/>
      <c r="D20" s="297"/>
      <c r="E20" s="294"/>
      <c r="F20" s="297"/>
    </row>
    <row r="21" spans="1:7" ht="25.5" x14ac:dyDescent="0.25">
      <c r="A21" s="28" t="s">
        <v>286</v>
      </c>
      <c r="B21" s="297">
        <v>9.0000001713633537E-2</v>
      </c>
      <c r="C21" s="294">
        <v>22556.58</v>
      </c>
      <c r="D21" s="297">
        <v>0</v>
      </c>
      <c r="E21" s="294">
        <f>+B21+C21-D21</f>
        <v>22556.670000001715</v>
      </c>
      <c r="F21" s="297">
        <f>+E21-B21</f>
        <v>22556.58</v>
      </c>
    </row>
    <row r="22" spans="1:7" ht="25.5" x14ac:dyDescent="0.25">
      <c r="A22" s="28" t="s">
        <v>27</v>
      </c>
      <c r="B22" s="297">
        <v>222712740.84000003</v>
      </c>
      <c r="C22" s="294">
        <v>0</v>
      </c>
      <c r="D22" s="297">
        <v>0</v>
      </c>
      <c r="E22" s="294">
        <f>+B22+C22-D22</f>
        <v>222712740.84000003</v>
      </c>
      <c r="F22" s="297">
        <f>+E22-B22</f>
        <v>0</v>
      </c>
    </row>
    <row r="23" spans="1:7" x14ac:dyDescent="0.25">
      <c r="A23" s="28" t="s">
        <v>29</v>
      </c>
      <c r="B23" s="297">
        <v>89727411.85999994</v>
      </c>
      <c r="C23" s="294">
        <v>572100.65</v>
      </c>
      <c r="D23" s="297">
        <v>0</v>
      </c>
      <c r="E23" s="294">
        <f>+B23+C23-D23</f>
        <v>90299512.509999946</v>
      </c>
      <c r="F23" s="297">
        <f>+E23-B23</f>
        <v>572100.65000000596</v>
      </c>
    </row>
    <row r="24" spans="1:7" x14ac:dyDescent="0.25">
      <c r="A24" s="28" t="s">
        <v>31</v>
      </c>
      <c r="B24" s="297">
        <v>1023682.6</v>
      </c>
      <c r="C24" s="294">
        <v>0</v>
      </c>
      <c r="D24" s="297">
        <v>0</v>
      </c>
      <c r="E24" s="294">
        <f>+B24+C24-D24</f>
        <v>1023682.6</v>
      </c>
      <c r="F24" s="297">
        <f>+E24-B24</f>
        <v>0</v>
      </c>
    </row>
    <row r="25" spans="1:7" ht="25.5" x14ac:dyDescent="0.25">
      <c r="A25" s="28" t="s">
        <v>152</v>
      </c>
      <c r="B25" s="298">
        <v>-9697359.9999999981</v>
      </c>
      <c r="C25" s="304">
        <v>0</v>
      </c>
      <c r="D25" s="298">
        <v>481369.12</v>
      </c>
      <c r="E25" s="304">
        <f>+B25+C25-D25</f>
        <v>-10178729.119999997</v>
      </c>
      <c r="F25" s="298">
        <f>+E25-B25</f>
        <v>-481369.11999999918</v>
      </c>
    </row>
    <row r="26" spans="1:7" x14ac:dyDescent="0.25">
      <c r="A26" s="28"/>
      <c r="B26" s="299">
        <v>303766475.38999999</v>
      </c>
      <c r="C26" s="305">
        <f>SUM(C21:C25)</f>
        <v>594657.23</v>
      </c>
      <c r="D26" s="299">
        <f>SUM(D21:D25)</f>
        <v>481369.12</v>
      </c>
      <c r="E26" s="305">
        <f>SUM(E21:E25)</f>
        <v>303879763.5</v>
      </c>
      <c r="F26" s="299">
        <f>SUM(F21:F25)</f>
        <v>113288.11000000674</v>
      </c>
    </row>
    <row r="27" spans="1:7" x14ac:dyDescent="0.25">
      <c r="A27" s="28"/>
      <c r="B27" s="297"/>
      <c r="C27" s="294"/>
      <c r="D27" s="297"/>
      <c r="E27" s="294"/>
      <c r="F27" s="297"/>
    </row>
    <row r="28" spans="1:7" x14ac:dyDescent="0.25">
      <c r="A28" s="72" t="s">
        <v>35</v>
      </c>
      <c r="B28" s="297"/>
      <c r="C28" s="294"/>
      <c r="D28" s="297"/>
      <c r="E28" s="294"/>
      <c r="F28" s="297"/>
    </row>
    <row r="29" spans="1:7" x14ac:dyDescent="0.25">
      <c r="A29" s="28" t="s">
        <v>35</v>
      </c>
      <c r="B29" s="298">
        <v>51865.8</v>
      </c>
      <c r="C29" s="304">
        <v>0</v>
      </c>
      <c r="D29" s="298">
        <v>0</v>
      </c>
      <c r="E29" s="304">
        <f t="shared" ref="E29" si="0">+B29+C29-D29</f>
        <v>51865.8</v>
      </c>
      <c r="F29" s="298">
        <f t="shared" ref="F29" si="1">+E29-B29</f>
        <v>0</v>
      </c>
      <c r="G29" s="48"/>
    </row>
    <row r="30" spans="1:7" x14ac:dyDescent="0.25">
      <c r="A30" s="28"/>
      <c r="B30" s="297">
        <v>51865.8</v>
      </c>
      <c r="C30" s="294">
        <f t="shared" ref="C30:F30" si="2">SUM(C29)</f>
        <v>0</v>
      </c>
      <c r="D30" s="297">
        <f t="shared" si="2"/>
        <v>0</v>
      </c>
      <c r="E30" s="294">
        <f t="shared" si="2"/>
        <v>51865.8</v>
      </c>
      <c r="F30" s="297">
        <f t="shared" si="2"/>
        <v>0</v>
      </c>
    </row>
    <row r="31" spans="1:7" x14ac:dyDescent="0.25">
      <c r="A31" s="28"/>
      <c r="B31" s="297"/>
      <c r="C31" s="294"/>
      <c r="D31" s="297"/>
      <c r="E31" s="294"/>
      <c r="F31" s="297"/>
    </row>
    <row r="32" spans="1:7" ht="16.5" thickBot="1" x14ac:dyDescent="0.3">
      <c r="A32" s="28"/>
      <c r="B32" s="300">
        <v>318898939.13999999</v>
      </c>
      <c r="C32" s="306">
        <f>+C30+C26+C18</f>
        <v>26991699.739999998</v>
      </c>
      <c r="D32" s="300">
        <f>+D30+D26+D18</f>
        <v>27931910.460000005</v>
      </c>
      <c r="E32" s="306">
        <f>+E30+E26+E18</f>
        <v>317958728.42000002</v>
      </c>
      <c r="F32" s="300">
        <f>+F30+F26+F18</f>
        <v>-940210.7199999952</v>
      </c>
    </row>
    <row r="33" spans="1:6" ht="17.25" thickTop="1" thickBot="1" x14ac:dyDescent="0.3">
      <c r="A33" s="73"/>
      <c r="B33" s="301"/>
      <c r="C33" s="307"/>
      <c r="D33" s="301"/>
      <c r="E33" s="307"/>
      <c r="F33" s="301"/>
    </row>
    <row r="34" spans="1:6" x14ac:dyDescent="0.25">
      <c r="A34" s="6"/>
      <c r="B34" s="61"/>
      <c r="C34" s="61"/>
      <c r="D34" s="61"/>
      <c r="E34" s="61"/>
      <c r="F34" s="61"/>
    </row>
    <row r="38" spans="1:6" x14ac:dyDescent="0.25">
      <c r="A38" s="278"/>
      <c r="B38" s="241"/>
      <c r="F38" s="247"/>
    </row>
    <row r="39" spans="1:6" x14ac:dyDescent="0.25">
      <c r="A39" s="280"/>
      <c r="B39" s="243"/>
      <c r="F39" s="247"/>
    </row>
    <row r="40" spans="1:6" x14ac:dyDescent="0.25">
      <c r="A40" s="280"/>
    </row>
  </sheetData>
  <mergeCells count="4">
    <mergeCell ref="E2:F2"/>
    <mergeCell ref="A4:F4"/>
    <mergeCell ref="A5:F5"/>
    <mergeCell ref="A6:F6"/>
  </mergeCells>
  <printOptions horizontalCentered="1"/>
  <pageMargins left="0.51181102362204722" right="0.51181102362204722" top="0.15748031496062992" bottom="0.15748031496062992" header="0.31496062992125984" footer="0.31496062992125984"/>
  <pageSetup scale="88" orientation="landscape" r:id="rId1"/>
  <headerFooter>
    <oddFooter>&amp;R&amp;14 &amp;"BenguiatGot Bk BT,Negrita"6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E51"/>
  <sheetViews>
    <sheetView workbookViewId="0">
      <selection activeCell="A7" sqref="A7"/>
    </sheetView>
  </sheetViews>
  <sheetFormatPr baseColWidth="10" defaultRowHeight="15.75" x14ac:dyDescent="0.25"/>
  <cols>
    <col min="1" max="1" width="42.42578125" style="7" customWidth="1"/>
    <col min="2" max="2" width="18.5703125" style="1" customWidth="1"/>
    <col min="3" max="3" width="17.28515625" style="1" customWidth="1"/>
    <col min="4" max="4" width="24" style="1" customWidth="1"/>
    <col min="5" max="5" width="21.42578125" style="1" customWidth="1"/>
    <col min="6" max="16384" width="11.42578125" style="1"/>
  </cols>
  <sheetData>
    <row r="2" spans="1:5" x14ac:dyDescent="0.25">
      <c r="E2" s="4"/>
    </row>
    <row r="3" spans="1:5" ht="16.5" thickBot="1" x14ac:dyDescent="0.3"/>
    <row r="4" spans="1:5" x14ac:dyDescent="0.25">
      <c r="A4" s="321" t="s">
        <v>174</v>
      </c>
      <c r="B4" s="322"/>
      <c r="C4" s="322"/>
      <c r="D4" s="322"/>
      <c r="E4" s="323"/>
    </row>
    <row r="5" spans="1:5" ht="15.75" customHeight="1" x14ac:dyDescent="0.25">
      <c r="A5" s="324" t="s">
        <v>153</v>
      </c>
      <c r="B5" s="325"/>
      <c r="C5" s="325"/>
      <c r="D5" s="325"/>
      <c r="E5" s="326"/>
    </row>
    <row r="6" spans="1:5" ht="16.5" thickBot="1" x14ac:dyDescent="0.3">
      <c r="A6" s="352" t="s">
        <v>837</v>
      </c>
      <c r="B6" s="353"/>
      <c r="C6" s="353"/>
      <c r="D6" s="353"/>
      <c r="E6" s="354"/>
    </row>
    <row r="7" spans="1:5" ht="47.25" customHeight="1" x14ac:dyDescent="0.25">
      <c r="A7" s="74" t="s">
        <v>154</v>
      </c>
      <c r="B7" s="75" t="s">
        <v>155</v>
      </c>
      <c r="C7" s="76" t="s">
        <v>156</v>
      </c>
      <c r="D7" s="77" t="s">
        <v>157</v>
      </c>
      <c r="E7" s="78" t="s">
        <v>158</v>
      </c>
    </row>
    <row r="8" spans="1:5" x14ac:dyDescent="0.25">
      <c r="A8" s="54" t="s">
        <v>159</v>
      </c>
      <c r="B8" s="70"/>
      <c r="C8" s="70"/>
      <c r="D8" s="70"/>
      <c r="E8" s="71"/>
    </row>
    <row r="9" spans="1:5" x14ac:dyDescent="0.25">
      <c r="A9" s="54"/>
      <c r="B9" s="70"/>
      <c r="C9" s="70"/>
      <c r="D9" s="70"/>
      <c r="E9" s="71"/>
    </row>
    <row r="10" spans="1:5" x14ac:dyDescent="0.25">
      <c r="A10" s="54" t="s">
        <v>160</v>
      </c>
      <c r="B10" s="70"/>
      <c r="C10" s="70"/>
      <c r="D10" s="70"/>
      <c r="E10" s="71"/>
    </row>
    <row r="11" spans="1:5" x14ac:dyDescent="0.25">
      <c r="A11" s="54"/>
      <c r="B11" s="70"/>
      <c r="C11" s="70"/>
      <c r="D11" s="70"/>
      <c r="E11" s="71"/>
    </row>
    <row r="12" spans="1:5" x14ac:dyDescent="0.25">
      <c r="A12" s="54" t="s">
        <v>161</v>
      </c>
      <c r="B12" s="70"/>
      <c r="C12" s="70"/>
      <c r="D12" s="85"/>
      <c r="E12" s="86"/>
    </row>
    <row r="13" spans="1:5" x14ac:dyDescent="0.25">
      <c r="A13" s="28" t="s">
        <v>162</v>
      </c>
      <c r="B13" s="70"/>
      <c r="C13" s="70"/>
      <c r="D13" s="85"/>
      <c r="E13" s="86"/>
    </row>
    <row r="14" spans="1:5" x14ac:dyDescent="0.25">
      <c r="A14" s="28" t="s">
        <v>163</v>
      </c>
      <c r="B14" s="70"/>
      <c r="C14" s="70"/>
      <c r="D14" s="85"/>
      <c r="E14" s="86"/>
    </row>
    <row r="15" spans="1:5" x14ac:dyDescent="0.25">
      <c r="A15" s="28" t="s">
        <v>164</v>
      </c>
      <c r="B15" s="70"/>
      <c r="C15" s="70"/>
      <c r="D15" s="85"/>
      <c r="E15" s="86"/>
    </row>
    <row r="16" spans="1:5" x14ac:dyDescent="0.25">
      <c r="A16" s="52"/>
      <c r="B16" s="70"/>
      <c r="C16" s="70"/>
      <c r="D16" s="85"/>
      <c r="E16" s="86"/>
    </row>
    <row r="17" spans="1:5" x14ac:dyDescent="0.25">
      <c r="A17" s="54" t="s">
        <v>165</v>
      </c>
      <c r="B17" s="70"/>
      <c r="C17" s="70"/>
      <c r="D17" s="85"/>
      <c r="E17" s="86"/>
    </row>
    <row r="18" spans="1:5" ht="25.5" x14ac:dyDescent="0.25">
      <c r="A18" s="28" t="s">
        <v>166</v>
      </c>
      <c r="B18" s="70"/>
      <c r="C18" s="70"/>
      <c r="D18" s="85"/>
      <c r="E18" s="86"/>
    </row>
    <row r="19" spans="1:5" x14ac:dyDescent="0.25">
      <c r="A19" s="28" t="s">
        <v>167</v>
      </c>
      <c r="B19" s="70"/>
      <c r="C19" s="70"/>
      <c r="D19" s="85"/>
      <c r="E19" s="86"/>
    </row>
    <row r="20" spans="1:5" x14ac:dyDescent="0.25">
      <c r="A20" s="28" t="s">
        <v>163</v>
      </c>
      <c r="B20" s="70"/>
      <c r="C20" s="70"/>
      <c r="D20" s="85"/>
      <c r="E20" s="86"/>
    </row>
    <row r="21" spans="1:5" x14ac:dyDescent="0.25">
      <c r="A21" s="28" t="s">
        <v>164</v>
      </c>
      <c r="B21" s="70"/>
      <c r="C21" s="70"/>
      <c r="D21" s="85"/>
      <c r="E21" s="86"/>
    </row>
    <row r="22" spans="1:5" x14ac:dyDescent="0.25">
      <c r="A22" s="52"/>
      <c r="B22" s="70"/>
      <c r="C22" s="70"/>
      <c r="D22" s="85"/>
      <c r="E22" s="86"/>
    </row>
    <row r="23" spans="1:5" x14ac:dyDescent="0.25">
      <c r="A23" s="52" t="s">
        <v>168</v>
      </c>
      <c r="B23" s="70"/>
      <c r="C23" s="70"/>
      <c r="D23" s="85"/>
      <c r="E23" s="86"/>
    </row>
    <row r="24" spans="1:5" x14ac:dyDescent="0.25">
      <c r="A24" s="52"/>
      <c r="B24" s="70"/>
      <c r="C24" s="70"/>
      <c r="D24" s="85"/>
      <c r="E24" s="86"/>
    </row>
    <row r="25" spans="1:5" x14ac:dyDescent="0.25">
      <c r="A25" s="54" t="s">
        <v>169</v>
      </c>
      <c r="B25" s="70"/>
      <c r="C25" s="70"/>
      <c r="D25" s="85"/>
      <c r="E25" s="86"/>
    </row>
    <row r="26" spans="1:5" x14ac:dyDescent="0.25">
      <c r="A26" s="54" t="s">
        <v>161</v>
      </c>
      <c r="B26" s="70"/>
      <c r="C26" s="70"/>
      <c r="D26" s="85"/>
      <c r="E26" s="86"/>
    </row>
    <row r="27" spans="1:5" x14ac:dyDescent="0.25">
      <c r="A27" s="28" t="s">
        <v>162</v>
      </c>
      <c r="B27" s="70"/>
      <c r="C27" s="70"/>
      <c r="D27" s="85"/>
      <c r="E27" s="86"/>
    </row>
    <row r="28" spans="1:5" x14ac:dyDescent="0.25">
      <c r="A28" s="28" t="s">
        <v>163</v>
      </c>
      <c r="B28" s="70"/>
      <c r="C28" s="70"/>
      <c r="D28" s="85"/>
      <c r="E28" s="86"/>
    </row>
    <row r="29" spans="1:5" x14ac:dyDescent="0.25">
      <c r="A29" s="28" t="s">
        <v>164</v>
      </c>
      <c r="B29" s="70"/>
      <c r="C29" s="70"/>
      <c r="D29" s="85"/>
      <c r="E29" s="86"/>
    </row>
    <row r="30" spans="1:5" x14ac:dyDescent="0.25">
      <c r="A30" s="79"/>
      <c r="B30" s="70"/>
      <c r="C30" s="70"/>
      <c r="D30" s="85"/>
      <c r="E30" s="86"/>
    </row>
    <row r="31" spans="1:5" x14ac:dyDescent="0.25">
      <c r="A31" s="80" t="s">
        <v>165</v>
      </c>
      <c r="B31" s="70"/>
      <c r="C31" s="70"/>
      <c r="D31" s="85"/>
      <c r="E31" s="86"/>
    </row>
    <row r="32" spans="1:5" x14ac:dyDescent="0.25">
      <c r="A32" s="28" t="s">
        <v>170</v>
      </c>
      <c r="B32" s="70"/>
      <c r="C32" s="70"/>
      <c r="D32" s="85"/>
      <c r="E32" s="86"/>
    </row>
    <row r="33" spans="1:5" x14ac:dyDescent="0.25">
      <c r="A33" s="28" t="s">
        <v>167</v>
      </c>
      <c r="B33" s="70"/>
      <c r="C33" s="70"/>
      <c r="D33" s="85"/>
      <c r="E33" s="86"/>
    </row>
    <row r="34" spans="1:5" x14ac:dyDescent="0.25">
      <c r="A34" s="28" t="s">
        <v>163</v>
      </c>
      <c r="B34" s="70"/>
      <c r="C34" s="70"/>
      <c r="D34" s="85"/>
      <c r="E34" s="86"/>
    </row>
    <row r="35" spans="1:5" x14ac:dyDescent="0.25">
      <c r="A35" s="28" t="s">
        <v>164</v>
      </c>
      <c r="B35" s="70"/>
      <c r="C35" s="70"/>
      <c r="D35" s="85"/>
      <c r="E35" s="86"/>
    </row>
    <row r="36" spans="1:5" x14ac:dyDescent="0.25">
      <c r="A36" s="79"/>
      <c r="B36" s="70"/>
      <c r="C36" s="70"/>
      <c r="D36" s="85"/>
      <c r="E36" s="86"/>
    </row>
    <row r="37" spans="1:5" x14ac:dyDescent="0.25">
      <c r="A37" s="28" t="s">
        <v>171</v>
      </c>
      <c r="B37" s="70"/>
      <c r="C37" s="70"/>
      <c r="D37" s="85"/>
      <c r="E37" s="86"/>
    </row>
    <row r="38" spans="1:5" x14ac:dyDescent="0.25">
      <c r="A38" s="79"/>
      <c r="B38" s="70"/>
      <c r="C38" s="70"/>
      <c r="D38" s="85"/>
      <c r="E38" s="86"/>
    </row>
    <row r="39" spans="1:5" x14ac:dyDescent="0.25">
      <c r="A39" s="80" t="s">
        <v>172</v>
      </c>
      <c r="B39" s="70"/>
      <c r="C39" s="70"/>
      <c r="D39" s="85"/>
      <c r="E39" s="86"/>
    </row>
    <row r="40" spans="1:5" x14ac:dyDescent="0.25">
      <c r="A40" s="79"/>
      <c r="B40" s="70"/>
      <c r="C40" s="70"/>
      <c r="D40" s="85"/>
      <c r="E40" s="86"/>
    </row>
    <row r="41" spans="1:5" x14ac:dyDescent="0.25">
      <c r="A41" s="80" t="s">
        <v>173</v>
      </c>
      <c r="B41" s="70"/>
      <c r="C41" s="70"/>
      <c r="D41" s="85"/>
      <c r="E41" s="86"/>
    </row>
    <row r="42" spans="1:5" ht="16.5" thickBot="1" x14ac:dyDescent="0.3">
      <c r="A42" s="81"/>
      <c r="B42" s="82"/>
      <c r="C42" s="82"/>
      <c r="D42" s="82"/>
      <c r="E42" s="83"/>
    </row>
    <row r="43" spans="1:5" x14ac:dyDescent="0.25">
      <c r="A43" s="84"/>
      <c r="B43" s="18"/>
      <c r="C43" s="18"/>
      <c r="D43" s="18"/>
      <c r="E43" s="18"/>
    </row>
    <row r="44" spans="1:5" x14ac:dyDescent="0.25">
      <c r="A44" s="84"/>
      <c r="B44" s="18"/>
      <c r="C44" s="18"/>
      <c r="D44" s="18"/>
      <c r="E44" s="18"/>
    </row>
    <row r="45" spans="1:5" x14ac:dyDescent="0.25">
      <c r="A45" s="84"/>
      <c r="B45" s="18"/>
      <c r="C45" s="18"/>
      <c r="D45" s="18"/>
      <c r="E45" s="18"/>
    </row>
    <row r="49" spans="1:5" x14ac:dyDescent="0.25">
      <c r="A49" s="278"/>
      <c r="B49" s="241"/>
      <c r="E49" s="247"/>
    </row>
    <row r="50" spans="1:5" x14ac:dyDescent="0.25">
      <c r="A50" s="280"/>
      <c r="B50" s="243"/>
      <c r="E50" s="247"/>
    </row>
    <row r="51" spans="1:5" x14ac:dyDescent="0.25">
      <c r="A51" s="280"/>
    </row>
  </sheetData>
  <mergeCells count="3">
    <mergeCell ref="A4:E4"/>
    <mergeCell ref="A5:E5"/>
    <mergeCell ref="A6:E6"/>
  </mergeCells>
  <pageMargins left="0.70866141732283472" right="0.31496062992125984" top="0.74803149606299213" bottom="0.74803149606299213" header="0.31496062992125984" footer="0.31496062992125984"/>
  <pageSetup scale="75" orientation="portrait" r:id="rId1"/>
  <headerFooter>
    <oddFooter>&amp;R&amp;"BenguiatGot Bk BT,Negrita"&amp;14 7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2"/>
  </sheetPr>
  <dimension ref="A1:G971"/>
  <sheetViews>
    <sheetView showGridLines="0" zoomScaleNormal="100" workbookViewId="0">
      <selection activeCell="A15" sqref="A15"/>
    </sheetView>
  </sheetViews>
  <sheetFormatPr baseColWidth="10" defaultRowHeight="12.75" x14ac:dyDescent="0.2"/>
  <cols>
    <col min="1" max="1" width="55.140625" style="87" customWidth="1"/>
    <col min="2" max="2" width="18.85546875" style="114" customWidth="1"/>
    <col min="3" max="3" width="18.7109375" style="114" customWidth="1"/>
    <col min="4" max="4" width="18.140625" style="114" customWidth="1"/>
    <col min="5" max="5" width="19" style="114" customWidth="1"/>
    <col min="6" max="6" width="18.85546875" style="114" customWidth="1"/>
    <col min="7" max="7" width="19" style="114" customWidth="1"/>
    <col min="8" max="199" width="11.42578125" style="87"/>
    <col min="200" max="200" width="41" style="87" customWidth="1"/>
    <col min="201" max="202" width="17.7109375" style="87" bestFit="1" customWidth="1"/>
    <col min="203" max="204" width="16.42578125" style="87" bestFit="1" customWidth="1"/>
    <col min="205" max="206" width="17.7109375" style="87" bestFit="1" customWidth="1"/>
    <col min="207" max="455" width="11.42578125" style="87"/>
    <col min="456" max="456" width="41" style="87" customWidth="1"/>
    <col min="457" max="458" width="17.7109375" style="87" bestFit="1" customWidth="1"/>
    <col min="459" max="460" width="16.42578125" style="87" bestFit="1" customWidth="1"/>
    <col min="461" max="462" width="17.7109375" style="87" bestFit="1" customWidth="1"/>
    <col min="463" max="711" width="11.42578125" style="87"/>
    <col min="712" max="712" width="41" style="87" customWidth="1"/>
    <col min="713" max="714" width="17.7109375" style="87" bestFit="1" customWidth="1"/>
    <col min="715" max="716" width="16.42578125" style="87" bestFit="1" customWidth="1"/>
    <col min="717" max="718" width="17.7109375" style="87" bestFit="1" customWidth="1"/>
    <col min="719" max="967" width="11.42578125" style="87"/>
    <col min="968" max="968" width="41" style="87" customWidth="1"/>
    <col min="969" max="970" width="17.7109375" style="87" bestFit="1" customWidth="1"/>
    <col min="971" max="972" width="16.42578125" style="87" bestFit="1" customWidth="1"/>
    <col min="973" max="974" width="17.7109375" style="87" bestFit="1" customWidth="1"/>
    <col min="975" max="1223" width="11.42578125" style="87"/>
    <col min="1224" max="1224" width="41" style="87" customWidth="1"/>
    <col min="1225" max="1226" width="17.7109375" style="87" bestFit="1" customWidth="1"/>
    <col min="1227" max="1228" width="16.42578125" style="87" bestFit="1" customWidth="1"/>
    <col min="1229" max="1230" width="17.7109375" style="87" bestFit="1" customWidth="1"/>
    <col min="1231" max="1479" width="11.42578125" style="87"/>
    <col min="1480" max="1480" width="41" style="87" customWidth="1"/>
    <col min="1481" max="1482" width="17.7109375" style="87" bestFit="1" customWidth="1"/>
    <col min="1483" max="1484" width="16.42578125" style="87" bestFit="1" customWidth="1"/>
    <col min="1485" max="1486" width="17.7109375" style="87" bestFit="1" customWidth="1"/>
    <col min="1487" max="1735" width="11.42578125" style="87"/>
    <col min="1736" max="1736" width="41" style="87" customWidth="1"/>
    <col min="1737" max="1738" width="17.7109375" style="87" bestFit="1" customWidth="1"/>
    <col min="1739" max="1740" width="16.42578125" style="87" bestFit="1" customWidth="1"/>
    <col min="1741" max="1742" width="17.7109375" style="87" bestFit="1" customWidth="1"/>
    <col min="1743" max="1991" width="11.42578125" style="87"/>
    <col min="1992" max="1992" width="41" style="87" customWidth="1"/>
    <col min="1993" max="1994" width="17.7109375" style="87" bestFit="1" customWidth="1"/>
    <col min="1995" max="1996" width="16.42578125" style="87" bestFit="1" customWidth="1"/>
    <col min="1997" max="1998" width="17.7109375" style="87" bestFit="1" customWidth="1"/>
    <col min="1999" max="2247" width="11.42578125" style="87"/>
    <col min="2248" max="2248" width="41" style="87" customWidth="1"/>
    <col min="2249" max="2250" width="17.7109375" style="87" bestFit="1" customWidth="1"/>
    <col min="2251" max="2252" width="16.42578125" style="87" bestFit="1" customWidth="1"/>
    <col min="2253" max="2254" width="17.7109375" style="87" bestFit="1" customWidth="1"/>
    <col min="2255" max="2503" width="11.42578125" style="87"/>
    <col min="2504" max="2504" width="41" style="87" customWidth="1"/>
    <col min="2505" max="2506" width="17.7109375" style="87" bestFit="1" customWidth="1"/>
    <col min="2507" max="2508" width="16.42578125" style="87" bestFit="1" customWidth="1"/>
    <col min="2509" max="2510" width="17.7109375" style="87" bestFit="1" customWidth="1"/>
    <col min="2511" max="2759" width="11.42578125" style="87"/>
    <col min="2760" max="2760" width="41" style="87" customWidth="1"/>
    <col min="2761" max="2762" width="17.7109375" style="87" bestFit="1" customWidth="1"/>
    <col min="2763" max="2764" width="16.42578125" style="87" bestFit="1" customWidth="1"/>
    <col min="2765" max="2766" width="17.7109375" style="87" bestFit="1" customWidth="1"/>
    <col min="2767" max="3015" width="11.42578125" style="87"/>
    <col min="3016" max="3016" width="41" style="87" customWidth="1"/>
    <col min="3017" max="3018" width="17.7109375" style="87" bestFit="1" customWidth="1"/>
    <col min="3019" max="3020" width="16.42578125" style="87" bestFit="1" customWidth="1"/>
    <col min="3021" max="3022" width="17.7109375" style="87" bestFit="1" customWidth="1"/>
    <col min="3023" max="3271" width="11.42578125" style="87"/>
    <col min="3272" max="3272" width="41" style="87" customWidth="1"/>
    <col min="3273" max="3274" width="17.7109375" style="87" bestFit="1" customWidth="1"/>
    <col min="3275" max="3276" width="16.42578125" style="87" bestFit="1" customWidth="1"/>
    <col min="3277" max="3278" width="17.7109375" style="87" bestFit="1" customWidth="1"/>
    <col min="3279" max="3527" width="11.42578125" style="87"/>
    <col min="3528" max="3528" width="41" style="87" customWidth="1"/>
    <col min="3529" max="3530" width="17.7109375" style="87" bestFit="1" customWidth="1"/>
    <col min="3531" max="3532" width="16.42578125" style="87" bestFit="1" customWidth="1"/>
    <col min="3533" max="3534" width="17.7109375" style="87" bestFit="1" customWidth="1"/>
    <col min="3535" max="3783" width="11.42578125" style="87"/>
    <col min="3784" max="3784" width="41" style="87" customWidth="1"/>
    <col min="3785" max="3786" width="17.7109375" style="87" bestFit="1" customWidth="1"/>
    <col min="3787" max="3788" width="16.42578125" style="87" bestFit="1" customWidth="1"/>
    <col min="3789" max="3790" width="17.7109375" style="87" bestFit="1" customWidth="1"/>
    <col min="3791" max="4039" width="11.42578125" style="87"/>
    <col min="4040" max="4040" width="41" style="87" customWidth="1"/>
    <col min="4041" max="4042" width="17.7109375" style="87" bestFit="1" customWidth="1"/>
    <col min="4043" max="4044" width="16.42578125" style="87" bestFit="1" customWidth="1"/>
    <col min="4045" max="4046" width="17.7109375" style="87" bestFit="1" customWidth="1"/>
    <col min="4047" max="4295" width="11.42578125" style="87"/>
    <col min="4296" max="4296" width="41" style="87" customWidth="1"/>
    <col min="4297" max="4298" width="17.7109375" style="87" bestFit="1" customWidth="1"/>
    <col min="4299" max="4300" width="16.42578125" style="87" bestFit="1" customWidth="1"/>
    <col min="4301" max="4302" width="17.7109375" style="87" bestFit="1" customWidth="1"/>
    <col min="4303" max="4551" width="11.42578125" style="87"/>
    <col min="4552" max="4552" width="41" style="87" customWidth="1"/>
    <col min="4553" max="4554" width="17.7109375" style="87" bestFit="1" customWidth="1"/>
    <col min="4555" max="4556" width="16.42578125" style="87" bestFit="1" customWidth="1"/>
    <col min="4557" max="4558" width="17.7109375" style="87" bestFit="1" customWidth="1"/>
    <col min="4559" max="4807" width="11.42578125" style="87"/>
    <col min="4808" max="4808" width="41" style="87" customWidth="1"/>
    <col min="4809" max="4810" width="17.7109375" style="87" bestFit="1" customWidth="1"/>
    <col min="4811" max="4812" width="16.42578125" style="87" bestFit="1" customWidth="1"/>
    <col min="4813" max="4814" width="17.7109375" style="87" bestFit="1" customWidth="1"/>
    <col min="4815" max="5063" width="11.42578125" style="87"/>
    <col min="5064" max="5064" width="41" style="87" customWidth="1"/>
    <col min="5065" max="5066" width="17.7109375" style="87" bestFit="1" customWidth="1"/>
    <col min="5067" max="5068" width="16.42578125" style="87" bestFit="1" customWidth="1"/>
    <col min="5069" max="5070" width="17.7109375" style="87" bestFit="1" customWidth="1"/>
    <col min="5071" max="5319" width="11.42578125" style="87"/>
    <col min="5320" max="5320" width="41" style="87" customWidth="1"/>
    <col min="5321" max="5322" width="17.7109375" style="87" bestFit="1" customWidth="1"/>
    <col min="5323" max="5324" width="16.42578125" style="87" bestFit="1" customWidth="1"/>
    <col min="5325" max="5326" width="17.7109375" style="87" bestFit="1" customWidth="1"/>
    <col min="5327" max="5575" width="11.42578125" style="87"/>
    <col min="5576" max="5576" width="41" style="87" customWidth="1"/>
    <col min="5577" max="5578" width="17.7109375" style="87" bestFit="1" customWidth="1"/>
    <col min="5579" max="5580" width="16.42578125" style="87" bestFit="1" customWidth="1"/>
    <col min="5581" max="5582" width="17.7109375" style="87" bestFit="1" customWidth="1"/>
    <col min="5583" max="5831" width="11.42578125" style="87"/>
    <col min="5832" max="5832" width="41" style="87" customWidth="1"/>
    <col min="5833" max="5834" width="17.7109375" style="87" bestFit="1" customWidth="1"/>
    <col min="5835" max="5836" width="16.42578125" style="87" bestFit="1" customWidth="1"/>
    <col min="5837" max="5838" width="17.7109375" style="87" bestFit="1" customWidth="1"/>
    <col min="5839" max="6087" width="11.42578125" style="87"/>
    <col min="6088" max="6088" width="41" style="87" customWidth="1"/>
    <col min="6089" max="6090" width="17.7109375" style="87" bestFit="1" customWidth="1"/>
    <col min="6091" max="6092" width="16.42578125" style="87" bestFit="1" customWidth="1"/>
    <col min="6093" max="6094" width="17.7109375" style="87" bestFit="1" customWidth="1"/>
    <col min="6095" max="6343" width="11.42578125" style="87"/>
    <col min="6344" max="6344" width="41" style="87" customWidth="1"/>
    <col min="6345" max="6346" width="17.7109375" style="87" bestFit="1" customWidth="1"/>
    <col min="6347" max="6348" width="16.42578125" style="87" bestFit="1" customWidth="1"/>
    <col min="6349" max="6350" width="17.7109375" style="87" bestFit="1" customWidth="1"/>
    <col min="6351" max="6599" width="11.42578125" style="87"/>
    <col min="6600" max="6600" width="41" style="87" customWidth="1"/>
    <col min="6601" max="6602" width="17.7109375" style="87" bestFit="1" customWidth="1"/>
    <col min="6603" max="6604" width="16.42578125" style="87" bestFit="1" customWidth="1"/>
    <col min="6605" max="6606" width="17.7109375" style="87" bestFit="1" customWidth="1"/>
    <col min="6607" max="6855" width="11.42578125" style="87"/>
    <col min="6856" max="6856" width="41" style="87" customWidth="1"/>
    <col min="6857" max="6858" width="17.7109375" style="87" bestFit="1" customWidth="1"/>
    <col min="6859" max="6860" width="16.42578125" style="87" bestFit="1" customWidth="1"/>
    <col min="6861" max="6862" width="17.7109375" style="87" bestFit="1" customWidth="1"/>
    <col min="6863" max="7111" width="11.42578125" style="87"/>
    <col min="7112" max="7112" width="41" style="87" customWidth="1"/>
    <col min="7113" max="7114" width="17.7109375" style="87" bestFit="1" customWidth="1"/>
    <col min="7115" max="7116" width="16.42578125" style="87" bestFit="1" customWidth="1"/>
    <col min="7117" max="7118" width="17.7109375" style="87" bestFit="1" customWidth="1"/>
    <col min="7119" max="7367" width="11.42578125" style="87"/>
    <col min="7368" max="7368" width="41" style="87" customWidth="1"/>
    <col min="7369" max="7370" width="17.7109375" style="87" bestFit="1" customWidth="1"/>
    <col min="7371" max="7372" width="16.42578125" style="87" bestFit="1" customWidth="1"/>
    <col min="7373" max="7374" width="17.7109375" style="87" bestFit="1" customWidth="1"/>
    <col min="7375" max="7623" width="11.42578125" style="87"/>
    <col min="7624" max="7624" width="41" style="87" customWidth="1"/>
    <col min="7625" max="7626" width="17.7109375" style="87" bestFit="1" customWidth="1"/>
    <col min="7627" max="7628" width="16.42578125" style="87" bestFit="1" customWidth="1"/>
    <col min="7629" max="7630" width="17.7109375" style="87" bestFit="1" customWidth="1"/>
    <col min="7631" max="7879" width="11.42578125" style="87"/>
    <col min="7880" max="7880" width="41" style="87" customWidth="1"/>
    <col min="7881" max="7882" width="17.7109375" style="87" bestFit="1" customWidth="1"/>
    <col min="7883" max="7884" width="16.42578125" style="87" bestFit="1" customWidth="1"/>
    <col min="7885" max="7886" width="17.7109375" style="87" bestFit="1" customWidth="1"/>
    <col min="7887" max="8135" width="11.42578125" style="87"/>
    <col min="8136" max="8136" width="41" style="87" customWidth="1"/>
    <col min="8137" max="8138" width="17.7109375" style="87" bestFit="1" customWidth="1"/>
    <col min="8139" max="8140" width="16.42578125" style="87" bestFit="1" customWidth="1"/>
    <col min="8141" max="8142" width="17.7109375" style="87" bestFit="1" customWidth="1"/>
    <col min="8143" max="8391" width="11.42578125" style="87"/>
    <col min="8392" max="8392" width="41" style="87" customWidth="1"/>
    <col min="8393" max="8394" width="17.7109375" style="87" bestFit="1" customWidth="1"/>
    <col min="8395" max="8396" width="16.42578125" style="87" bestFit="1" customWidth="1"/>
    <col min="8397" max="8398" width="17.7109375" style="87" bestFit="1" customWidth="1"/>
    <col min="8399" max="8647" width="11.42578125" style="87"/>
    <col min="8648" max="8648" width="41" style="87" customWidth="1"/>
    <col min="8649" max="8650" width="17.7109375" style="87" bestFit="1" customWidth="1"/>
    <col min="8651" max="8652" width="16.42578125" style="87" bestFit="1" customWidth="1"/>
    <col min="8653" max="8654" width="17.7109375" style="87" bestFit="1" customWidth="1"/>
    <col min="8655" max="8903" width="11.42578125" style="87"/>
    <col min="8904" max="8904" width="41" style="87" customWidth="1"/>
    <col min="8905" max="8906" width="17.7109375" style="87" bestFit="1" customWidth="1"/>
    <col min="8907" max="8908" width="16.42578125" style="87" bestFit="1" customWidth="1"/>
    <col min="8909" max="8910" width="17.7109375" style="87" bestFit="1" customWidth="1"/>
    <col min="8911" max="9159" width="11.42578125" style="87"/>
    <col min="9160" max="9160" width="41" style="87" customWidth="1"/>
    <col min="9161" max="9162" width="17.7109375" style="87" bestFit="1" customWidth="1"/>
    <col min="9163" max="9164" width="16.42578125" style="87" bestFit="1" customWidth="1"/>
    <col min="9165" max="9166" width="17.7109375" style="87" bestFit="1" customWidth="1"/>
    <col min="9167" max="9415" width="11.42578125" style="87"/>
    <col min="9416" max="9416" width="41" style="87" customWidth="1"/>
    <col min="9417" max="9418" width="17.7109375" style="87" bestFit="1" customWidth="1"/>
    <col min="9419" max="9420" width="16.42578125" style="87" bestFit="1" customWidth="1"/>
    <col min="9421" max="9422" width="17.7109375" style="87" bestFit="1" customWidth="1"/>
    <col min="9423" max="9671" width="11.42578125" style="87"/>
    <col min="9672" max="9672" width="41" style="87" customWidth="1"/>
    <col min="9673" max="9674" width="17.7109375" style="87" bestFit="1" customWidth="1"/>
    <col min="9675" max="9676" width="16.42578125" style="87" bestFit="1" customWidth="1"/>
    <col min="9677" max="9678" width="17.7109375" style="87" bestFit="1" customWidth="1"/>
    <col min="9679" max="9927" width="11.42578125" style="87"/>
    <col min="9928" max="9928" width="41" style="87" customWidth="1"/>
    <col min="9929" max="9930" width="17.7109375" style="87" bestFit="1" customWidth="1"/>
    <col min="9931" max="9932" width="16.42578125" style="87" bestFit="1" customWidth="1"/>
    <col min="9933" max="9934" width="17.7109375" style="87" bestFit="1" customWidth="1"/>
    <col min="9935" max="10183" width="11.42578125" style="87"/>
    <col min="10184" max="10184" width="41" style="87" customWidth="1"/>
    <col min="10185" max="10186" width="17.7109375" style="87" bestFit="1" customWidth="1"/>
    <col min="10187" max="10188" width="16.42578125" style="87" bestFit="1" customWidth="1"/>
    <col min="10189" max="10190" width="17.7109375" style="87" bestFit="1" customWidth="1"/>
    <col min="10191" max="10439" width="11.42578125" style="87"/>
    <col min="10440" max="10440" width="41" style="87" customWidth="1"/>
    <col min="10441" max="10442" width="17.7109375" style="87" bestFit="1" customWidth="1"/>
    <col min="10443" max="10444" width="16.42578125" style="87" bestFit="1" customWidth="1"/>
    <col min="10445" max="10446" width="17.7109375" style="87" bestFit="1" customWidth="1"/>
    <col min="10447" max="10695" width="11.42578125" style="87"/>
    <col min="10696" max="10696" width="41" style="87" customWidth="1"/>
    <col min="10697" max="10698" width="17.7109375" style="87" bestFit="1" customWidth="1"/>
    <col min="10699" max="10700" width="16.42578125" style="87" bestFit="1" customWidth="1"/>
    <col min="10701" max="10702" width="17.7109375" style="87" bestFit="1" customWidth="1"/>
    <col min="10703" max="10951" width="11.42578125" style="87"/>
    <col min="10952" max="10952" width="41" style="87" customWidth="1"/>
    <col min="10953" max="10954" width="17.7109375" style="87" bestFit="1" customWidth="1"/>
    <col min="10955" max="10956" width="16.42578125" style="87" bestFit="1" customWidth="1"/>
    <col min="10957" max="10958" width="17.7109375" style="87" bestFit="1" customWidth="1"/>
    <col min="10959" max="11207" width="11.42578125" style="87"/>
    <col min="11208" max="11208" width="41" style="87" customWidth="1"/>
    <col min="11209" max="11210" width="17.7109375" style="87" bestFit="1" customWidth="1"/>
    <col min="11211" max="11212" width="16.42578125" style="87" bestFit="1" customWidth="1"/>
    <col min="11213" max="11214" width="17.7109375" style="87" bestFit="1" customWidth="1"/>
    <col min="11215" max="11463" width="11.42578125" style="87"/>
    <col min="11464" max="11464" width="41" style="87" customWidth="1"/>
    <col min="11465" max="11466" width="17.7109375" style="87" bestFit="1" customWidth="1"/>
    <col min="11467" max="11468" width="16.42578125" style="87" bestFit="1" customWidth="1"/>
    <col min="11469" max="11470" width="17.7109375" style="87" bestFit="1" customWidth="1"/>
    <col min="11471" max="11719" width="11.42578125" style="87"/>
    <col min="11720" max="11720" width="41" style="87" customWidth="1"/>
    <col min="11721" max="11722" width="17.7109375" style="87" bestFit="1" customWidth="1"/>
    <col min="11723" max="11724" width="16.42578125" style="87" bestFit="1" customWidth="1"/>
    <col min="11725" max="11726" width="17.7109375" style="87" bestFit="1" customWidth="1"/>
    <col min="11727" max="11975" width="11.42578125" style="87"/>
    <col min="11976" max="11976" width="41" style="87" customWidth="1"/>
    <col min="11977" max="11978" width="17.7109375" style="87" bestFit="1" customWidth="1"/>
    <col min="11979" max="11980" width="16.42578125" style="87" bestFit="1" customWidth="1"/>
    <col min="11981" max="11982" width="17.7109375" style="87" bestFit="1" customWidth="1"/>
    <col min="11983" max="12231" width="11.42578125" style="87"/>
    <col min="12232" max="12232" width="41" style="87" customWidth="1"/>
    <col min="12233" max="12234" width="17.7109375" style="87" bestFit="1" customWidth="1"/>
    <col min="12235" max="12236" width="16.42578125" style="87" bestFit="1" customWidth="1"/>
    <col min="12237" max="12238" width="17.7109375" style="87" bestFit="1" customWidth="1"/>
    <col min="12239" max="12487" width="11.42578125" style="87"/>
    <col min="12488" max="12488" width="41" style="87" customWidth="1"/>
    <col min="12489" max="12490" width="17.7109375" style="87" bestFit="1" customWidth="1"/>
    <col min="12491" max="12492" width="16.42578125" style="87" bestFit="1" customWidth="1"/>
    <col min="12493" max="12494" width="17.7109375" style="87" bestFit="1" customWidth="1"/>
    <col min="12495" max="12743" width="11.42578125" style="87"/>
    <col min="12744" max="12744" width="41" style="87" customWidth="1"/>
    <col min="12745" max="12746" width="17.7109375" style="87" bestFit="1" customWidth="1"/>
    <col min="12747" max="12748" width="16.42578125" style="87" bestFit="1" customWidth="1"/>
    <col min="12749" max="12750" width="17.7109375" style="87" bestFit="1" customWidth="1"/>
    <col min="12751" max="12999" width="11.42578125" style="87"/>
    <col min="13000" max="13000" width="41" style="87" customWidth="1"/>
    <col min="13001" max="13002" width="17.7109375" style="87" bestFit="1" customWidth="1"/>
    <col min="13003" max="13004" width="16.42578125" style="87" bestFit="1" customWidth="1"/>
    <col min="13005" max="13006" width="17.7109375" style="87" bestFit="1" customWidth="1"/>
    <col min="13007" max="13255" width="11.42578125" style="87"/>
    <col min="13256" max="13256" width="41" style="87" customWidth="1"/>
    <col min="13257" max="13258" width="17.7109375" style="87" bestFit="1" customWidth="1"/>
    <col min="13259" max="13260" width="16.42578125" style="87" bestFit="1" customWidth="1"/>
    <col min="13261" max="13262" width="17.7109375" style="87" bestFit="1" customWidth="1"/>
    <col min="13263" max="13511" width="11.42578125" style="87"/>
    <col min="13512" max="13512" width="41" style="87" customWidth="1"/>
    <col min="13513" max="13514" width="17.7109375" style="87" bestFit="1" customWidth="1"/>
    <col min="13515" max="13516" width="16.42578125" style="87" bestFit="1" customWidth="1"/>
    <col min="13517" max="13518" width="17.7109375" style="87" bestFit="1" customWidth="1"/>
    <col min="13519" max="13767" width="11.42578125" style="87"/>
    <col min="13768" max="13768" width="41" style="87" customWidth="1"/>
    <col min="13769" max="13770" width="17.7109375" style="87" bestFit="1" customWidth="1"/>
    <col min="13771" max="13772" width="16.42578125" style="87" bestFit="1" customWidth="1"/>
    <col min="13773" max="13774" width="17.7109375" style="87" bestFit="1" customWidth="1"/>
    <col min="13775" max="14023" width="11.42578125" style="87"/>
    <col min="14024" max="14024" width="41" style="87" customWidth="1"/>
    <col min="14025" max="14026" width="17.7109375" style="87" bestFit="1" customWidth="1"/>
    <col min="14027" max="14028" width="16.42578125" style="87" bestFit="1" customWidth="1"/>
    <col min="14029" max="14030" width="17.7109375" style="87" bestFit="1" customWidth="1"/>
    <col min="14031" max="14279" width="11.42578125" style="87"/>
    <col min="14280" max="14280" width="41" style="87" customWidth="1"/>
    <col min="14281" max="14282" width="17.7109375" style="87" bestFit="1" customWidth="1"/>
    <col min="14283" max="14284" width="16.42578125" style="87" bestFit="1" customWidth="1"/>
    <col min="14285" max="14286" width="17.7109375" style="87" bestFit="1" customWidth="1"/>
    <col min="14287" max="14535" width="11.42578125" style="87"/>
    <col min="14536" max="14536" width="41" style="87" customWidth="1"/>
    <col min="14537" max="14538" width="17.7109375" style="87" bestFit="1" customWidth="1"/>
    <col min="14539" max="14540" width="16.42578125" style="87" bestFit="1" customWidth="1"/>
    <col min="14541" max="14542" width="17.7109375" style="87" bestFit="1" customWidth="1"/>
    <col min="14543" max="14791" width="11.42578125" style="87"/>
    <col min="14792" max="14792" width="41" style="87" customWidth="1"/>
    <col min="14793" max="14794" width="17.7109375" style="87" bestFit="1" customWidth="1"/>
    <col min="14795" max="14796" width="16.42578125" style="87" bestFit="1" customWidth="1"/>
    <col min="14797" max="14798" width="17.7109375" style="87" bestFit="1" customWidth="1"/>
    <col min="14799" max="15047" width="11.42578125" style="87"/>
    <col min="15048" max="15048" width="41" style="87" customWidth="1"/>
    <col min="15049" max="15050" width="17.7109375" style="87" bestFit="1" customWidth="1"/>
    <col min="15051" max="15052" width="16.42578125" style="87" bestFit="1" customWidth="1"/>
    <col min="15053" max="15054" width="17.7109375" style="87" bestFit="1" customWidth="1"/>
    <col min="15055" max="15303" width="11.42578125" style="87"/>
    <col min="15304" max="15304" width="41" style="87" customWidth="1"/>
    <col min="15305" max="15306" width="17.7109375" style="87" bestFit="1" customWidth="1"/>
    <col min="15307" max="15308" width="16.42578125" style="87" bestFit="1" customWidth="1"/>
    <col min="15309" max="15310" width="17.7109375" style="87" bestFit="1" customWidth="1"/>
    <col min="15311" max="15559" width="11.42578125" style="87"/>
    <col min="15560" max="15560" width="41" style="87" customWidth="1"/>
    <col min="15561" max="15562" width="17.7109375" style="87" bestFit="1" customWidth="1"/>
    <col min="15563" max="15564" width="16.42578125" style="87" bestFit="1" customWidth="1"/>
    <col min="15565" max="15566" width="17.7109375" style="87" bestFit="1" customWidth="1"/>
    <col min="15567" max="15815" width="11.42578125" style="87"/>
    <col min="15816" max="15816" width="41" style="87" customWidth="1"/>
    <col min="15817" max="15818" width="17.7109375" style="87" bestFit="1" customWidth="1"/>
    <col min="15819" max="15820" width="16.42578125" style="87" bestFit="1" customWidth="1"/>
    <col min="15821" max="15822" width="17.7109375" style="87" bestFit="1" customWidth="1"/>
    <col min="15823" max="16071" width="11.42578125" style="87"/>
    <col min="16072" max="16072" width="41" style="87" customWidth="1"/>
    <col min="16073" max="16074" width="17.7109375" style="87" bestFit="1" customWidth="1"/>
    <col min="16075" max="16076" width="16.42578125" style="87" bestFit="1" customWidth="1"/>
    <col min="16077" max="16078" width="17.7109375" style="87" bestFit="1" customWidth="1"/>
    <col min="16079" max="16384" width="11.42578125" style="87"/>
  </cols>
  <sheetData>
    <row r="1" spans="1:7" x14ac:dyDescent="0.2">
      <c r="A1" s="186" t="s">
        <v>245</v>
      </c>
      <c r="B1" s="187"/>
      <c r="C1" s="187"/>
      <c r="D1" s="187"/>
      <c r="E1" s="187"/>
      <c r="F1" s="187"/>
      <c r="G1" s="187"/>
    </row>
    <row r="2" spans="1:7" x14ac:dyDescent="0.2">
      <c r="A2" s="186" t="s">
        <v>838</v>
      </c>
      <c r="B2" s="187"/>
      <c r="C2" s="187"/>
      <c r="D2" s="187"/>
      <c r="E2" s="187"/>
      <c r="F2" s="187"/>
      <c r="G2" s="187"/>
    </row>
    <row r="3" spans="1:7" x14ac:dyDescent="0.2">
      <c r="A3" s="188"/>
      <c r="B3" s="187"/>
      <c r="C3" s="187"/>
      <c r="D3" s="187"/>
      <c r="E3" s="187"/>
      <c r="F3" s="187"/>
      <c r="G3" s="187"/>
    </row>
    <row r="4" spans="1:7" x14ac:dyDescent="0.2">
      <c r="A4" s="186" t="s">
        <v>246</v>
      </c>
      <c r="B4" s="187"/>
      <c r="C4" s="187"/>
      <c r="D4" s="187"/>
      <c r="E4" s="187"/>
      <c r="F4" s="187"/>
      <c r="G4" s="187"/>
    </row>
    <row r="5" spans="1:7" x14ac:dyDescent="0.2">
      <c r="A5" s="188"/>
      <c r="B5" s="187"/>
      <c r="C5" s="187"/>
      <c r="D5" s="187"/>
      <c r="E5" s="187"/>
      <c r="F5" s="187"/>
      <c r="G5" s="187"/>
    </row>
    <row r="6" spans="1:7" ht="5.25" customHeight="1" thickBot="1" x14ac:dyDescent="0.25"/>
    <row r="7" spans="1:7" s="190" customFormat="1" x14ac:dyDescent="0.2">
      <c r="A7" s="189" t="s">
        <v>179</v>
      </c>
      <c r="B7" s="355" t="s">
        <v>247</v>
      </c>
      <c r="C7" s="356"/>
      <c r="D7" s="355" t="s">
        <v>248</v>
      </c>
      <c r="E7" s="356"/>
      <c r="F7" s="355" t="s">
        <v>249</v>
      </c>
      <c r="G7" s="356"/>
    </row>
    <row r="8" spans="1:7" s="190" customFormat="1" ht="13.5" thickBot="1" x14ac:dyDescent="0.25">
      <c r="A8" s="289"/>
      <c r="B8" s="290" t="s">
        <v>250</v>
      </c>
      <c r="C8" s="291" t="s">
        <v>251</v>
      </c>
      <c r="D8" s="292" t="s">
        <v>252</v>
      </c>
      <c r="E8" s="292" t="s">
        <v>253</v>
      </c>
      <c r="F8" s="290" t="s">
        <v>250</v>
      </c>
      <c r="G8" s="291" t="s">
        <v>251</v>
      </c>
    </row>
    <row r="9" spans="1:7" x14ac:dyDescent="0.2">
      <c r="A9" s="118" t="s">
        <v>1</v>
      </c>
      <c r="B9" s="99">
        <v>318898939.13999999</v>
      </c>
      <c r="C9" s="191" t="s">
        <v>254</v>
      </c>
      <c r="D9" s="99">
        <v>26991699.739999998</v>
      </c>
      <c r="E9" s="191">
        <v>27931910.460000001</v>
      </c>
      <c r="F9" s="99">
        <v>317958728.42000002</v>
      </c>
      <c r="G9" s="192" t="s">
        <v>254</v>
      </c>
    </row>
    <row r="10" spans="1:7" x14ac:dyDescent="0.2">
      <c r="A10" s="122" t="s">
        <v>314</v>
      </c>
      <c r="B10" s="102">
        <v>15080597.949999999</v>
      </c>
      <c r="C10" s="121" t="s">
        <v>254</v>
      </c>
      <c r="D10" s="102">
        <v>26397042.510000002</v>
      </c>
      <c r="E10" s="121">
        <v>27450541.34</v>
      </c>
      <c r="F10" s="102">
        <v>14027099.119999999</v>
      </c>
      <c r="G10" s="120" t="s">
        <v>254</v>
      </c>
    </row>
    <row r="11" spans="1:7" x14ac:dyDescent="0.2">
      <c r="A11" s="122" t="s">
        <v>315</v>
      </c>
      <c r="B11" s="102">
        <v>12145162.359999999</v>
      </c>
      <c r="C11" s="121" t="s">
        <v>254</v>
      </c>
      <c r="D11" s="102">
        <v>18212082.399999999</v>
      </c>
      <c r="E11" s="121">
        <v>19668943.120000001</v>
      </c>
      <c r="F11" s="102">
        <v>10688301.640000001</v>
      </c>
      <c r="G11" s="120" t="s">
        <v>254</v>
      </c>
    </row>
    <row r="12" spans="1:7" x14ac:dyDescent="0.2">
      <c r="A12" s="122" t="s">
        <v>316</v>
      </c>
      <c r="B12" s="102">
        <v>49000</v>
      </c>
      <c r="C12" s="121" t="s">
        <v>254</v>
      </c>
      <c r="D12" s="102">
        <v>0</v>
      </c>
      <c r="E12" s="121">
        <v>0</v>
      </c>
      <c r="F12" s="102">
        <v>49000</v>
      </c>
      <c r="G12" s="120" t="s">
        <v>254</v>
      </c>
    </row>
    <row r="13" spans="1:7" x14ac:dyDescent="0.2">
      <c r="A13" s="122" t="s">
        <v>317</v>
      </c>
      <c r="B13" s="102">
        <v>49000</v>
      </c>
      <c r="C13" s="121" t="s">
        <v>254</v>
      </c>
      <c r="D13" s="102">
        <v>0</v>
      </c>
      <c r="E13" s="121">
        <v>0</v>
      </c>
      <c r="F13" s="102">
        <v>49000</v>
      </c>
      <c r="G13" s="120" t="s">
        <v>254</v>
      </c>
    </row>
    <row r="14" spans="1:7" x14ac:dyDescent="0.2">
      <c r="A14" s="122" t="s">
        <v>318</v>
      </c>
      <c r="B14" s="102">
        <v>17000</v>
      </c>
      <c r="C14" s="121" t="s">
        <v>254</v>
      </c>
      <c r="D14" s="102">
        <v>0</v>
      </c>
      <c r="E14" s="121">
        <v>0</v>
      </c>
      <c r="F14" s="102">
        <v>17000</v>
      </c>
      <c r="G14" s="120" t="s">
        <v>254</v>
      </c>
    </row>
    <row r="15" spans="1:7" x14ac:dyDescent="0.2">
      <c r="A15" s="122" t="s">
        <v>319</v>
      </c>
      <c r="B15" s="102">
        <v>15000</v>
      </c>
      <c r="C15" s="121" t="s">
        <v>254</v>
      </c>
      <c r="D15" s="102">
        <v>0</v>
      </c>
      <c r="E15" s="121">
        <v>0</v>
      </c>
      <c r="F15" s="102">
        <v>15000</v>
      </c>
      <c r="G15" s="120" t="s">
        <v>254</v>
      </c>
    </row>
    <row r="16" spans="1:7" x14ac:dyDescent="0.2">
      <c r="A16" s="122" t="s">
        <v>320</v>
      </c>
      <c r="B16" s="102">
        <v>9000</v>
      </c>
      <c r="C16" s="121" t="s">
        <v>254</v>
      </c>
      <c r="D16" s="102">
        <v>0</v>
      </c>
      <c r="E16" s="121">
        <v>0</v>
      </c>
      <c r="F16" s="102">
        <v>9000</v>
      </c>
      <c r="G16" s="120" t="s">
        <v>254</v>
      </c>
    </row>
    <row r="17" spans="1:7" x14ac:dyDescent="0.2">
      <c r="A17" s="122" t="s">
        <v>321</v>
      </c>
      <c r="B17" s="102">
        <v>8000</v>
      </c>
      <c r="C17" s="121" t="s">
        <v>254</v>
      </c>
      <c r="D17" s="102">
        <v>0</v>
      </c>
      <c r="E17" s="121">
        <v>0</v>
      </c>
      <c r="F17" s="102">
        <v>8000</v>
      </c>
      <c r="G17" s="120" t="s">
        <v>254</v>
      </c>
    </row>
    <row r="18" spans="1:7" x14ac:dyDescent="0.2">
      <c r="A18" s="122" t="s">
        <v>322</v>
      </c>
      <c r="B18" s="102">
        <v>11507905.050000001</v>
      </c>
      <c r="C18" s="121" t="s">
        <v>254</v>
      </c>
      <c r="D18" s="102">
        <v>18211680.59</v>
      </c>
      <c r="E18" s="121">
        <v>19668943.120000001</v>
      </c>
      <c r="F18" s="102">
        <v>10050642.52</v>
      </c>
      <c r="G18" s="120" t="s">
        <v>254</v>
      </c>
    </row>
    <row r="19" spans="1:7" x14ac:dyDescent="0.2">
      <c r="A19" s="122" t="s">
        <v>323</v>
      </c>
      <c r="B19" s="102">
        <v>11507905.050000001</v>
      </c>
      <c r="C19" s="121" t="s">
        <v>254</v>
      </c>
      <c r="D19" s="102">
        <v>18211680.59</v>
      </c>
      <c r="E19" s="121">
        <v>19668943.120000001</v>
      </c>
      <c r="F19" s="102">
        <v>10050642.52</v>
      </c>
      <c r="G19" s="120" t="s">
        <v>254</v>
      </c>
    </row>
    <row r="20" spans="1:7" x14ac:dyDescent="0.2">
      <c r="A20" s="122" t="s">
        <v>255</v>
      </c>
      <c r="B20" s="102">
        <v>3598124.32</v>
      </c>
      <c r="C20" s="121" t="s">
        <v>254</v>
      </c>
      <c r="D20" s="102">
        <v>18211381.02</v>
      </c>
      <c r="E20" s="121">
        <v>19269943.629999999</v>
      </c>
      <c r="F20" s="102">
        <v>2539561.71</v>
      </c>
      <c r="G20" s="120" t="s">
        <v>254</v>
      </c>
    </row>
    <row r="21" spans="1:7" x14ac:dyDescent="0.2">
      <c r="A21" s="122" t="s">
        <v>256</v>
      </c>
      <c r="B21" s="102">
        <v>2065380.05</v>
      </c>
      <c r="C21" s="121" t="s">
        <v>254</v>
      </c>
      <c r="D21" s="102">
        <v>17328049.329999998</v>
      </c>
      <c r="E21" s="121">
        <v>18222345</v>
      </c>
      <c r="F21" s="102">
        <v>1171084.3799999999</v>
      </c>
      <c r="G21" s="120" t="s">
        <v>254</v>
      </c>
    </row>
    <row r="22" spans="1:7" x14ac:dyDescent="0.2">
      <c r="A22" s="122" t="s">
        <v>257</v>
      </c>
      <c r="B22" s="102">
        <v>6126.33</v>
      </c>
      <c r="C22" s="121" t="s">
        <v>254</v>
      </c>
      <c r="D22" s="102">
        <v>1860555.31</v>
      </c>
      <c r="E22" s="121">
        <v>1860445.54</v>
      </c>
      <c r="F22" s="102">
        <v>6236.1</v>
      </c>
      <c r="G22" s="120" t="s">
        <v>254</v>
      </c>
    </row>
    <row r="23" spans="1:7" x14ac:dyDescent="0.2">
      <c r="A23" s="122" t="s">
        <v>258</v>
      </c>
      <c r="B23" s="102">
        <v>776201.92</v>
      </c>
      <c r="C23" s="121" t="s">
        <v>254</v>
      </c>
      <c r="D23" s="102">
        <v>1257107.6599999999</v>
      </c>
      <c r="E23" s="121">
        <v>1718557.32</v>
      </c>
      <c r="F23" s="102">
        <v>314752.26</v>
      </c>
      <c r="G23" s="120" t="s">
        <v>254</v>
      </c>
    </row>
    <row r="24" spans="1:7" x14ac:dyDescent="0.2">
      <c r="A24" s="122" t="s">
        <v>264</v>
      </c>
      <c r="B24" s="102">
        <v>5973.44</v>
      </c>
      <c r="C24" s="121" t="s">
        <v>254</v>
      </c>
      <c r="D24" s="102">
        <v>5333478.49</v>
      </c>
      <c r="E24" s="121">
        <v>5333000</v>
      </c>
      <c r="F24" s="102">
        <v>6451.93</v>
      </c>
      <c r="G24" s="120" t="s">
        <v>254</v>
      </c>
    </row>
    <row r="25" spans="1:7" x14ac:dyDescent="0.2">
      <c r="A25" s="122" t="s">
        <v>763</v>
      </c>
      <c r="B25" s="102">
        <v>1277078.3600000001</v>
      </c>
      <c r="C25" s="121" t="s">
        <v>254</v>
      </c>
      <c r="D25" s="102">
        <v>1872907.87</v>
      </c>
      <c r="E25" s="121">
        <v>2313634.34</v>
      </c>
      <c r="F25" s="102">
        <v>836351.89</v>
      </c>
      <c r="G25" s="120" t="s">
        <v>254</v>
      </c>
    </row>
    <row r="26" spans="1:7" x14ac:dyDescent="0.2">
      <c r="A26" s="122" t="s">
        <v>842</v>
      </c>
      <c r="B26" s="102">
        <v>0</v>
      </c>
      <c r="C26" s="121" t="s">
        <v>254</v>
      </c>
      <c r="D26" s="102">
        <v>7004000</v>
      </c>
      <c r="E26" s="121">
        <v>6996707.7999999998</v>
      </c>
      <c r="F26" s="102">
        <v>7292.2</v>
      </c>
      <c r="G26" s="120" t="s">
        <v>254</v>
      </c>
    </row>
    <row r="27" spans="1:7" x14ac:dyDescent="0.2">
      <c r="A27" s="122" t="s">
        <v>259</v>
      </c>
      <c r="B27" s="102">
        <v>344573.98</v>
      </c>
      <c r="C27" s="121" t="s">
        <v>254</v>
      </c>
      <c r="D27" s="102">
        <v>374131.69</v>
      </c>
      <c r="E27" s="121">
        <v>20166.04</v>
      </c>
      <c r="F27" s="102">
        <v>698539.63</v>
      </c>
      <c r="G27" s="120" t="s">
        <v>254</v>
      </c>
    </row>
    <row r="28" spans="1:7" x14ac:dyDescent="0.2">
      <c r="A28" s="122" t="s">
        <v>260</v>
      </c>
      <c r="B28" s="102">
        <v>26049.69</v>
      </c>
      <c r="C28" s="121" t="s">
        <v>254</v>
      </c>
      <c r="D28" s="102">
        <v>100008.15</v>
      </c>
      <c r="E28" s="121">
        <v>16600.72</v>
      </c>
      <c r="F28" s="102">
        <v>109457.12</v>
      </c>
      <c r="G28" s="120" t="s">
        <v>254</v>
      </c>
    </row>
    <row r="29" spans="1:7" x14ac:dyDescent="0.2">
      <c r="A29" s="122" t="s">
        <v>261</v>
      </c>
      <c r="B29" s="102">
        <v>206186.07</v>
      </c>
      <c r="C29" s="121" t="s">
        <v>254</v>
      </c>
      <c r="D29" s="102">
        <v>271348.53999999998</v>
      </c>
      <c r="E29" s="121">
        <v>3565.32</v>
      </c>
      <c r="F29" s="102">
        <v>473969.29</v>
      </c>
      <c r="G29" s="120" t="s">
        <v>254</v>
      </c>
    </row>
    <row r="30" spans="1:7" x14ac:dyDescent="0.2">
      <c r="A30" s="122" t="s">
        <v>262</v>
      </c>
      <c r="B30" s="102">
        <v>112338.22</v>
      </c>
      <c r="C30" s="121" t="s">
        <v>254</v>
      </c>
      <c r="D30" s="102">
        <v>2775</v>
      </c>
      <c r="E30" s="121">
        <v>0</v>
      </c>
      <c r="F30" s="102">
        <v>115113.22</v>
      </c>
      <c r="G30" s="120" t="s">
        <v>254</v>
      </c>
    </row>
    <row r="31" spans="1:7" x14ac:dyDescent="0.2">
      <c r="A31" s="122" t="s">
        <v>312</v>
      </c>
      <c r="B31" s="102">
        <v>1188170.29</v>
      </c>
      <c r="C31" s="121" t="s">
        <v>254</v>
      </c>
      <c r="D31" s="102">
        <v>509200</v>
      </c>
      <c r="E31" s="121">
        <v>1027432.59</v>
      </c>
      <c r="F31" s="102">
        <v>669937.69999999995</v>
      </c>
      <c r="G31" s="120" t="s">
        <v>254</v>
      </c>
    </row>
    <row r="32" spans="1:7" x14ac:dyDescent="0.2">
      <c r="A32" s="122" t="s">
        <v>324</v>
      </c>
      <c r="B32" s="102">
        <v>1188170.29</v>
      </c>
      <c r="C32" s="121" t="s">
        <v>254</v>
      </c>
      <c r="D32" s="102">
        <v>509200</v>
      </c>
      <c r="E32" s="121">
        <v>1027432.59</v>
      </c>
      <c r="F32" s="102">
        <v>669937.69999999995</v>
      </c>
      <c r="G32" s="120" t="s">
        <v>254</v>
      </c>
    </row>
    <row r="33" spans="1:7" x14ac:dyDescent="0.2">
      <c r="A33" s="122" t="s">
        <v>325</v>
      </c>
      <c r="B33" s="102">
        <v>7909780.7300000004</v>
      </c>
      <c r="C33" s="121" t="s">
        <v>254</v>
      </c>
      <c r="D33" s="102">
        <v>299.57</v>
      </c>
      <c r="E33" s="121">
        <v>398999.49</v>
      </c>
      <c r="F33" s="102">
        <v>7511080.8099999996</v>
      </c>
      <c r="G33" s="120" t="s">
        <v>254</v>
      </c>
    </row>
    <row r="34" spans="1:7" x14ac:dyDescent="0.2">
      <c r="A34" s="122" t="s">
        <v>256</v>
      </c>
      <c r="B34" s="102">
        <v>6163814.3799999999</v>
      </c>
      <c r="C34" s="121" t="s">
        <v>254</v>
      </c>
      <c r="D34" s="102">
        <v>177.72</v>
      </c>
      <c r="E34" s="121">
        <v>395412.6</v>
      </c>
      <c r="F34" s="102">
        <v>5768579.5</v>
      </c>
      <c r="G34" s="120" t="s">
        <v>254</v>
      </c>
    </row>
    <row r="35" spans="1:7" x14ac:dyDescent="0.2">
      <c r="A35" s="122" t="s">
        <v>263</v>
      </c>
      <c r="B35" s="102">
        <v>938272.98</v>
      </c>
      <c r="C35" s="121" t="s">
        <v>254</v>
      </c>
      <c r="D35" s="102">
        <v>177.72</v>
      </c>
      <c r="E35" s="121">
        <v>280602.28000000003</v>
      </c>
      <c r="F35" s="102">
        <v>657848.42000000004</v>
      </c>
      <c r="G35" s="120" t="s">
        <v>254</v>
      </c>
    </row>
    <row r="36" spans="1:7" x14ac:dyDescent="0.2">
      <c r="A36" s="122" t="s">
        <v>659</v>
      </c>
      <c r="B36" s="102">
        <v>124547.04</v>
      </c>
      <c r="C36" s="121" t="s">
        <v>254</v>
      </c>
      <c r="D36" s="102">
        <v>0</v>
      </c>
      <c r="E36" s="121">
        <v>0</v>
      </c>
      <c r="F36" s="102">
        <v>124547.04</v>
      </c>
      <c r="G36" s="120" t="s">
        <v>254</v>
      </c>
    </row>
    <row r="37" spans="1:7" x14ac:dyDescent="0.2">
      <c r="A37" s="122" t="s">
        <v>764</v>
      </c>
      <c r="B37" s="102">
        <v>5100994.3600000003</v>
      </c>
      <c r="C37" s="121" t="s">
        <v>254</v>
      </c>
      <c r="D37" s="102">
        <v>0</v>
      </c>
      <c r="E37" s="121">
        <v>114810.32</v>
      </c>
      <c r="F37" s="102">
        <v>4986184.04</v>
      </c>
      <c r="G37" s="120" t="s">
        <v>254</v>
      </c>
    </row>
    <row r="38" spans="1:7" x14ac:dyDescent="0.2">
      <c r="A38" s="122" t="s">
        <v>259</v>
      </c>
      <c r="B38" s="102">
        <v>1694816.37</v>
      </c>
      <c r="C38" s="121" t="s">
        <v>254</v>
      </c>
      <c r="D38" s="102">
        <v>121.28</v>
      </c>
      <c r="E38" s="121">
        <v>0</v>
      </c>
      <c r="F38" s="102">
        <v>1694937.65</v>
      </c>
      <c r="G38" s="120" t="s">
        <v>254</v>
      </c>
    </row>
    <row r="39" spans="1:7" x14ac:dyDescent="0.2">
      <c r="A39" s="122" t="s">
        <v>265</v>
      </c>
      <c r="B39" s="102">
        <v>14389.52</v>
      </c>
      <c r="C39" s="121" t="s">
        <v>254</v>
      </c>
      <c r="D39" s="102">
        <v>1.24</v>
      </c>
      <c r="E39" s="121">
        <v>0</v>
      </c>
      <c r="F39" s="102">
        <v>14390.76</v>
      </c>
      <c r="G39" s="120" t="s">
        <v>254</v>
      </c>
    </row>
    <row r="40" spans="1:7" x14ac:dyDescent="0.2">
      <c r="A40" s="122" t="s">
        <v>266</v>
      </c>
      <c r="B40" s="102">
        <v>1393975.7</v>
      </c>
      <c r="C40" s="121" t="s">
        <v>254</v>
      </c>
      <c r="D40" s="102">
        <v>120.04</v>
      </c>
      <c r="E40" s="121">
        <v>0</v>
      </c>
      <c r="F40" s="102">
        <v>1394095.74</v>
      </c>
      <c r="G40" s="120" t="s">
        <v>254</v>
      </c>
    </row>
    <row r="41" spans="1:7" x14ac:dyDescent="0.2">
      <c r="A41" s="122" t="s">
        <v>267</v>
      </c>
      <c r="B41" s="102">
        <v>147841.35</v>
      </c>
      <c r="C41" s="121" t="s">
        <v>254</v>
      </c>
      <c r="D41" s="102">
        <v>0</v>
      </c>
      <c r="E41" s="121">
        <v>0</v>
      </c>
      <c r="F41" s="102">
        <v>147841.35</v>
      </c>
      <c r="G41" s="120" t="s">
        <v>254</v>
      </c>
    </row>
    <row r="42" spans="1:7" x14ac:dyDescent="0.2">
      <c r="A42" s="122" t="s">
        <v>268</v>
      </c>
      <c r="B42" s="102">
        <v>138609.79999999999</v>
      </c>
      <c r="C42" s="121" t="s">
        <v>254</v>
      </c>
      <c r="D42" s="102">
        <v>0</v>
      </c>
      <c r="E42" s="121">
        <v>0</v>
      </c>
      <c r="F42" s="102">
        <v>138609.79999999999</v>
      </c>
      <c r="G42" s="120" t="s">
        <v>254</v>
      </c>
    </row>
    <row r="43" spans="1:7" x14ac:dyDescent="0.2">
      <c r="A43" s="122" t="s">
        <v>312</v>
      </c>
      <c r="B43" s="102">
        <v>51149.98</v>
      </c>
      <c r="C43" s="121" t="s">
        <v>254</v>
      </c>
      <c r="D43" s="102">
        <v>0.56999999999999995</v>
      </c>
      <c r="E43" s="121">
        <v>3586.89</v>
      </c>
      <c r="F43" s="102">
        <v>47563.66</v>
      </c>
      <c r="G43" s="120" t="s">
        <v>254</v>
      </c>
    </row>
    <row r="44" spans="1:7" x14ac:dyDescent="0.2">
      <c r="A44" s="122" t="s">
        <v>696</v>
      </c>
      <c r="B44" s="102">
        <v>51146.29</v>
      </c>
      <c r="C44" s="121" t="s">
        <v>254</v>
      </c>
      <c r="D44" s="102">
        <v>0.55000000000000004</v>
      </c>
      <c r="E44" s="121">
        <v>3586.89</v>
      </c>
      <c r="F44" s="102">
        <v>47559.95</v>
      </c>
      <c r="G44" s="120" t="s">
        <v>254</v>
      </c>
    </row>
    <row r="45" spans="1:7" x14ac:dyDescent="0.2">
      <c r="A45" s="122" t="s">
        <v>686</v>
      </c>
      <c r="B45" s="102">
        <v>3.69</v>
      </c>
      <c r="C45" s="121" t="s">
        <v>254</v>
      </c>
      <c r="D45" s="102">
        <v>0.02</v>
      </c>
      <c r="E45" s="121">
        <v>0</v>
      </c>
      <c r="F45" s="102">
        <v>3.71</v>
      </c>
      <c r="G45" s="120" t="s">
        <v>254</v>
      </c>
    </row>
    <row r="46" spans="1:7" x14ac:dyDescent="0.2">
      <c r="A46" s="122" t="s">
        <v>269</v>
      </c>
      <c r="B46" s="102">
        <v>588257.31000000006</v>
      </c>
      <c r="C46" s="121" t="s">
        <v>254</v>
      </c>
      <c r="D46" s="102">
        <v>401.81</v>
      </c>
      <c r="E46" s="121">
        <v>0</v>
      </c>
      <c r="F46" s="102">
        <v>588659.12</v>
      </c>
      <c r="G46" s="120" t="s">
        <v>254</v>
      </c>
    </row>
    <row r="47" spans="1:7" x14ac:dyDescent="0.2">
      <c r="A47" s="122" t="s">
        <v>326</v>
      </c>
      <c r="B47" s="102">
        <v>588257.31000000006</v>
      </c>
      <c r="C47" s="121" t="s">
        <v>254</v>
      </c>
      <c r="D47" s="102">
        <v>401.81</v>
      </c>
      <c r="E47" s="121">
        <v>0</v>
      </c>
      <c r="F47" s="102">
        <v>588659.12</v>
      </c>
      <c r="G47" s="120" t="s">
        <v>254</v>
      </c>
    </row>
    <row r="48" spans="1:7" x14ac:dyDescent="0.2">
      <c r="A48" s="122" t="s">
        <v>325</v>
      </c>
      <c r="B48" s="102">
        <v>588257.31000000006</v>
      </c>
      <c r="C48" s="121" t="s">
        <v>254</v>
      </c>
      <c r="D48" s="102">
        <v>401.81</v>
      </c>
      <c r="E48" s="121">
        <v>0</v>
      </c>
      <c r="F48" s="102">
        <v>588659.12</v>
      </c>
      <c r="G48" s="120" t="s">
        <v>254</v>
      </c>
    </row>
    <row r="49" spans="1:7" x14ac:dyDescent="0.2">
      <c r="A49" s="122" t="s">
        <v>285</v>
      </c>
      <c r="B49" s="102">
        <v>588257.31000000006</v>
      </c>
      <c r="C49" s="121" t="s">
        <v>254</v>
      </c>
      <c r="D49" s="102">
        <v>401.81</v>
      </c>
      <c r="E49" s="121">
        <v>0</v>
      </c>
      <c r="F49" s="102">
        <v>588659.12</v>
      </c>
      <c r="G49" s="120" t="s">
        <v>254</v>
      </c>
    </row>
    <row r="50" spans="1:7" x14ac:dyDescent="0.2">
      <c r="A50" s="122" t="s">
        <v>327</v>
      </c>
      <c r="B50" s="102">
        <v>2058328.08</v>
      </c>
      <c r="C50" s="121" t="s">
        <v>254</v>
      </c>
      <c r="D50" s="102">
        <v>7441241.6100000003</v>
      </c>
      <c r="E50" s="121">
        <v>7531626.75</v>
      </c>
      <c r="F50" s="102">
        <v>1967942.94</v>
      </c>
      <c r="G50" s="120" t="s">
        <v>254</v>
      </c>
    </row>
    <row r="51" spans="1:7" x14ac:dyDescent="0.2">
      <c r="A51" s="122" t="s">
        <v>328</v>
      </c>
      <c r="B51" s="102">
        <v>1958728.23</v>
      </c>
      <c r="C51" s="121" t="s">
        <v>254</v>
      </c>
      <c r="D51" s="102">
        <v>7087323.71</v>
      </c>
      <c r="E51" s="121">
        <v>7388310.0999999996</v>
      </c>
      <c r="F51" s="102">
        <v>1657741.84</v>
      </c>
      <c r="G51" s="120" t="s">
        <v>254</v>
      </c>
    </row>
    <row r="52" spans="1:7" x14ac:dyDescent="0.2">
      <c r="A52" s="122" t="s">
        <v>329</v>
      </c>
      <c r="B52" s="102">
        <v>792792.97</v>
      </c>
      <c r="C52" s="121" t="s">
        <v>254</v>
      </c>
      <c r="D52" s="102">
        <v>1837274.81</v>
      </c>
      <c r="E52" s="121">
        <v>2163406.61</v>
      </c>
      <c r="F52" s="102">
        <v>466661.17</v>
      </c>
      <c r="G52" s="120" t="s">
        <v>254</v>
      </c>
    </row>
    <row r="53" spans="1:7" x14ac:dyDescent="0.2">
      <c r="A53" s="122" t="s">
        <v>843</v>
      </c>
      <c r="B53" s="102">
        <v>0</v>
      </c>
      <c r="C53" s="121" t="s">
        <v>254</v>
      </c>
      <c r="D53" s="102">
        <v>36194</v>
      </c>
      <c r="E53" s="121">
        <v>36194</v>
      </c>
      <c r="F53" s="102">
        <v>0</v>
      </c>
      <c r="G53" s="120" t="s">
        <v>254</v>
      </c>
    </row>
    <row r="54" spans="1:7" x14ac:dyDescent="0.2">
      <c r="A54" s="122" t="s">
        <v>765</v>
      </c>
      <c r="B54" s="102">
        <v>6000</v>
      </c>
      <c r="C54" s="121" t="s">
        <v>254</v>
      </c>
      <c r="D54" s="102">
        <v>0</v>
      </c>
      <c r="E54" s="121">
        <v>6000</v>
      </c>
      <c r="F54" s="102">
        <v>0</v>
      </c>
      <c r="G54" s="120" t="s">
        <v>254</v>
      </c>
    </row>
    <row r="55" spans="1:7" x14ac:dyDescent="0.2">
      <c r="A55" s="122" t="s">
        <v>766</v>
      </c>
      <c r="B55" s="102">
        <v>1500</v>
      </c>
      <c r="C55" s="121" t="s">
        <v>254</v>
      </c>
      <c r="D55" s="102">
        <v>1500</v>
      </c>
      <c r="E55" s="121">
        <v>3000</v>
      </c>
      <c r="F55" s="102">
        <v>0</v>
      </c>
      <c r="G55" s="120" t="s">
        <v>254</v>
      </c>
    </row>
    <row r="56" spans="1:7" x14ac:dyDescent="0.2">
      <c r="A56" s="122" t="s">
        <v>330</v>
      </c>
      <c r="B56" s="102">
        <v>0</v>
      </c>
      <c r="C56" s="121" t="s">
        <v>254</v>
      </c>
      <c r="D56" s="102">
        <v>1209330.21</v>
      </c>
      <c r="E56" s="121">
        <v>1209330.21</v>
      </c>
      <c r="F56" s="102">
        <v>0</v>
      </c>
      <c r="G56" s="120" t="s">
        <v>254</v>
      </c>
    </row>
    <row r="57" spans="1:7" x14ac:dyDescent="0.2">
      <c r="A57" s="122" t="s">
        <v>331</v>
      </c>
      <c r="B57" s="102">
        <v>0</v>
      </c>
      <c r="C57" s="121" t="s">
        <v>254</v>
      </c>
      <c r="D57" s="102">
        <v>6625</v>
      </c>
      <c r="E57" s="121">
        <v>6625</v>
      </c>
      <c r="F57" s="102">
        <v>0</v>
      </c>
      <c r="G57" s="120" t="s">
        <v>254</v>
      </c>
    </row>
    <row r="58" spans="1:7" x14ac:dyDescent="0.2">
      <c r="A58" s="122" t="s">
        <v>844</v>
      </c>
      <c r="B58" s="102">
        <v>0</v>
      </c>
      <c r="C58" s="121" t="s">
        <v>254</v>
      </c>
      <c r="D58" s="102">
        <v>8000</v>
      </c>
      <c r="E58" s="121">
        <v>0</v>
      </c>
      <c r="F58" s="102">
        <v>8000</v>
      </c>
      <c r="G58" s="120" t="s">
        <v>254</v>
      </c>
    </row>
    <row r="59" spans="1:7" x14ac:dyDescent="0.2">
      <c r="A59" s="122" t="s">
        <v>845</v>
      </c>
      <c r="B59" s="102">
        <v>0</v>
      </c>
      <c r="C59" s="121" t="s">
        <v>254</v>
      </c>
      <c r="D59" s="102">
        <v>12000</v>
      </c>
      <c r="E59" s="121">
        <v>12000</v>
      </c>
      <c r="F59" s="102">
        <v>0</v>
      </c>
      <c r="G59" s="120" t="s">
        <v>254</v>
      </c>
    </row>
    <row r="60" spans="1:7" x14ac:dyDescent="0.2">
      <c r="A60" s="122" t="s">
        <v>697</v>
      </c>
      <c r="B60" s="102">
        <v>595242.80000000005</v>
      </c>
      <c r="C60" s="121" t="s">
        <v>254</v>
      </c>
      <c r="D60" s="102">
        <v>0</v>
      </c>
      <c r="E60" s="121">
        <v>595242.80000000005</v>
      </c>
      <c r="F60" s="102">
        <v>0</v>
      </c>
      <c r="G60" s="120" t="s">
        <v>254</v>
      </c>
    </row>
    <row r="61" spans="1:7" x14ac:dyDescent="0.2">
      <c r="A61" s="122" t="s">
        <v>673</v>
      </c>
      <c r="B61" s="102">
        <v>2600</v>
      </c>
      <c r="C61" s="121" t="s">
        <v>254</v>
      </c>
      <c r="D61" s="102">
        <v>6500</v>
      </c>
      <c r="E61" s="121">
        <v>7800</v>
      </c>
      <c r="F61" s="102">
        <v>1300</v>
      </c>
      <c r="G61" s="120" t="s">
        <v>254</v>
      </c>
    </row>
    <row r="62" spans="1:7" x14ac:dyDescent="0.2">
      <c r="A62" s="122" t="s">
        <v>332</v>
      </c>
      <c r="B62" s="102">
        <v>20400</v>
      </c>
      <c r="C62" s="121" t="s">
        <v>254</v>
      </c>
      <c r="D62" s="102">
        <v>0</v>
      </c>
      <c r="E62" s="121">
        <v>0</v>
      </c>
      <c r="F62" s="102">
        <v>20400</v>
      </c>
      <c r="G62" s="120" t="s">
        <v>254</v>
      </c>
    </row>
    <row r="63" spans="1:7" x14ac:dyDescent="0.2">
      <c r="A63" s="122" t="s">
        <v>333</v>
      </c>
      <c r="B63" s="102">
        <v>162925.17000000001</v>
      </c>
      <c r="C63" s="121" t="s">
        <v>254</v>
      </c>
      <c r="D63" s="102">
        <v>0</v>
      </c>
      <c r="E63" s="121">
        <v>0</v>
      </c>
      <c r="F63" s="102">
        <v>162925.17000000001</v>
      </c>
      <c r="G63" s="120" t="s">
        <v>254</v>
      </c>
    </row>
    <row r="64" spans="1:7" x14ac:dyDescent="0.2">
      <c r="A64" s="122" t="s">
        <v>710</v>
      </c>
      <c r="B64" s="102">
        <v>0</v>
      </c>
      <c r="C64" s="121" t="s">
        <v>254</v>
      </c>
      <c r="D64" s="102">
        <v>12000</v>
      </c>
      <c r="E64" s="121">
        <v>12000</v>
      </c>
      <c r="F64" s="102">
        <v>0</v>
      </c>
      <c r="G64" s="120" t="s">
        <v>254</v>
      </c>
    </row>
    <row r="65" spans="1:7" x14ac:dyDescent="0.2">
      <c r="A65" s="122" t="s">
        <v>767</v>
      </c>
      <c r="B65" s="102">
        <v>4125</v>
      </c>
      <c r="C65" s="121" t="s">
        <v>254</v>
      </c>
      <c r="D65" s="102">
        <v>10150</v>
      </c>
      <c r="E65" s="121">
        <v>4125</v>
      </c>
      <c r="F65" s="102">
        <v>10150</v>
      </c>
      <c r="G65" s="120" t="s">
        <v>254</v>
      </c>
    </row>
    <row r="66" spans="1:7" x14ac:dyDescent="0.2">
      <c r="A66" s="122" t="s">
        <v>846</v>
      </c>
      <c r="B66" s="102">
        <v>0</v>
      </c>
      <c r="C66" s="121" t="s">
        <v>254</v>
      </c>
      <c r="D66" s="102">
        <v>527772</v>
      </c>
      <c r="E66" s="121">
        <v>263886</v>
      </c>
      <c r="F66" s="102">
        <v>263886</v>
      </c>
      <c r="G66" s="120" t="s">
        <v>254</v>
      </c>
    </row>
    <row r="67" spans="1:7" x14ac:dyDescent="0.2">
      <c r="A67" s="122" t="s">
        <v>847</v>
      </c>
      <c r="B67" s="102">
        <v>0</v>
      </c>
      <c r="C67" s="121" t="s">
        <v>254</v>
      </c>
      <c r="D67" s="102">
        <v>7203.6</v>
      </c>
      <c r="E67" s="121">
        <v>7203.6</v>
      </c>
      <c r="F67" s="102">
        <v>0</v>
      </c>
      <c r="G67" s="120" t="s">
        <v>254</v>
      </c>
    </row>
    <row r="68" spans="1:7" x14ac:dyDescent="0.2">
      <c r="A68" s="122" t="s">
        <v>334</v>
      </c>
      <c r="B68" s="102">
        <v>1084135.26</v>
      </c>
      <c r="C68" s="121" t="s">
        <v>254</v>
      </c>
      <c r="D68" s="102">
        <v>5250048.9000000004</v>
      </c>
      <c r="E68" s="121">
        <v>5224903.49</v>
      </c>
      <c r="F68" s="102">
        <v>1109280.67</v>
      </c>
      <c r="G68" s="120" t="s">
        <v>254</v>
      </c>
    </row>
    <row r="69" spans="1:7" x14ac:dyDescent="0.2">
      <c r="A69" s="122" t="s">
        <v>335</v>
      </c>
      <c r="B69" s="102">
        <v>1084135.26</v>
      </c>
      <c r="C69" s="121" t="s">
        <v>254</v>
      </c>
      <c r="D69" s="102">
        <v>5250048.9000000004</v>
      </c>
      <c r="E69" s="121">
        <v>5224903.49</v>
      </c>
      <c r="F69" s="102">
        <v>1109280.67</v>
      </c>
      <c r="G69" s="120" t="s">
        <v>254</v>
      </c>
    </row>
    <row r="70" spans="1:7" x14ac:dyDescent="0.2">
      <c r="A70" s="122" t="s">
        <v>336</v>
      </c>
      <c r="B70" s="102">
        <v>81800</v>
      </c>
      <c r="C70" s="121" t="s">
        <v>254</v>
      </c>
      <c r="D70" s="102">
        <v>0</v>
      </c>
      <c r="E70" s="121">
        <v>0</v>
      </c>
      <c r="F70" s="102">
        <v>81800</v>
      </c>
      <c r="G70" s="120" t="s">
        <v>254</v>
      </c>
    </row>
    <row r="71" spans="1:7" x14ac:dyDescent="0.2">
      <c r="A71" s="122" t="s">
        <v>337</v>
      </c>
      <c r="B71" s="102">
        <v>81800</v>
      </c>
      <c r="C71" s="121" t="s">
        <v>254</v>
      </c>
      <c r="D71" s="102">
        <v>0</v>
      </c>
      <c r="E71" s="121">
        <v>0</v>
      </c>
      <c r="F71" s="102">
        <v>81800</v>
      </c>
      <c r="G71" s="120" t="s">
        <v>254</v>
      </c>
    </row>
    <row r="72" spans="1:7" x14ac:dyDescent="0.2">
      <c r="A72" s="122" t="s">
        <v>338</v>
      </c>
      <c r="B72" s="102">
        <v>99599.85</v>
      </c>
      <c r="C72" s="121" t="s">
        <v>254</v>
      </c>
      <c r="D72" s="102">
        <v>353917.9</v>
      </c>
      <c r="E72" s="121">
        <v>143316.65</v>
      </c>
      <c r="F72" s="102">
        <v>310201.09999999998</v>
      </c>
      <c r="G72" s="120" t="s">
        <v>254</v>
      </c>
    </row>
    <row r="73" spans="1:7" x14ac:dyDescent="0.2">
      <c r="A73" s="122" t="s">
        <v>338</v>
      </c>
      <c r="B73" s="102">
        <v>99599.85</v>
      </c>
      <c r="C73" s="121" t="s">
        <v>254</v>
      </c>
      <c r="D73" s="102">
        <v>353917.9</v>
      </c>
      <c r="E73" s="121">
        <v>143316.65</v>
      </c>
      <c r="F73" s="102">
        <v>310201.09999999998</v>
      </c>
      <c r="G73" s="120" t="s">
        <v>254</v>
      </c>
    </row>
    <row r="74" spans="1:7" x14ac:dyDescent="0.2">
      <c r="A74" s="122" t="s">
        <v>768</v>
      </c>
      <c r="B74" s="102">
        <v>5100</v>
      </c>
      <c r="C74" s="121" t="s">
        <v>254</v>
      </c>
      <c r="D74" s="102">
        <v>16772</v>
      </c>
      <c r="E74" s="121">
        <v>7422</v>
      </c>
      <c r="F74" s="102">
        <v>14450</v>
      </c>
      <c r="G74" s="120" t="s">
        <v>254</v>
      </c>
    </row>
    <row r="75" spans="1:7" x14ac:dyDescent="0.2">
      <c r="A75" s="122" t="s">
        <v>339</v>
      </c>
      <c r="B75" s="102">
        <v>6900</v>
      </c>
      <c r="C75" s="121" t="s">
        <v>254</v>
      </c>
      <c r="D75" s="102">
        <v>0</v>
      </c>
      <c r="E75" s="121">
        <v>0</v>
      </c>
      <c r="F75" s="102">
        <v>6900</v>
      </c>
      <c r="G75" s="120" t="s">
        <v>254</v>
      </c>
    </row>
    <row r="76" spans="1:7" x14ac:dyDescent="0.2">
      <c r="A76" s="122" t="s">
        <v>769</v>
      </c>
      <c r="B76" s="102">
        <v>0</v>
      </c>
      <c r="C76" s="121" t="s">
        <v>254</v>
      </c>
      <c r="D76" s="102">
        <v>3444.01</v>
      </c>
      <c r="E76" s="121">
        <v>3444.01</v>
      </c>
      <c r="F76" s="102">
        <v>0</v>
      </c>
      <c r="G76" s="120" t="s">
        <v>254</v>
      </c>
    </row>
    <row r="77" spans="1:7" x14ac:dyDescent="0.2">
      <c r="A77" s="122" t="s">
        <v>848</v>
      </c>
      <c r="B77" s="102">
        <v>0</v>
      </c>
      <c r="C77" s="121" t="s">
        <v>254</v>
      </c>
      <c r="D77" s="102">
        <v>260</v>
      </c>
      <c r="E77" s="121">
        <v>260</v>
      </c>
      <c r="F77" s="102">
        <v>0</v>
      </c>
      <c r="G77" s="120" t="s">
        <v>254</v>
      </c>
    </row>
    <row r="78" spans="1:7" x14ac:dyDescent="0.2">
      <c r="A78" s="122" t="s">
        <v>340</v>
      </c>
      <c r="B78" s="102">
        <v>2300</v>
      </c>
      <c r="C78" s="121" t="s">
        <v>254</v>
      </c>
      <c r="D78" s="102">
        <v>10465.5</v>
      </c>
      <c r="E78" s="121">
        <v>11215.5</v>
      </c>
      <c r="F78" s="102">
        <v>1550</v>
      </c>
      <c r="G78" s="120" t="s">
        <v>254</v>
      </c>
    </row>
    <row r="79" spans="1:7" x14ac:dyDescent="0.2">
      <c r="A79" s="122" t="s">
        <v>849</v>
      </c>
      <c r="B79" s="102">
        <v>0</v>
      </c>
      <c r="C79" s="121" t="s">
        <v>254</v>
      </c>
      <c r="D79" s="102">
        <v>148</v>
      </c>
      <c r="E79" s="121">
        <v>148</v>
      </c>
      <c r="F79" s="102">
        <v>0</v>
      </c>
      <c r="G79" s="120" t="s">
        <v>254</v>
      </c>
    </row>
    <row r="80" spans="1:7" x14ac:dyDescent="0.2">
      <c r="A80" s="122" t="s">
        <v>850</v>
      </c>
      <c r="B80" s="102">
        <v>0</v>
      </c>
      <c r="C80" s="121" t="s">
        <v>254</v>
      </c>
      <c r="D80" s="102">
        <v>30000</v>
      </c>
      <c r="E80" s="121">
        <v>0</v>
      </c>
      <c r="F80" s="102">
        <v>30000</v>
      </c>
      <c r="G80" s="120" t="s">
        <v>254</v>
      </c>
    </row>
    <row r="81" spans="1:7" x14ac:dyDescent="0.2">
      <c r="A81" s="122" t="s">
        <v>706</v>
      </c>
      <c r="B81" s="102">
        <v>0</v>
      </c>
      <c r="C81" s="121" t="s">
        <v>254</v>
      </c>
      <c r="D81" s="102">
        <v>7934</v>
      </c>
      <c r="E81" s="121">
        <v>934</v>
      </c>
      <c r="F81" s="102">
        <v>7000</v>
      </c>
      <c r="G81" s="120" t="s">
        <v>254</v>
      </c>
    </row>
    <row r="82" spans="1:7" x14ac:dyDescent="0.2">
      <c r="A82" s="122" t="s">
        <v>851</v>
      </c>
      <c r="B82" s="102">
        <v>0</v>
      </c>
      <c r="C82" s="121" t="s">
        <v>254</v>
      </c>
      <c r="D82" s="102">
        <v>90</v>
      </c>
      <c r="E82" s="121">
        <v>90</v>
      </c>
      <c r="F82" s="102">
        <v>0</v>
      </c>
      <c r="G82" s="120" t="s">
        <v>254</v>
      </c>
    </row>
    <row r="83" spans="1:7" x14ac:dyDescent="0.2">
      <c r="A83" s="122" t="s">
        <v>770</v>
      </c>
      <c r="B83" s="102">
        <v>1290</v>
      </c>
      <c r="C83" s="121" t="s">
        <v>254</v>
      </c>
      <c r="D83" s="102">
        <v>200</v>
      </c>
      <c r="E83" s="121">
        <v>1490</v>
      </c>
      <c r="F83" s="102">
        <v>0</v>
      </c>
      <c r="G83" s="120" t="s">
        <v>254</v>
      </c>
    </row>
    <row r="84" spans="1:7" x14ac:dyDescent="0.2">
      <c r="A84" s="122" t="s">
        <v>771</v>
      </c>
      <c r="B84" s="102">
        <v>7000</v>
      </c>
      <c r="C84" s="121" t="s">
        <v>254</v>
      </c>
      <c r="D84" s="102">
        <v>0</v>
      </c>
      <c r="E84" s="121">
        <v>7000</v>
      </c>
      <c r="F84" s="102">
        <v>0</v>
      </c>
      <c r="G84" s="120" t="s">
        <v>254</v>
      </c>
    </row>
    <row r="85" spans="1:7" x14ac:dyDescent="0.2">
      <c r="A85" s="122" t="s">
        <v>772</v>
      </c>
      <c r="B85" s="102">
        <v>10550</v>
      </c>
      <c r="C85" s="121" t="s">
        <v>254</v>
      </c>
      <c r="D85" s="102">
        <v>0</v>
      </c>
      <c r="E85" s="121">
        <v>10550</v>
      </c>
      <c r="F85" s="102">
        <v>0</v>
      </c>
      <c r="G85" s="120" t="s">
        <v>254</v>
      </c>
    </row>
    <row r="86" spans="1:7" x14ac:dyDescent="0.2">
      <c r="A86" s="122" t="s">
        <v>852</v>
      </c>
      <c r="B86" s="102">
        <v>0</v>
      </c>
      <c r="C86" s="121" t="s">
        <v>254</v>
      </c>
      <c r="D86" s="102">
        <v>30000</v>
      </c>
      <c r="E86" s="121">
        <v>0</v>
      </c>
      <c r="F86" s="102">
        <v>30000</v>
      </c>
      <c r="G86" s="120" t="s">
        <v>254</v>
      </c>
    </row>
    <row r="87" spans="1:7" x14ac:dyDescent="0.2">
      <c r="A87" s="122" t="s">
        <v>853</v>
      </c>
      <c r="B87" s="102">
        <v>0</v>
      </c>
      <c r="C87" s="121" t="s">
        <v>254</v>
      </c>
      <c r="D87" s="102">
        <v>189</v>
      </c>
      <c r="E87" s="121">
        <v>189</v>
      </c>
      <c r="F87" s="102">
        <v>0</v>
      </c>
      <c r="G87" s="120" t="s">
        <v>254</v>
      </c>
    </row>
    <row r="88" spans="1:7" x14ac:dyDescent="0.2">
      <c r="A88" s="122" t="s">
        <v>854</v>
      </c>
      <c r="B88" s="102">
        <v>0</v>
      </c>
      <c r="C88" s="121" t="s">
        <v>254</v>
      </c>
      <c r="D88" s="102">
        <v>105</v>
      </c>
      <c r="E88" s="121">
        <v>105</v>
      </c>
      <c r="F88" s="102">
        <v>0</v>
      </c>
      <c r="G88" s="120" t="s">
        <v>254</v>
      </c>
    </row>
    <row r="89" spans="1:7" x14ac:dyDescent="0.2">
      <c r="A89" s="122" t="s">
        <v>855</v>
      </c>
      <c r="B89" s="102">
        <v>0</v>
      </c>
      <c r="C89" s="121" t="s">
        <v>254</v>
      </c>
      <c r="D89" s="102">
        <v>588.75</v>
      </c>
      <c r="E89" s="121">
        <v>588.75</v>
      </c>
      <c r="F89" s="102">
        <v>0</v>
      </c>
      <c r="G89" s="120" t="s">
        <v>254</v>
      </c>
    </row>
    <row r="90" spans="1:7" x14ac:dyDescent="0.2">
      <c r="A90" s="122" t="s">
        <v>856</v>
      </c>
      <c r="B90" s="102">
        <v>0</v>
      </c>
      <c r="C90" s="121" t="s">
        <v>254</v>
      </c>
      <c r="D90" s="102">
        <v>289.01</v>
      </c>
      <c r="E90" s="121">
        <v>289.01</v>
      </c>
      <c r="F90" s="102">
        <v>0</v>
      </c>
      <c r="G90" s="120" t="s">
        <v>254</v>
      </c>
    </row>
    <row r="91" spans="1:7" x14ac:dyDescent="0.2">
      <c r="A91" s="122" t="s">
        <v>773</v>
      </c>
      <c r="B91" s="102">
        <v>0</v>
      </c>
      <c r="C91" s="121" t="s">
        <v>254</v>
      </c>
      <c r="D91" s="102">
        <v>85</v>
      </c>
      <c r="E91" s="121">
        <v>85</v>
      </c>
      <c r="F91" s="102">
        <v>0</v>
      </c>
      <c r="G91" s="120" t="s">
        <v>254</v>
      </c>
    </row>
    <row r="92" spans="1:7" x14ac:dyDescent="0.2">
      <c r="A92" s="122" t="s">
        <v>774</v>
      </c>
      <c r="B92" s="102">
        <v>4000</v>
      </c>
      <c r="C92" s="121" t="s">
        <v>254</v>
      </c>
      <c r="D92" s="102">
        <v>0</v>
      </c>
      <c r="E92" s="121">
        <v>0</v>
      </c>
      <c r="F92" s="102">
        <v>4000</v>
      </c>
      <c r="G92" s="120" t="s">
        <v>254</v>
      </c>
    </row>
    <row r="93" spans="1:7" x14ac:dyDescent="0.2">
      <c r="A93" s="122" t="s">
        <v>857</v>
      </c>
      <c r="B93" s="102">
        <v>0</v>
      </c>
      <c r="C93" s="121" t="s">
        <v>254</v>
      </c>
      <c r="D93" s="102">
        <v>787.94</v>
      </c>
      <c r="E93" s="121">
        <v>787.94</v>
      </c>
      <c r="F93" s="102">
        <v>0</v>
      </c>
      <c r="G93" s="120" t="s">
        <v>254</v>
      </c>
    </row>
    <row r="94" spans="1:7" x14ac:dyDescent="0.2">
      <c r="A94" s="122" t="s">
        <v>858</v>
      </c>
      <c r="B94" s="102">
        <v>0</v>
      </c>
      <c r="C94" s="121" t="s">
        <v>254</v>
      </c>
      <c r="D94" s="102">
        <v>320</v>
      </c>
      <c r="E94" s="121">
        <v>320</v>
      </c>
      <c r="F94" s="102">
        <v>0</v>
      </c>
      <c r="G94" s="120" t="s">
        <v>254</v>
      </c>
    </row>
    <row r="95" spans="1:7" x14ac:dyDescent="0.2">
      <c r="A95" s="122" t="s">
        <v>711</v>
      </c>
      <c r="B95" s="102">
        <v>0</v>
      </c>
      <c r="C95" s="121" t="s">
        <v>254</v>
      </c>
      <c r="D95" s="102">
        <v>960</v>
      </c>
      <c r="E95" s="121">
        <v>960</v>
      </c>
      <c r="F95" s="102">
        <v>0</v>
      </c>
      <c r="G95" s="120" t="s">
        <v>254</v>
      </c>
    </row>
    <row r="96" spans="1:7" x14ac:dyDescent="0.2">
      <c r="A96" s="122" t="s">
        <v>859</v>
      </c>
      <c r="B96" s="102">
        <v>0</v>
      </c>
      <c r="C96" s="121" t="s">
        <v>254</v>
      </c>
      <c r="D96" s="102">
        <v>2396</v>
      </c>
      <c r="E96" s="121">
        <v>996</v>
      </c>
      <c r="F96" s="102">
        <v>1400</v>
      </c>
      <c r="G96" s="120" t="s">
        <v>254</v>
      </c>
    </row>
    <row r="97" spans="1:7" x14ac:dyDescent="0.2">
      <c r="A97" s="122" t="s">
        <v>687</v>
      </c>
      <c r="B97" s="102">
        <v>0</v>
      </c>
      <c r="C97" s="121" t="s">
        <v>254</v>
      </c>
      <c r="D97" s="102">
        <v>1284.99</v>
      </c>
      <c r="E97" s="121">
        <v>1284.99</v>
      </c>
      <c r="F97" s="102">
        <v>0</v>
      </c>
      <c r="G97" s="120" t="s">
        <v>254</v>
      </c>
    </row>
    <row r="98" spans="1:7" x14ac:dyDescent="0.2">
      <c r="A98" s="122" t="s">
        <v>860</v>
      </c>
      <c r="B98" s="102">
        <v>0</v>
      </c>
      <c r="C98" s="121" t="s">
        <v>254</v>
      </c>
      <c r="D98" s="102">
        <v>660</v>
      </c>
      <c r="E98" s="121">
        <v>660</v>
      </c>
      <c r="F98" s="102">
        <v>0</v>
      </c>
      <c r="G98" s="120" t="s">
        <v>254</v>
      </c>
    </row>
    <row r="99" spans="1:7" x14ac:dyDescent="0.2">
      <c r="A99" s="122" t="s">
        <v>775</v>
      </c>
      <c r="B99" s="102">
        <v>0</v>
      </c>
      <c r="C99" s="121" t="s">
        <v>254</v>
      </c>
      <c r="D99" s="102">
        <v>56</v>
      </c>
      <c r="E99" s="121">
        <v>56</v>
      </c>
      <c r="F99" s="102">
        <v>0</v>
      </c>
      <c r="G99" s="120" t="s">
        <v>254</v>
      </c>
    </row>
    <row r="100" spans="1:7" x14ac:dyDescent="0.2">
      <c r="A100" s="122" t="s">
        <v>861</v>
      </c>
      <c r="B100" s="102">
        <v>0</v>
      </c>
      <c r="C100" s="121" t="s">
        <v>254</v>
      </c>
      <c r="D100" s="102">
        <v>3120</v>
      </c>
      <c r="E100" s="121">
        <v>3120</v>
      </c>
      <c r="F100" s="102">
        <v>0</v>
      </c>
      <c r="G100" s="120" t="s">
        <v>254</v>
      </c>
    </row>
    <row r="101" spans="1:7" x14ac:dyDescent="0.2">
      <c r="A101" s="122" t="s">
        <v>862</v>
      </c>
      <c r="B101" s="102">
        <v>0</v>
      </c>
      <c r="C101" s="121" t="s">
        <v>254</v>
      </c>
      <c r="D101" s="102">
        <v>1197</v>
      </c>
      <c r="E101" s="121">
        <v>1197</v>
      </c>
      <c r="F101" s="102">
        <v>0</v>
      </c>
      <c r="G101" s="120" t="s">
        <v>254</v>
      </c>
    </row>
    <row r="102" spans="1:7" x14ac:dyDescent="0.2">
      <c r="A102" s="122" t="s">
        <v>776</v>
      </c>
      <c r="B102" s="102">
        <v>6920</v>
      </c>
      <c r="C102" s="121" t="s">
        <v>254</v>
      </c>
      <c r="D102" s="102">
        <v>156.13999999999999</v>
      </c>
      <c r="E102" s="121">
        <v>7076.14</v>
      </c>
      <c r="F102" s="102">
        <v>0</v>
      </c>
      <c r="G102" s="120" t="s">
        <v>254</v>
      </c>
    </row>
    <row r="103" spans="1:7" x14ac:dyDescent="0.2">
      <c r="A103" s="122" t="s">
        <v>777</v>
      </c>
      <c r="B103" s="102">
        <v>3400</v>
      </c>
      <c r="C103" s="121" t="s">
        <v>254</v>
      </c>
      <c r="D103" s="102">
        <v>2508.87</v>
      </c>
      <c r="E103" s="121">
        <v>5908.87</v>
      </c>
      <c r="F103" s="102">
        <v>0</v>
      </c>
      <c r="G103" s="120" t="s">
        <v>254</v>
      </c>
    </row>
    <row r="104" spans="1:7" x14ac:dyDescent="0.2">
      <c r="A104" s="122" t="s">
        <v>669</v>
      </c>
      <c r="B104" s="102">
        <v>0</v>
      </c>
      <c r="C104" s="121" t="s">
        <v>254</v>
      </c>
      <c r="D104" s="102">
        <v>2800.98</v>
      </c>
      <c r="E104" s="121">
        <v>2800.98</v>
      </c>
      <c r="F104" s="102">
        <v>0</v>
      </c>
      <c r="G104" s="120" t="s">
        <v>254</v>
      </c>
    </row>
    <row r="105" spans="1:7" x14ac:dyDescent="0.2">
      <c r="A105" s="122" t="s">
        <v>778</v>
      </c>
      <c r="B105" s="102">
        <v>3500</v>
      </c>
      <c r="C105" s="121" t="s">
        <v>254</v>
      </c>
      <c r="D105" s="102">
        <v>500</v>
      </c>
      <c r="E105" s="121">
        <v>4000</v>
      </c>
      <c r="F105" s="102">
        <v>0</v>
      </c>
      <c r="G105" s="120" t="s">
        <v>254</v>
      </c>
    </row>
    <row r="106" spans="1:7" x14ac:dyDescent="0.2">
      <c r="A106" s="122" t="s">
        <v>712</v>
      </c>
      <c r="B106" s="102">
        <v>0</v>
      </c>
      <c r="C106" s="121" t="s">
        <v>254</v>
      </c>
      <c r="D106" s="102">
        <v>706.99</v>
      </c>
      <c r="E106" s="121">
        <v>706.99</v>
      </c>
      <c r="F106" s="102">
        <v>0</v>
      </c>
      <c r="G106" s="120" t="s">
        <v>254</v>
      </c>
    </row>
    <row r="107" spans="1:7" ht="13.5" thickBot="1" x14ac:dyDescent="0.25">
      <c r="A107" s="193" t="s">
        <v>779</v>
      </c>
      <c r="B107" s="107">
        <v>0</v>
      </c>
      <c r="C107" s="194" t="s">
        <v>254</v>
      </c>
      <c r="D107" s="107">
        <v>7000</v>
      </c>
      <c r="E107" s="194">
        <v>0</v>
      </c>
      <c r="F107" s="107">
        <v>7000</v>
      </c>
      <c r="G107" s="195" t="s">
        <v>254</v>
      </c>
    </row>
    <row r="108" spans="1:7" x14ac:dyDescent="0.2">
      <c r="A108" s="118" t="s">
        <v>863</v>
      </c>
      <c r="B108" s="99">
        <v>0</v>
      </c>
      <c r="C108" s="191" t="s">
        <v>254</v>
      </c>
      <c r="D108" s="99">
        <v>395.01</v>
      </c>
      <c r="E108" s="191">
        <v>395.01</v>
      </c>
      <c r="F108" s="99">
        <v>0</v>
      </c>
      <c r="G108" s="192" t="s">
        <v>254</v>
      </c>
    </row>
    <row r="109" spans="1:7" x14ac:dyDescent="0.2">
      <c r="A109" s="122" t="s">
        <v>342</v>
      </c>
      <c r="B109" s="102">
        <v>39.85</v>
      </c>
      <c r="C109" s="121" t="s">
        <v>254</v>
      </c>
      <c r="D109" s="102">
        <v>1175.1500000000001</v>
      </c>
      <c r="E109" s="121">
        <v>1215</v>
      </c>
      <c r="F109" s="102">
        <v>0</v>
      </c>
      <c r="G109" s="120" t="s">
        <v>254</v>
      </c>
    </row>
    <row r="110" spans="1:7" x14ac:dyDescent="0.2">
      <c r="A110" s="122" t="s">
        <v>864</v>
      </c>
      <c r="B110" s="102">
        <v>0</v>
      </c>
      <c r="C110" s="121" t="s">
        <v>254</v>
      </c>
      <c r="D110" s="102">
        <v>204561</v>
      </c>
      <c r="E110" s="121">
        <v>0</v>
      </c>
      <c r="F110" s="102">
        <v>204561</v>
      </c>
      <c r="G110" s="120" t="s">
        <v>254</v>
      </c>
    </row>
    <row r="111" spans="1:7" x14ac:dyDescent="0.2">
      <c r="A111" s="122" t="s">
        <v>865</v>
      </c>
      <c r="B111" s="102">
        <v>0</v>
      </c>
      <c r="C111" s="121" t="s">
        <v>254</v>
      </c>
      <c r="D111" s="102">
        <v>244.3</v>
      </c>
      <c r="E111" s="121">
        <v>244.3</v>
      </c>
      <c r="F111" s="102">
        <v>0</v>
      </c>
      <c r="G111" s="120" t="s">
        <v>254</v>
      </c>
    </row>
    <row r="112" spans="1:7" x14ac:dyDescent="0.2">
      <c r="A112" s="122" t="s">
        <v>343</v>
      </c>
      <c r="B112" s="102">
        <v>0</v>
      </c>
      <c r="C112" s="121" t="s">
        <v>254</v>
      </c>
      <c r="D112" s="102">
        <v>874</v>
      </c>
      <c r="E112" s="121">
        <v>874</v>
      </c>
      <c r="F112" s="102">
        <v>0</v>
      </c>
      <c r="G112" s="120" t="s">
        <v>254</v>
      </c>
    </row>
    <row r="113" spans="1:7" x14ac:dyDescent="0.2">
      <c r="A113" s="122" t="s">
        <v>780</v>
      </c>
      <c r="B113" s="102">
        <v>1600</v>
      </c>
      <c r="C113" s="121" t="s">
        <v>254</v>
      </c>
      <c r="D113" s="102">
        <v>0</v>
      </c>
      <c r="E113" s="121">
        <v>1600</v>
      </c>
      <c r="F113" s="102">
        <v>0</v>
      </c>
      <c r="G113" s="120" t="s">
        <v>254</v>
      </c>
    </row>
    <row r="114" spans="1:7" x14ac:dyDescent="0.2">
      <c r="A114" s="122" t="s">
        <v>866</v>
      </c>
      <c r="B114" s="102">
        <v>0</v>
      </c>
      <c r="C114" s="121" t="s">
        <v>254</v>
      </c>
      <c r="D114" s="102">
        <v>417</v>
      </c>
      <c r="E114" s="121">
        <v>417</v>
      </c>
      <c r="F114" s="102">
        <v>0</v>
      </c>
      <c r="G114" s="120" t="s">
        <v>254</v>
      </c>
    </row>
    <row r="115" spans="1:7" x14ac:dyDescent="0.2">
      <c r="A115" s="122" t="s">
        <v>867</v>
      </c>
      <c r="B115" s="102">
        <v>0</v>
      </c>
      <c r="C115" s="121" t="s">
        <v>254</v>
      </c>
      <c r="D115" s="102">
        <v>943</v>
      </c>
      <c r="E115" s="121">
        <v>943</v>
      </c>
      <c r="F115" s="102">
        <v>0</v>
      </c>
      <c r="G115" s="120" t="s">
        <v>254</v>
      </c>
    </row>
    <row r="116" spans="1:7" x14ac:dyDescent="0.2">
      <c r="A116" s="122" t="s">
        <v>781</v>
      </c>
      <c r="B116" s="102">
        <v>0</v>
      </c>
      <c r="C116" s="121" t="s">
        <v>254</v>
      </c>
      <c r="D116" s="102">
        <v>1173</v>
      </c>
      <c r="E116" s="121">
        <v>1173</v>
      </c>
      <c r="F116" s="102">
        <v>0</v>
      </c>
      <c r="G116" s="120" t="s">
        <v>254</v>
      </c>
    </row>
    <row r="117" spans="1:7" x14ac:dyDescent="0.2">
      <c r="A117" s="122" t="s">
        <v>688</v>
      </c>
      <c r="B117" s="102">
        <v>46850</v>
      </c>
      <c r="C117" s="121" t="s">
        <v>254</v>
      </c>
      <c r="D117" s="102">
        <v>3800</v>
      </c>
      <c r="E117" s="121">
        <v>50650</v>
      </c>
      <c r="F117" s="102">
        <v>0</v>
      </c>
      <c r="G117" s="120" t="s">
        <v>254</v>
      </c>
    </row>
    <row r="118" spans="1:7" x14ac:dyDescent="0.2">
      <c r="A118" s="122" t="s">
        <v>459</v>
      </c>
      <c r="B118" s="102">
        <v>0</v>
      </c>
      <c r="C118" s="121" t="s">
        <v>254</v>
      </c>
      <c r="D118" s="102">
        <v>95</v>
      </c>
      <c r="E118" s="121">
        <v>95</v>
      </c>
      <c r="F118" s="102">
        <v>0</v>
      </c>
      <c r="G118" s="120" t="s">
        <v>254</v>
      </c>
    </row>
    <row r="119" spans="1:7" x14ac:dyDescent="0.2">
      <c r="A119" s="122" t="s">
        <v>469</v>
      </c>
      <c r="B119" s="102">
        <v>0</v>
      </c>
      <c r="C119" s="121" t="s">
        <v>254</v>
      </c>
      <c r="D119" s="102">
        <v>1290</v>
      </c>
      <c r="E119" s="121">
        <v>1290</v>
      </c>
      <c r="F119" s="102">
        <v>0</v>
      </c>
      <c r="G119" s="120" t="s">
        <v>254</v>
      </c>
    </row>
    <row r="120" spans="1:7" x14ac:dyDescent="0.2">
      <c r="A120" s="122" t="s">
        <v>344</v>
      </c>
      <c r="B120" s="102">
        <v>0</v>
      </c>
      <c r="C120" s="121" t="s">
        <v>254</v>
      </c>
      <c r="D120" s="102">
        <v>6038.3</v>
      </c>
      <c r="E120" s="121">
        <v>3768.2</v>
      </c>
      <c r="F120" s="102">
        <v>2270.1</v>
      </c>
      <c r="G120" s="120" t="s">
        <v>254</v>
      </c>
    </row>
    <row r="121" spans="1:7" x14ac:dyDescent="0.2">
      <c r="A121" s="122" t="s">
        <v>713</v>
      </c>
      <c r="B121" s="102">
        <v>0</v>
      </c>
      <c r="C121" s="121" t="s">
        <v>254</v>
      </c>
      <c r="D121" s="102">
        <v>718</v>
      </c>
      <c r="E121" s="121">
        <v>718</v>
      </c>
      <c r="F121" s="102">
        <v>0</v>
      </c>
      <c r="G121" s="120" t="s">
        <v>254</v>
      </c>
    </row>
    <row r="122" spans="1:7" x14ac:dyDescent="0.2">
      <c r="A122" s="122" t="s">
        <v>662</v>
      </c>
      <c r="B122" s="102">
        <v>0</v>
      </c>
      <c r="C122" s="121" t="s">
        <v>254</v>
      </c>
      <c r="D122" s="102">
        <v>314</v>
      </c>
      <c r="E122" s="121">
        <v>314</v>
      </c>
      <c r="F122" s="102">
        <v>0</v>
      </c>
      <c r="G122" s="120" t="s">
        <v>254</v>
      </c>
    </row>
    <row r="123" spans="1:7" x14ac:dyDescent="0.2">
      <c r="A123" s="122" t="s">
        <v>665</v>
      </c>
      <c r="B123" s="102">
        <v>0</v>
      </c>
      <c r="C123" s="121" t="s">
        <v>254</v>
      </c>
      <c r="D123" s="102">
        <v>651</v>
      </c>
      <c r="E123" s="121">
        <v>651</v>
      </c>
      <c r="F123" s="102">
        <v>0</v>
      </c>
      <c r="G123" s="120" t="s">
        <v>254</v>
      </c>
    </row>
    <row r="124" spans="1:7" x14ac:dyDescent="0.2">
      <c r="A124" s="122" t="s">
        <v>782</v>
      </c>
      <c r="B124" s="102">
        <v>0</v>
      </c>
      <c r="C124" s="121" t="s">
        <v>254</v>
      </c>
      <c r="D124" s="102">
        <v>526</v>
      </c>
      <c r="E124" s="121">
        <v>526</v>
      </c>
      <c r="F124" s="102">
        <v>0</v>
      </c>
      <c r="G124" s="120" t="s">
        <v>254</v>
      </c>
    </row>
    <row r="125" spans="1:7" x14ac:dyDescent="0.2">
      <c r="A125" s="122" t="s">
        <v>699</v>
      </c>
      <c r="B125" s="102">
        <v>150</v>
      </c>
      <c r="C125" s="121" t="s">
        <v>254</v>
      </c>
      <c r="D125" s="102">
        <v>1391.1</v>
      </c>
      <c r="E125" s="121">
        <v>471.1</v>
      </c>
      <c r="F125" s="102">
        <v>1070</v>
      </c>
      <c r="G125" s="120" t="s">
        <v>254</v>
      </c>
    </row>
    <row r="126" spans="1:7" x14ac:dyDescent="0.2">
      <c r="A126" s="122" t="s">
        <v>707</v>
      </c>
      <c r="B126" s="102">
        <v>0</v>
      </c>
      <c r="C126" s="121" t="s">
        <v>254</v>
      </c>
      <c r="D126" s="102">
        <v>765</v>
      </c>
      <c r="E126" s="121">
        <v>765</v>
      </c>
      <c r="F126" s="102">
        <v>0</v>
      </c>
      <c r="G126" s="120" t="s">
        <v>254</v>
      </c>
    </row>
    <row r="127" spans="1:7" x14ac:dyDescent="0.2">
      <c r="A127" s="122" t="s">
        <v>868</v>
      </c>
      <c r="B127" s="102">
        <v>0</v>
      </c>
      <c r="C127" s="121" t="s">
        <v>254</v>
      </c>
      <c r="D127" s="102">
        <v>263</v>
      </c>
      <c r="E127" s="121">
        <v>263</v>
      </c>
      <c r="F127" s="102">
        <v>0</v>
      </c>
      <c r="G127" s="120" t="s">
        <v>254</v>
      </c>
    </row>
    <row r="128" spans="1:7" x14ac:dyDescent="0.2">
      <c r="A128" s="122" t="s">
        <v>458</v>
      </c>
      <c r="B128" s="102">
        <v>0</v>
      </c>
      <c r="C128" s="121" t="s">
        <v>254</v>
      </c>
      <c r="D128" s="102">
        <v>3258.86</v>
      </c>
      <c r="E128" s="121">
        <v>3258.86</v>
      </c>
      <c r="F128" s="102">
        <v>0</v>
      </c>
      <c r="G128" s="120" t="s">
        <v>254</v>
      </c>
    </row>
    <row r="129" spans="1:7" x14ac:dyDescent="0.2">
      <c r="A129" s="122" t="s">
        <v>345</v>
      </c>
      <c r="B129" s="102">
        <v>724829.08</v>
      </c>
      <c r="C129" s="121" t="s">
        <v>254</v>
      </c>
      <c r="D129" s="102">
        <v>557896.6</v>
      </c>
      <c r="E129" s="121">
        <v>50007.92</v>
      </c>
      <c r="F129" s="102">
        <v>1232717.76</v>
      </c>
      <c r="G129" s="120" t="s">
        <v>254</v>
      </c>
    </row>
    <row r="130" spans="1:7" x14ac:dyDescent="0.2">
      <c r="A130" s="122" t="s">
        <v>346</v>
      </c>
      <c r="B130" s="102">
        <v>724829.08</v>
      </c>
      <c r="C130" s="121" t="s">
        <v>254</v>
      </c>
      <c r="D130" s="102">
        <v>557896.6</v>
      </c>
      <c r="E130" s="121">
        <v>50007.92</v>
      </c>
      <c r="F130" s="102">
        <v>1232717.76</v>
      </c>
      <c r="G130" s="120" t="s">
        <v>254</v>
      </c>
    </row>
    <row r="131" spans="1:7" x14ac:dyDescent="0.2">
      <c r="A131" s="122" t="s">
        <v>347</v>
      </c>
      <c r="B131" s="102">
        <v>724829.08</v>
      </c>
      <c r="C131" s="121" t="s">
        <v>254</v>
      </c>
      <c r="D131" s="102">
        <v>557896.6</v>
      </c>
      <c r="E131" s="121">
        <v>50007.92</v>
      </c>
      <c r="F131" s="102">
        <v>1232717.76</v>
      </c>
      <c r="G131" s="120" t="s">
        <v>254</v>
      </c>
    </row>
    <row r="132" spans="1:7" x14ac:dyDescent="0.2">
      <c r="A132" s="122" t="s">
        <v>869</v>
      </c>
      <c r="B132" s="102">
        <v>0</v>
      </c>
      <c r="C132" s="121" t="s">
        <v>254</v>
      </c>
      <c r="D132" s="102">
        <v>5104</v>
      </c>
      <c r="E132" s="121">
        <v>0</v>
      </c>
      <c r="F132" s="102">
        <v>5104</v>
      </c>
      <c r="G132" s="120" t="s">
        <v>254</v>
      </c>
    </row>
    <row r="133" spans="1:7" x14ac:dyDescent="0.2">
      <c r="A133" s="122" t="s">
        <v>651</v>
      </c>
      <c r="B133" s="102">
        <v>8359.99</v>
      </c>
      <c r="C133" s="121" t="s">
        <v>254</v>
      </c>
      <c r="D133" s="102">
        <v>0</v>
      </c>
      <c r="E133" s="121">
        <v>8359.99</v>
      </c>
      <c r="F133" s="102">
        <v>0</v>
      </c>
      <c r="G133" s="120" t="s">
        <v>254</v>
      </c>
    </row>
    <row r="134" spans="1:7" x14ac:dyDescent="0.2">
      <c r="A134" s="122" t="s">
        <v>870</v>
      </c>
      <c r="B134" s="102">
        <v>0</v>
      </c>
      <c r="C134" s="121" t="s">
        <v>254</v>
      </c>
      <c r="D134" s="102">
        <v>3445.2</v>
      </c>
      <c r="E134" s="121">
        <v>3445.2</v>
      </c>
      <c r="F134" s="102">
        <v>0</v>
      </c>
      <c r="G134" s="120" t="s">
        <v>254</v>
      </c>
    </row>
    <row r="135" spans="1:7" x14ac:dyDescent="0.2">
      <c r="A135" s="122" t="s">
        <v>871</v>
      </c>
      <c r="B135" s="102">
        <v>0</v>
      </c>
      <c r="C135" s="121" t="s">
        <v>254</v>
      </c>
      <c r="D135" s="102">
        <v>3689</v>
      </c>
      <c r="E135" s="121">
        <v>0</v>
      </c>
      <c r="F135" s="102">
        <v>3689</v>
      </c>
      <c r="G135" s="120" t="s">
        <v>254</v>
      </c>
    </row>
    <row r="136" spans="1:7" x14ac:dyDescent="0.2">
      <c r="A136" s="122" t="s">
        <v>714</v>
      </c>
      <c r="B136" s="102">
        <v>51712.800000000003</v>
      </c>
      <c r="C136" s="121" t="s">
        <v>254</v>
      </c>
      <c r="D136" s="102">
        <v>0</v>
      </c>
      <c r="E136" s="121">
        <v>0</v>
      </c>
      <c r="F136" s="102">
        <v>51712.800000000003</v>
      </c>
      <c r="G136" s="120" t="s">
        <v>254</v>
      </c>
    </row>
    <row r="137" spans="1:7" x14ac:dyDescent="0.2">
      <c r="A137" s="122" t="s">
        <v>872</v>
      </c>
      <c r="B137" s="102">
        <v>0</v>
      </c>
      <c r="C137" s="121" t="s">
        <v>254</v>
      </c>
      <c r="D137" s="102">
        <v>86594</v>
      </c>
      <c r="E137" s="121">
        <v>0</v>
      </c>
      <c r="F137" s="102">
        <v>86594</v>
      </c>
      <c r="G137" s="120" t="s">
        <v>254</v>
      </c>
    </row>
    <row r="138" spans="1:7" x14ac:dyDescent="0.2">
      <c r="A138" s="122" t="s">
        <v>715</v>
      </c>
      <c r="B138" s="102">
        <v>81755.649999999994</v>
      </c>
      <c r="C138" s="121" t="s">
        <v>254</v>
      </c>
      <c r="D138" s="102">
        <v>0</v>
      </c>
      <c r="E138" s="121">
        <v>0</v>
      </c>
      <c r="F138" s="102">
        <v>81755.649999999994</v>
      </c>
      <c r="G138" s="120" t="s">
        <v>254</v>
      </c>
    </row>
    <row r="139" spans="1:7" x14ac:dyDescent="0.2">
      <c r="A139" s="122" t="s">
        <v>783</v>
      </c>
      <c r="B139" s="102">
        <v>927</v>
      </c>
      <c r="C139" s="121" t="s">
        <v>254</v>
      </c>
      <c r="D139" s="102">
        <v>0</v>
      </c>
      <c r="E139" s="121">
        <v>0</v>
      </c>
      <c r="F139" s="102">
        <v>927</v>
      </c>
      <c r="G139" s="120" t="s">
        <v>254</v>
      </c>
    </row>
    <row r="140" spans="1:7" x14ac:dyDescent="0.2">
      <c r="A140" s="122" t="s">
        <v>716</v>
      </c>
      <c r="B140" s="102">
        <v>4755.6000000000004</v>
      </c>
      <c r="C140" s="121" t="s">
        <v>254</v>
      </c>
      <c r="D140" s="102">
        <v>0</v>
      </c>
      <c r="E140" s="121">
        <v>0</v>
      </c>
      <c r="F140" s="102">
        <v>4755.6000000000004</v>
      </c>
      <c r="G140" s="120" t="s">
        <v>254</v>
      </c>
    </row>
    <row r="141" spans="1:7" x14ac:dyDescent="0.2">
      <c r="A141" s="122" t="s">
        <v>784</v>
      </c>
      <c r="B141" s="102">
        <v>417767</v>
      </c>
      <c r="C141" s="121" t="s">
        <v>254</v>
      </c>
      <c r="D141" s="102">
        <v>0</v>
      </c>
      <c r="E141" s="121">
        <v>0</v>
      </c>
      <c r="F141" s="102">
        <v>417767</v>
      </c>
      <c r="G141" s="120" t="s">
        <v>254</v>
      </c>
    </row>
    <row r="142" spans="1:7" x14ac:dyDescent="0.2">
      <c r="A142" s="122" t="s">
        <v>873</v>
      </c>
      <c r="B142" s="102">
        <v>0</v>
      </c>
      <c r="C142" s="121" t="s">
        <v>254</v>
      </c>
      <c r="D142" s="102">
        <v>1133</v>
      </c>
      <c r="E142" s="121">
        <v>0</v>
      </c>
      <c r="F142" s="102">
        <v>1133</v>
      </c>
      <c r="G142" s="120" t="s">
        <v>254</v>
      </c>
    </row>
    <row r="143" spans="1:7" x14ac:dyDescent="0.2">
      <c r="A143" s="122" t="s">
        <v>874</v>
      </c>
      <c r="B143" s="102">
        <v>0</v>
      </c>
      <c r="C143" s="121" t="s">
        <v>254</v>
      </c>
      <c r="D143" s="102">
        <v>13500</v>
      </c>
      <c r="E143" s="121">
        <v>0</v>
      </c>
      <c r="F143" s="102">
        <v>13500</v>
      </c>
      <c r="G143" s="120" t="s">
        <v>254</v>
      </c>
    </row>
    <row r="144" spans="1:7" x14ac:dyDescent="0.2">
      <c r="A144" s="122" t="s">
        <v>785</v>
      </c>
      <c r="B144" s="102">
        <v>24360</v>
      </c>
      <c r="C144" s="121" t="s">
        <v>254</v>
      </c>
      <c r="D144" s="102">
        <v>0</v>
      </c>
      <c r="E144" s="121">
        <v>0</v>
      </c>
      <c r="F144" s="102">
        <v>24360</v>
      </c>
      <c r="G144" s="120" t="s">
        <v>254</v>
      </c>
    </row>
    <row r="145" spans="1:7" x14ac:dyDescent="0.2">
      <c r="A145" s="122" t="s">
        <v>875</v>
      </c>
      <c r="B145" s="102">
        <v>0</v>
      </c>
      <c r="C145" s="121" t="s">
        <v>254</v>
      </c>
      <c r="D145" s="102">
        <v>20500</v>
      </c>
      <c r="E145" s="121">
        <v>20500</v>
      </c>
      <c r="F145" s="102">
        <v>0</v>
      </c>
      <c r="G145" s="120" t="s">
        <v>254</v>
      </c>
    </row>
    <row r="146" spans="1:7" x14ac:dyDescent="0.2">
      <c r="A146" s="122" t="s">
        <v>793</v>
      </c>
      <c r="B146" s="102">
        <v>0</v>
      </c>
      <c r="C146" s="121" t="s">
        <v>254</v>
      </c>
      <c r="D146" s="102">
        <v>4675</v>
      </c>
      <c r="E146" s="121">
        <v>0</v>
      </c>
      <c r="F146" s="102">
        <v>4675</v>
      </c>
      <c r="G146" s="120" t="s">
        <v>254</v>
      </c>
    </row>
    <row r="147" spans="1:7" x14ac:dyDescent="0.2">
      <c r="A147" s="122" t="s">
        <v>717</v>
      </c>
      <c r="B147" s="102">
        <v>4708</v>
      </c>
      <c r="C147" s="121" t="s">
        <v>254</v>
      </c>
      <c r="D147" s="102">
        <v>0</v>
      </c>
      <c r="E147" s="121">
        <v>0</v>
      </c>
      <c r="F147" s="102">
        <v>4708</v>
      </c>
      <c r="G147" s="120" t="s">
        <v>254</v>
      </c>
    </row>
    <row r="148" spans="1:7" x14ac:dyDescent="0.2">
      <c r="A148" s="122" t="s">
        <v>348</v>
      </c>
      <c r="B148" s="102">
        <v>890</v>
      </c>
      <c r="C148" s="121" t="s">
        <v>254</v>
      </c>
      <c r="D148" s="102">
        <v>420</v>
      </c>
      <c r="E148" s="121">
        <v>0</v>
      </c>
      <c r="F148" s="102">
        <v>1310</v>
      </c>
      <c r="G148" s="120" t="s">
        <v>254</v>
      </c>
    </row>
    <row r="149" spans="1:7" x14ac:dyDescent="0.2">
      <c r="A149" s="122" t="s">
        <v>786</v>
      </c>
      <c r="B149" s="102">
        <v>72766.8</v>
      </c>
      <c r="C149" s="121" t="s">
        <v>254</v>
      </c>
      <c r="D149" s="102">
        <v>0</v>
      </c>
      <c r="E149" s="121">
        <v>0</v>
      </c>
      <c r="F149" s="102">
        <v>72766.8</v>
      </c>
      <c r="G149" s="120" t="s">
        <v>254</v>
      </c>
    </row>
    <row r="150" spans="1:7" x14ac:dyDescent="0.2">
      <c r="A150" s="122" t="s">
        <v>876</v>
      </c>
      <c r="B150" s="102">
        <v>0</v>
      </c>
      <c r="C150" s="121" t="s">
        <v>254</v>
      </c>
      <c r="D150" s="102">
        <v>36430.959999999999</v>
      </c>
      <c r="E150" s="121">
        <v>0</v>
      </c>
      <c r="F150" s="102">
        <v>36430.959999999999</v>
      </c>
      <c r="G150" s="120" t="s">
        <v>254</v>
      </c>
    </row>
    <row r="151" spans="1:7" x14ac:dyDescent="0.2">
      <c r="A151" s="122" t="s">
        <v>877</v>
      </c>
      <c r="B151" s="102">
        <v>0</v>
      </c>
      <c r="C151" s="121" t="s">
        <v>254</v>
      </c>
      <c r="D151" s="102">
        <v>38512</v>
      </c>
      <c r="E151" s="121">
        <v>0</v>
      </c>
      <c r="F151" s="102">
        <v>38512</v>
      </c>
      <c r="G151" s="120" t="s">
        <v>254</v>
      </c>
    </row>
    <row r="152" spans="1:7" x14ac:dyDescent="0.2">
      <c r="A152" s="122" t="s">
        <v>878</v>
      </c>
      <c r="B152" s="102">
        <v>0</v>
      </c>
      <c r="C152" s="121" t="s">
        <v>254</v>
      </c>
      <c r="D152" s="102">
        <v>24824</v>
      </c>
      <c r="E152" s="121">
        <v>0</v>
      </c>
      <c r="F152" s="102">
        <v>24824</v>
      </c>
      <c r="G152" s="120" t="s">
        <v>254</v>
      </c>
    </row>
    <row r="153" spans="1:7" x14ac:dyDescent="0.2">
      <c r="A153" s="122" t="s">
        <v>879</v>
      </c>
      <c r="B153" s="102">
        <v>0</v>
      </c>
      <c r="C153" s="121" t="s">
        <v>254</v>
      </c>
      <c r="D153" s="102">
        <v>5220</v>
      </c>
      <c r="E153" s="121">
        <v>0</v>
      </c>
      <c r="F153" s="102">
        <v>5220</v>
      </c>
      <c r="G153" s="120" t="s">
        <v>254</v>
      </c>
    </row>
    <row r="154" spans="1:7" x14ac:dyDescent="0.2">
      <c r="A154" s="122" t="s">
        <v>880</v>
      </c>
      <c r="B154" s="102">
        <v>0</v>
      </c>
      <c r="C154" s="121" t="s">
        <v>254</v>
      </c>
      <c r="D154" s="102">
        <v>3964.91</v>
      </c>
      <c r="E154" s="121">
        <v>0</v>
      </c>
      <c r="F154" s="102">
        <v>3964.91</v>
      </c>
      <c r="G154" s="120" t="s">
        <v>254</v>
      </c>
    </row>
    <row r="155" spans="1:7" x14ac:dyDescent="0.2">
      <c r="A155" s="122" t="s">
        <v>718</v>
      </c>
      <c r="B155" s="102">
        <v>36700</v>
      </c>
      <c r="C155" s="121" t="s">
        <v>254</v>
      </c>
      <c r="D155" s="102">
        <v>0</v>
      </c>
      <c r="E155" s="121">
        <v>0</v>
      </c>
      <c r="F155" s="102">
        <v>36700</v>
      </c>
      <c r="G155" s="120" t="s">
        <v>254</v>
      </c>
    </row>
    <row r="156" spans="1:7" x14ac:dyDescent="0.2">
      <c r="A156" s="122" t="s">
        <v>703</v>
      </c>
      <c r="B156" s="102">
        <v>14128.39</v>
      </c>
      <c r="C156" s="121" t="s">
        <v>254</v>
      </c>
      <c r="D156" s="102">
        <v>5775.18</v>
      </c>
      <c r="E156" s="121">
        <v>0</v>
      </c>
      <c r="F156" s="102">
        <v>19903.57</v>
      </c>
      <c r="G156" s="120" t="s">
        <v>254</v>
      </c>
    </row>
    <row r="157" spans="1:7" x14ac:dyDescent="0.2">
      <c r="A157" s="122" t="s">
        <v>881</v>
      </c>
      <c r="B157" s="102">
        <v>0</v>
      </c>
      <c r="C157" s="121" t="s">
        <v>254</v>
      </c>
      <c r="D157" s="102">
        <v>83003.19</v>
      </c>
      <c r="E157" s="121">
        <v>10684.73</v>
      </c>
      <c r="F157" s="102">
        <v>72318.460000000006</v>
      </c>
      <c r="G157" s="120" t="s">
        <v>254</v>
      </c>
    </row>
    <row r="158" spans="1:7" x14ac:dyDescent="0.2">
      <c r="A158" s="122" t="s">
        <v>787</v>
      </c>
      <c r="B158" s="102">
        <v>5997.85</v>
      </c>
      <c r="C158" s="121" t="s">
        <v>254</v>
      </c>
      <c r="D158" s="102">
        <v>63290.16</v>
      </c>
      <c r="E158" s="121">
        <v>0</v>
      </c>
      <c r="F158" s="102">
        <v>69288.009999999995</v>
      </c>
      <c r="G158" s="120" t="s">
        <v>254</v>
      </c>
    </row>
    <row r="159" spans="1:7" x14ac:dyDescent="0.2">
      <c r="A159" s="122" t="s">
        <v>882</v>
      </c>
      <c r="B159" s="102">
        <v>0</v>
      </c>
      <c r="C159" s="121" t="s">
        <v>254</v>
      </c>
      <c r="D159" s="102">
        <v>118320</v>
      </c>
      <c r="E159" s="121">
        <v>0</v>
      </c>
      <c r="F159" s="102">
        <v>118320</v>
      </c>
      <c r="G159" s="120" t="s">
        <v>254</v>
      </c>
    </row>
    <row r="160" spans="1:7" x14ac:dyDescent="0.2">
      <c r="A160" s="122" t="s">
        <v>883</v>
      </c>
      <c r="B160" s="102">
        <v>0</v>
      </c>
      <c r="C160" s="121" t="s">
        <v>254</v>
      </c>
      <c r="D160" s="102">
        <v>10798</v>
      </c>
      <c r="E160" s="121">
        <v>0</v>
      </c>
      <c r="F160" s="102">
        <v>10798</v>
      </c>
      <c r="G160" s="120" t="s">
        <v>254</v>
      </c>
    </row>
    <row r="161" spans="1:7" x14ac:dyDescent="0.2">
      <c r="A161" s="122" t="s">
        <v>884</v>
      </c>
      <c r="B161" s="102">
        <v>0</v>
      </c>
      <c r="C161" s="121" t="s">
        <v>254</v>
      </c>
      <c r="D161" s="102">
        <v>20880</v>
      </c>
      <c r="E161" s="121">
        <v>0</v>
      </c>
      <c r="F161" s="102">
        <v>20880</v>
      </c>
      <c r="G161" s="120" t="s">
        <v>254</v>
      </c>
    </row>
    <row r="162" spans="1:7" x14ac:dyDescent="0.2">
      <c r="A162" s="122" t="s">
        <v>885</v>
      </c>
      <c r="B162" s="102">
        <v>0</v>
      </c>
      <c r="C162" s="121" t="s">
        <v>254</v>
      </c>
      <c r="D162" s="102">
        <v>7018</v>
      </c>
      <c r="E162" s="121">
        <v>7018</v>
      </c>
      <c r="F162" s="102">
        <v>0</v>
      </c>
      <c r="G162" s="120" t="s">
        <v>254</v>
      </c>
    </row>
    <row r="163" spans="1:7" x14ac:dyDescent="0.2">
      <c r="A163" s="122" t="s">
        <v>886</v>
      </c>
      <c r="B163" s="102">
        <v>0</v>
      </c>
      <c r="C163" s="121" t="s">
        <v>254</v>
      </c>
      <c r="D163" s="102">
        <v>800</v>
      </c>
      <c r="E163" s="121">
        <v>0</v>
      </c>
      <c r="F163" s="102">
        <v>800</v>
      </c>
      <c r="G163" s="120" t="s">
        <v>254</v>
      </c>
    </row>
    <row r="164" spans="1:7" x14ac:dyDescent="0.2">
      <c r="A164" s="122" t="s">
        <v>349</v>
      </c>
      <c r="B164" s="102">
        <v>152278.43</v>
      </c>
      <c r="C164" s="121" t="s">
        <v>254</v>
      </c>
      <c r="D164" s="102">
        <v>185821.9</v>
      </c>
      <c r="E164" s="121">
        <v>199963.55</v>
      </c>
      <c r="F164" s="102">
        <v>138136.78</v>
      </c>
      <c r="G164" s="120" t="s">
        <v>254</v>
      </c>
    </row>
    <row r="165" spans="1:7" x14ac:dyDescent="0.2">
      <c r="A165" s="122" t="s">
        <v>350</v>
      </c>
      <c r="B165" s="102">
        <v>152278.43</v>
      </c>
      <c r="C165" s="121" t="s">
        <v>254</v>
      </c>
      <c r="D165" s="102">
        <v>185821.9</v>
      </c>
      <c r="E165" s="121">
        <v>199963.55</v>
      </c>
      <c r="F165" s="102">
        <v>138136.78</v>
      </c>
      <c r="G165" s="120" t="s">
        <v>254</v>
      </c>
    </row>
    <row r="166" spans="1:7" x14ac:dyDescent="0.2">
      <c r="A166" s="122" t="s">
        <v>351</v>
      </c>
      <c r="B166" s="102">
        <v>148933.13</v>
      </c>
      <c r="C166" s="121" t="s">
        <v>254</v>
      </c>
      <c r="D166" s="102">
        <v>143747.79999999999</v>
      </c>
      <c r="E166" s="121">
        <v>173725.99</v>
      </c>
      <c r="F166" s="102">
        <v>118954.94</v>
      </c>
      <c r="G166" s="120" t="s">
        <v>254</v>
      </c>
    </row>
    <row r="167" spans="1:7" x14ac:dyDescent="0.2">
      <c r="A167" s="122" t="s">
        <v>577</v>
      </c>
      <c r="B167" s="102">
        <v>73993.289999999994</v>
      </c>
      <c r="C167" s="121" t="s">
        <v>254</v>
      </c>
      <c r="D167" s="102">
        <v>43133.32</v>
      </c>
      <c r="E167" s="121">
        <v>67827.67</v>
      </c>
      <c r="F167" s="102">
        <v>49298.94</v>
      </c>
      <c r="G167" s="120" t="s">
        <v>254</v>
      </c>
    </row>
    <row r="168" spans="1:7" x14ac:dyDescent="0.2">
      <c r="A168" s="122" t="s">
        <v>352</v>
      </c>
      <c r="B168" s="102">
        <v>51664.6</v>
      </c>
      <c r="C168" s="121" t="s">
        <v>254</v>
      </c>
      <c r="D168" s="102">
        <v>29991.95</v>
      </c>
      <c r="E168" s="121">
        <v>76801.98</v>
      </c>
      <c r="F168" s="102">
        <v>4854.57</v>
      </c>
      <c r="G168" s="120" t="s">
        <v>254</v>
      </c>
    </row>
    <row r="169" spans="1:7" x14ac:dyDescent="0.2">
      <c r="A169" s="122" t="s">
        <v>578</v>
      </c>
      <c r="B169" s="102">
        <v>23275.24</v>
      </c>
      <c r="C169" s="121" t="s">
        <v>254</v>
      </c>
      <c r="D169" s="102">
        <v>70622.53</v>
      </c>
      <c r="E169" s="121">
        <v>29096.34</v>
      </c>
      <c r="F169" s="102">
        <v>64801.43</v>
      </c>
      <c r="G169" s="120" t="s">
        <v>254</v>
      </c>
    </row>
    <row r="170" spans="1:7" x14ac:dyDescent="0.2">
      <c r="A170" s="122" t="s">
        <v>353</v>
      </c>
      <c r="B170" s="102">
        <v>3345.3</v>
      </c>
      <c r="C170" s="121" t="s">
        <v>254</v>
      </c>
      <c r="D170" s="102">
        <v>42074.1</v>
      </c>
      <c r="E170" s="121">
        <v>26237.56</v>
      </c>
      <c r="F170" s="102">
        <v>19181.84</v>
      </c>
      <c r="G170" s="120" t="s">
        <v>254</v>
      </c>
    </row>
    <row r="171" spans="1:7" x14ac:dyDescent="0.2">
      <c r="A171" s="122" t="s">
        <v>354</v>
      </c>
      <c r="B171" s="102">
        <v>3345.3</v>
      </c>
      <c r="C171" s="121" t="s">
        <v>254</v>
      </c>
      <c r="D171" s="102">
        <v>42074.1</v>
      </c>
      <c r="E171" s="121">
        <v>26237.56</v>
      </c>
      <c r="F171" s="102">
        <v>19181.84</v>
      </c>
      <c r="G171" s="120" t="s">
        <v>254</v>
      </c>
    </row>
    <row r="172" spans="1:7" x14ac:dyDescent="0.2">
      <c r="A172" s="122" t="s">
        <v>355</v>
      </c>
      <c r="B172" s="102">
        <v>303818341.19</v>
      </c>
      <c r="C172" s="121" t="s">
        <v>254</v>
      </c>
      <c r="D172" s="102">
        <v>594657.23</v>
      </c>
      <c r="E172" s="121">
        <v>481369.12</v>
      </c>
      <c r="F172" s="102">
        <v>303931629.30000001</v>
      </c>
      <c r="G172" s="120" t="s">
        <v>254</v>
      </c>
    </row>
    <row r="173" spans="1:7" x14ac:dyDescent="0.2">
      <c r="A173" s="122" t="s">
        <v>356</v>
      </c>
      <c r="B173" s="102">
        <v>0.09</v>
      </c>
      <c r="C173" s="121" t="s">
        <v>254</v>
      </c>
      <c r="D173" s="102">
        <v>22556.58</v>
      </c>
      <c r="E173" s="121">
        <v>0</v>
      </c>
      <c r="F173" s="102">
        <v>22556.67</v>
      </c>
      <c r="G173" s="120" t="s">
        <v>254</v>
      </c>
    </row>
    <row r="174" spans="1:7" x14ac:dyDescent="0.2">
      <c r="A174" s="122" t="s">
        <v>719</v>
      </c>
      <c r="B174" s="102">
        <v>0.09</v>
      </c>
      <c r="C174" s="121" t="s">
        <v>254</v>
      </c>
      <c r="D174" s="102">
        <v>22556.58</v>
      </c>
      <c r="E174" s="121">
        <v>0</v>
      </c>
      <c r="F174" s="102">
        <v>22556.67</v>
      </c>
      <c r="G174" s="120" t="s">
        <v>254</v>
      </c>
    </row>
    <row r="175" spans="1:7" x14ac:dyDescent="0.2">
      <c r="A175" s="122" t="s">
        <v>357</v>
      </c>
      <c r="B175" s="102">
        <v>0.09</v>
      </c>
      <c r="C175" s="121" t="s">
        <v>254</v>
      </c>
      <c r="D175" s="102">
        <v>22556.58</v>
      </c>
      <c r="E175" s="121">
        <v>0</v>
      </c>
      <c r="F175" s="102">
        <v>22556.67</v>
      </c>
      <c r="G175" s="120" t="s">
        <v>254</v>
      </c>
    </row>
    <row r="176" spans="1:7" x14ac:dyDescent="0.2">
      <c r="A176" s="122" t="s">
        <v>288</v>
      </c>
      <c r="B176" s="102">
        <v>0.09</v>
      </c>
      <c r="C176" s="121" t="s">
        <v>254</v>
      </c>
      <c r="D176" s="102">
        <v>22556.58</v>
      </c>
      <c r="E176" s="121">
        <v>0</v>
      </c>
      <c r="F176" s="102">
        <v>22556.67</v>
      </c>
      <c r="G176" s="120" t="s">
        <v>254</v>
      </c>
    </row>
    <row r="177" spans="1:7" x14ac:dyDescent="0.2">
      <c r="A177" s="122" t="s">
        <v>358</v>
      </c>
      <c r="B177" s="102">
        <v>222712740.84</v>
      </c>
      <c r="C177" s="121" t="s">
        <v>254</v>
      </c>
      <c r="D177" s="102">
        <v>0</v>
      </c>
      <c r="E177" s="121">
        <v>0</v>
      </c>
      <c r="F177" s="102">
        <v>222712740.84</v>
      </c>
      <c r="G177" s="120" t="s">
        <v>254</v>
      </c>
    </row>
    <row r="178" spans="1:7" x14ac:dyDescent="0.2">
      <c r="A178" s="122" t="s">
        <v>359</v>
      </c>
      <c r="B178" s="102">
        <v>107947699.95999999</v>
      </c>
      <c r="C178" s="121" t="s">
        <v>254</v>
      </c>
      <c r="D178" s="102">
        <v>0</v>
      </c>
      <c r="E178" s="121">
        <v>0</v>
      </c>
      <c r="F178" s="102">
        <v>107947699.95999999</v>
      </c>
      <c r="G178" s="120" t="s">
        <v>254</v>
      </c>
    </row>
    <row r="179" spans="1:7" x14ac:dyDescent="0.2">
      <c r="A179" s="122" t="s">
        <v>359</v>
      </c>
      <c r="B179" s="102">
        <v>107947699.95999999</v>
      </c>
      <c r="C179" s="121" t="s">
        <v>254</v>
      </c>
      <c r="D179" s="102">
        <v>0</v>
      </c>
      <c r="E179" s="121">
        <v>0</v>
      </c>
      <c r="F179" s="102">
        <v>107947699.95999999</v>
      </c>
      <c r="G179" s="120" t="s">
        <v>254</v>
      </c>
    </row>
    <row r="180" spans="1:7" x14ac:dyDescent="0.2">
      <c r="A180" s="122" t="s">
        <v>360</v>
      </c>
      <c r="B180" s="102">
        <v>597435.49</v>
      </c>
      <c r="C180" s="121" t="s">
        <v>254</v>
      </c>
      <c r="D180" s="102">
        <v>0</v>
      </c>
      <c r="E180" s="121">
        <v>0</v>
      </c>
      <c r="F180" s="102">
        <v>597435.49</v>
      </c>
      <c r="G180" s="120" t="s">
        <v>254</v>
      </c>
    </row>
    <row r="181" spans="1:7" x14ac:dyDescent="0.2">
      <c r="A181" s="122" t="s">
        <v>361</v>
      </c>
      <c r="B181" s="102">
        <v>26354743.649999999</v>
      </c>
      <c r="C181" s="121" t="s">
        <v>254</v>
      </c>
      <c r="D181" s="102">
        <v>0</v>
      </c>
      <c r="E181" s="121">
        <v>0</v>
      </c>
      <c r="F181" s="102">
        <v>26354743.649999999</v>
      </c>
      <c r="G181" s="120" t="s">
        <v>254</v>
      </c>
    </row>
    <row r="182" spans="1:7" x14ac:dyDescent="0.2">
      <c r="A182" s="122" t="s">
        <v>362</v>
      </c>
      <c r="B182" s="102">
        <v>80822256.349999994</v>
      </c>
      <c r="C182" s="121" t="s">
        <v>254</v>
      </c>
      <c r="D182" s="102">
        <v>0</v>
      </c>
      <c r="E182" s="121">
        <v>0</v>
      </c>
      <c r="F182" s="102">
        <v>80822256.349999994</v>
      </c>
      <c r="G182" s="120" t="s">
        <v>254</v>
      </c>
    </row>
    <row r="183" spans="1:7" x14ac:dyDescent="0.2">
      <c r="A183" s="122" t="s">
        <v>363</v>
      </c>
      <c r="B183" s="102">
        <v>173264.47</v>
      </c>
      <c r="C183" s="121" t="s">
        <v>254</v>
      </c>
      <c r="D183" s="102">
        <v>0</v>
      </c>
      <c r="E183" s="121">
        <v>0</v>
      </c>
      <c r="F183" s="102">
        <v>173264.47</v>
      </c>
      <c r="G183" s="120" t="s">
        <v>254</v>
      </c>
    </row>
    <row r="184" spans="1:7" x14ac:dyDescent="0.2">
      <c r="A184" s="122" t="s">
        <v>364</v>
      </c>
      <c r="B184" s="102">
        <v>114328788.04000001</v>
      </c>
      <c r="C184" s="121" t="s">
        <v>254</v>
      </c>
      <c r="D184" s="102">
        <v>0</v>
      </c>
      <c r="E184" s="121">
        <v>0</v>
      </c>
      <c r="F184" s="102">
        <v>114328788.04000001</v>
      </c>
      <c r="G184" s="120" t="s">
        <v>254</v>
      </c>
    </row>
    <row r="185" spans="1:7" x14ac:dyDescent="0.2">
      <c r="A185" s="122" t="s">
        <v>364</v>
      </c>
      <c r="B185" s="102">
        <v>114328788.04000001</v>
      </c>
      <c r="C185" s="121" t="s">
        <v>254</v>
      </c>
      <c r="D185" s="102">
        <v>0</v>
      </c>
      <c r="E185" s="121">
        <v>0</v>
      </c>
      <c r="F185" s="102">
        <v>114328788.04000001</v>
      </c>
      <c r="G185" s="120" t="s">
        <v>254</v>
      </c>
    </row>
    <row r="186" spans="1:7" x14ac:dyDescent="0.2">
      <c r="A186" s="122" t="s">
        <v>365</v>
      </c>
      <c r="B186" s="102">
        <v>7589162.1399999997</v>
      </c>
      <c r="C186" s="121" t="s">
        <v>254</v>
      </c>
      <c r="D186" s="102">
        <v>0</v>
      </c>
      <c r="E186" s="121">
        <v>0</v>
      </c>
      <c r="F186" s="102">
        <v>7589162.1399999997</v>
      </c>
      <c r="G186" s="120" t="s">
        <v>254</v>
      </c>
    </row>
    <row r="187" spans="1:7" x14ac:dyDescent="0.2">
      <c r="A187" s="122" t="s">
        <v>366</v>
      </c>
      <c r="B187" s="102">
        <v>3533909.99</v>
      </c>
      <c r="C187" s="121" t="s">
        <v>254</v>
      </c>
      <c r="D187" s="102">
        <v>0</v>
      </c>
      <c r="E187" s="121">
        <v>0</v>
      </c>
      <c r="F187" s="102">
        <v>3533909.99</v>
      </c>
      <c r="G187" s="120" t="s">
        <v>254</v>
      </c>
    </row>
    <row r="188" spans="1:7" x14ac:dyDescent="0.2">
      <c r="A188" s="122" t="s">
        <v>367</v>
      </c>
      <c r="B188" s="102">
        <v>7352020.1900000004</v>
      </c>
      <c r="C188" s="121" t="s">
        <v>254</v>
      </c>
      <c r="D188" s="102">
        <v>0</v>
      </c>
      <c r="E188" s="121">
        <v>0</v>
      </c>
      <c r="F188" s="102">
        <v>7352020.1900000004</v>
      </c>
      <c r="G188" s="120" t="s">
        <v>254</v>
      </c>
    </row>
    <row r="189" spans="1:7" x14ac:dyDescent="0.2">
      <c r="A189" s="122" t="s">
        <v>368</v>
      </c>
      <c r="B189" s="102">
        <v>3566809.49</v>
      </c>
      <c r="C189" s="121" t="s">
        <v>254</v>
      </c>
      <c r="D189" s="102">
        <v>0</v>
      </c>
      <c r="E189" s="121">
        <v>0</v>
      </c>
      <c r="F189" s="102">
        <v>3566809.49</v>
      </c>
      <c r="G189" s="120" t="s">
        <v>254</v>
      </c>
    </row>
    <row r="190" spans="1:7" x14ac:dyDescent="0.2">
      <c r="A190" s="122" t="s">
        <v>369</v>
      </c>
      <c r="B190" s="102">
        <v>1015090.75</v>
      </c>
      <c r="C190" s="121" t="s">
        <v>254</v>
      </c>
      <c r="D190" s="102">
        <v>0</v>
      </c>
      <c r="E190" s="121">
        <v>0</v>
      </c>
      <c r="F190" s="102">
        <v>1015090.75</v>
      </c>
      <c r="G190" s="120" t="s">
        <v>254</v>
      </c>
    </row>
    <row r="191" spans="1:7" x14ac:dyDescent="0.2">
      <c r="A191" s="122" t="s">
        <v>370</v>
      </c>
      <c r="B191" s="102">
        <v>1518581.63</v>
      </c>
      <c r="C191" s="121" t="s">
        <v>254</v>
      </c>
      <c r="D191" s="102">
        <v>0</v>
      </c>
      <c r="E191" s="121">
        <v>0</v>
      </c>
      <c r="F191" s="102">
        <v>1518581.63</v>
      </c>
      <c r="G191" s="120" t="s">
        <v>254</v>
      </c>
    </row>
    <row r="192" spans="1:7" x14ac:dyDescent="0.2">
      <c r="A192" s="122" t="s">
        <v>371</v>
      </c>
      <c r="B192" s="102">
        <v>5546892.7199999997</v>
      </c>
      <c r="C192" s="121" t="s">
        <v>254</v>
      </c>
      <c r="D192" s="102">
        <v>0</v>
      </c>
      <c r="E192" s="121">
        <v>0</v>
      </c>
      <c r="F192" s="102">
        <v>5546892.7199999997</v>
      </c>
      <c r="G192" s="120" t="s">
        <v>254</v>
      </c>
    </row>
    <row r="193" spans="1:7" x14ac:dyDescent="0.2">
      <c r="A193" s="122" t="s">
        <v>372</v>
      </c>
      <c r="B193" s="102">
        <v>1305213.52</v>
      </c>
      <c r="C193" s="121" t="s">
        <v>254</v>
      </c>
      <c r="D193" s="102">
        <v>0</v>
      </c>
      <c r="E193" s="121">
        <v>0</v>
      </c>
      <c r="F193" s="102">
        <v>1305213.52</v>
      </c>
      <c r="G193" s="120" t="s">
        <v>254</v>
      </c>
    </row>
    <row r="194" spans="1:7" x14ac:dyDescent="0.2">
      <c r="A194" s="122" t="s">
        <v>373</v>
      </c>
      <c r="B194" s="102">
        <v>3971550.47</v>
      </c>
      <c r="C194" s="121" t="s">
        <v>254</v>
      </c>
      <c r="D194" s="102">
        <v>0</v>
      </c>
      <c r="E194" s="121">
        <v>0</v>
      </c>
      <c r="F194" s="102">
        <v>3971550.47</v>
      </c>
      <c r="G194" s="120" t="s">
        <v>254</v>
      </c>
    </row>
    <row r="195" spans="1:7" x14ac:dyDescent="0.2">
      <c r="A195" s="122" t="s">
        <v>374</v>
      </c>
      <c r="B195" s="102">
        <v>237797.86</v>
      </c>
      <c r="C195" s="121" t="s">
        <v>254</v>
      </c>
      <c r="D195" s="102">
        <v>0</v>
      </c>
      <c r="E195" s="121">
        <v>0</v>
      </c>
      <c r="F195" s="102">
        <v>237797.86</v>
      </c>
      <c r="G195" s="120" t="s">
        <v>254</v>
      </c>
    </row>
    <row r="196" spans="1:7" x14ac:dyDescent="0.2">
      <c r="A196" s="122" t="s">
        <v>375</v>
      </c>
      <c r="B196" s="102">
        <v>7540073.6200000001</v>
      </c>
      <c r="C196" s="121" t="s">
        <v>254</v>
      </c>
      <c r="D196" s="102">
        <v>0</v>
      </c>
      <c r="E196" s="121">
        <v>0</v>
      </c>
      <c r="F196" s="102">
        <v>7540073.6200000001</v>
      </c>
      <c r="G196" s="120" t="s">
        <v>254</v>
      </c>
    </row>
    <row r="197" spans="1:7" x14ac:dyDescent="0.2">
      <c r="A197" s="122" t="s">
        <v>12</v>
      </c>
      <c r="B197" s="102">
        <v>1072968.78</v>
      </c>
      <c r="C197" s="121" t="s">
        <v>254</v>
      </c>
      <c r="D197" s="102">
        <v>0</v>
      </c>
      <c r="E197" s="121">
        <v>0</v>
      </c>
      <c r="F197" s="102">
        <v>1072968.78</v>
      </c>
      <c r="G197" s="120" t="s">
        <v>254</v>
      </c>
    </row>
    <row r="198" spans="1:7" x14ac:dyDescent="0.2">
      <c r="A198" s="122" t="s">
        <v>376</v>
      </c>
      <c r="B198" s="102">
        <v>379608.15</v>
      </c>
      <c r="C198" s="121" t="s">
        <v>254</v>
      </c>
      <c r="D198" s="102">
        <v>0</v>
      </c>
      <c r="E198" s="121">
        <v>0</v>
      </c>
      <c r="F198" s="102">
        <v>379608.15</v>
      </c>
      <c r="G198" s="120" t="s">
        <v>254</v>
      </c>
    </row>
    <row r="199" spans="1:7" x14ac:dyDescent="0.2">
      <c r="A199" s="122" t="s">
        <v>377</v>
      </c>
      <c r="B199" s="102">
        <v>36800</v>
      </c>
      <c r="C199" s="121" t="s">
        <v>254</v>
      </c>
      <c r="D199" s="102">
        <v>0</v>
      </c>
      <c r="E199" s="121">
        <v>0</v>
      </c>
      <c r="F199" s="102">
        <v>36800</v>
      </c>
      <c r="G199" s="120" t="s">
        <v>254</v>
      </c>
    </row>
    <row r="200" spans="1:7" x14ac:dyDescent="0.2">
      <c r="A200" s="122" t="s">
        <v>378</v>
      </c>
      <c r="B200" s="102">
        <v>10044640.23</v>
      </c>
      <c r="C200" s="121" t="s">
        <v>254</v>
      </c>
      <c r="D200" s="102">
        <v>0</v>
      </c>
      <c r="E200" s="121">
        <v>0</v>
      </c>
      <c r="F200" s="102">
        <v>10044640.23</v>
      </c>
      <c r="G200" s="120" t="s">
        <v>254</v>
      </c>
    </row>
    <row r="201" spans="1:7" x14ac:dyDescent="0.2">
      <c r="A201" s="122" t="s">
        <v>379</v>
      </c>
      <c r="B201" s="102">
        <v>8033855.5499999998</v>
      </c>
      <c r="C201" s="121" t="s">
        <v>254</v>
      </c>
      <c r="D201" s="102">
        <v>0</v>
      </c>
      <c r="E201" s="121">
        <v>0</v>
      </c>
      <c r="F201" s="102">
        <v>8033855.5499999998</v>
      </c>
      <c r="G201" s="120" t="s">
        <v>254</v>
      </c>
    </row>
    <row r="202" spans="1:7" x14ac:dyDescent="0.2">
      <c r="A202" s="122" t="s">
        <v>380</v>
      </c>
      <c r="B202" s="102">
        <v>463779.67</v>
      </c>
      <c r="C202" s="121" t="s">
        <v>254</v>
      </c>
      <c r="D202" s="102">
        <v>0</v>
      </c>
      <c r="E202" s="121">
        <v>0</v>
      </c>
      <c r="F202" s="102">
        <v>463779.67</v>
      </c>
      <c r="G202" s="120" t="s">
        <v>254</v>
      </c>
    </row>
    <row r="203" spans="1:7" x14ac:dyDescent="0.2">
      <c r="A203" s="122" t="s">
        <v>381</v>
      </c>
      <c r="B203" s="102">
        <v>9393626</v>
      </c>
      <c r="C203" s="121" t="s">
        <v>254</v>
      </c>
      <c r="D203" s="102">
        <v>0</v>
      </c>
      <c r="E203" s="121">
        <v>0</v>
      </c>
      <c r="F203" s="102">
        <v>9393626</v>
      </c>
      <c r="G203" s="120" t="s">
        <v>254</v>
      </c>
    </row>
    <row r="204" spans="1:7" x14ac:dyDescent="0.2">
      <c r="A204" s="122" t="s">
        <v>382</v>
      </c>
      <c r="B204" s="102">
        <v>53093.2</v>
      </c>
      <c r="C204" s="121" t="s">
        <v>254</v>
      </c>
      <c r="D204" s="102">
        <v>0</v>
      </c>
      <c r="E204" s="121">
        <v>0</v>
      </c>
      <c r="F204" s="102">
        <v>53093.2</v>
      </c>
      <c r="G204" s="120" t="s">
        <v>254</v>
      </c>
    </row>
    <row r="205" spans="1:7" x14ac:dyDescent="0.2">
      <c r="A205" s="122" t="s">
        <v>383</v>
      </c>
      <c r="B205" s="102">
        <v>2564713.5699999998</v>
      </c>
      <c r="C205" s="121" t="s">
        <v>254</v>
      </c>
      <c r="D205" s="102">
        <v>0</v>
      </c>
      <c r="E205" s="121">
        <v>0</v>
      </c>
      <c r="F205" s="102">
        <v>2564713.5699999998</v>
      </c>
      <c r="G205" s="120" t="s">
        <v>254</v>
      </c>
    </row>
    <row r="206" spans="1:7" ht="13.5" thickBot="1" x14ac:dyDescent="0.25">
      <c r="A206" s="193" t="s">
        <v>384</v>
      </c>
      <c r="B206" s="107">
        <v>11310</v>
      </c>
      <c r="C206" s="194" t="s">
        <v>254</v>
      </c>
      <c r="D206" s="107">
        <v>0</v>
      </c>
      <c r="E206" s="194">
        <v>0</v>
      </c>
      <c r="F206" s="107">
        <v>11310</v>
      </c>
      <c r="G206" s="195" t="s">
        <v>254</v>
      </c>
    </row>
    <row r="207" spans="1:7" x14ac:dyDescent="0.2">
      <c r="A207" s="118" t="s">
        <v>385</v>
      </c>
      <c r="B207" s="99">
        <v>39034</v>
      </c>
      <c r="C207" s="191" t="s">
        <v>254</v>
      </c>
      <c r="D207" s="99">
        <v>0</v>
      </c>
      <c r="E207" s="191">
        <v>0</v>
      </c>
      <c r="F207" s="99">
        <v>39034</v>
      </c>
      <c r="G207" s="192" t="s">
        <v>254</v>
      </c>
    </row>
    <row r="208" spans="1:7" x14ac:dyDescent="0.2">
      <c r="A208" s="122" t="s">
        <v>386</v>
      </c>
      <c r="B208" s="102">
        <v>11903937.300000001</v>
      </c>
      <c r="C208" s="121" t="s">
        <v>254</v>
      </c>
      <c r="D208" s="102">
        <v>0</v>
      </c>
      <c r="E208" s="121">
        <v>0</v>
      </c>
      <c r="F208" s="102">
        <v>11903937.300000001</v>
      </c>
      <c r="G208" s="120" t="s">
        <v>254</v>
      </c>
    </row>
    <row r="209" spans="1:7" x14ac:dyDescent="0.2">
      <c r="A209" s="122" t="s">
        <v>387</v>
      </c>
      <c r="B209" s="102">
        <v>3532214</v>
      </c>
      <c r="C209" s="121" t="s">
        <v>254</v>
      </c>
      <c r="D209" s="102">
        <v>0</v>
      </c>
      <c r="E209" s="121">
        <v>0</v>
      </c>
      <c r="F209" s="102">
        <v>3532214</v>
      </c>
      <c r="G209" s="120" t="s">
        <v>254</v>
      </c>
    </row>
    <row r="210" spans="1:7" x14ac:dyDescent="0.2">
      <c r="A210" s="122" t="s">
        <v>388</v>
      </c>
      <c r="B210" s="102">
        <v>259296.26</v>
      </c>
      <c r="C210" s="121" t="s">
        <v>254</v>
      </c>
      <c r="D210" s="102">
        <v>0</v>
      </c>
      <c r="E210" s="121">
        <v>0</v>
      </c>
      <c r="F210" s="102">
        <v>259296.26</v>
      </c>
      <c r="G210" s="120" t="s">
        <v>254</v>
      </c>
    </row>
    <row r="211" spans="1:7" x14ac:dyDescent="0.2">
      <c r="A211" s="122" t="s">
        <v>389</v>
      </c>
      <c r="B211" s="102">
        <v>82172.399999999994</v>
      </c>
      <c r="C211" s="121" t="s">
        <v>254</v>
      </c>
      <c r="D211" s="102">
        <v>0</v>
      </c>
      <c r="E211" s="121">
        <v>0</v>
      </c>
      <c r="F211" s="102">
        <v>82172.399999999994</v>
      </c>
      <c r="G211" s="120" t="s">
        <v>254</v>
      </c>
    </row>
    <row r="212" spans="1:7" x14ac:dyDescent="0.2">
      <c r="A212" s="122" t="s">
        <v>390</v>
      </c>
      <c r="B212" s="102">
        <v>368928.58</v>
      </c>
      <c r="C212" s="121" t="s">
        <v>254</v>
      </c>
      <c r="D212" s="102">
        <v>0</v>
      </c>
      <c r="E212" s="121">
        <v>0</v>
      </c>
      <c r="F212" s="102">
        <v>368928.58</v>
      </c>
      <c r="G212" s="120" t="s">
        <v>254</v>
      </c>
    </row>
    <row r="213" spans="1:7" x14ac:dyDescent="0.2">
      <c r="A213" s="122" t="s">
        <v>362</v>
      </c>
      <c r="B213" s="102">
        <v>16870436.440000001</v>
      </c>
      <c r="C213" s="121" t="s">
        <v>254</v>
      </c>
      <c r="D213" s="102">
        <v>0</v>
      </c>
      <c r="E213" s="121">
        <v>0</v>
      </c>
      <c r="F213" s="102">
        <v>16870436.440000001</v>
      </c>
      <c r="G213" s="120" t="s">
        <v>254</v>
      </c>
    </row>
    <row r="214" spans="1:7" x14ac:dyDescent="0.2">
      <c r="A214" s="122" t="s">
        <v>391</v>
      </c>
      <c r="B214" s="102">
        <v>4343538.8</v>
      </c>
      <c r="C214" s="121" t="s">
        <v>254</v>
      </c>
      <c r="D214" s="102">
        <v>0</v>
      </c>
      <c r="E214" s="121">
        <v>0</v>
      </c>
      <c r="F214" s="102">
        <v>4343538.8</v>
      </c>
      <c r="G214" s="120" t="s">
        <v>254</v>
      </c>
    </row>
    <row r="215" spans="1:7" x14ac:dyDescent="0.2">
      <c r="A215" s="122" t="s">
        <v>395</v>
      </c>
      <c r="B215" s="102">
        <v>1697732.73</v>
      </c>
      <c r="C215" s="121" t="s">
        <v>254</v>
      </c>
      <c r="D215" s="102">
        <v>0</v>
      </c>
      <c r="E215" s="121">
        <v>0</v>
      </c>
      <c r="F215" s="102">
        <v>1697732.73</v>
      </c>
      <c r="G215" s="120" t="s">
        <v>254</v>
      </c>
    </row>
    <row r="216" spans="1:7" x14ac:dyDescent="0.2">
      <c r="A216" s="122" t="s">
        <v>392</v>
      </c>
      <c r="B216" s="102">
        <v>436252.84</v>
      </c>
      <c r="C216" s="121" t="s">
        <v>254</v>
      </c>
      <c r="D216" s="102">
        <v>0</v>
      </c>
      <c r="E216" s="121">
        <v>0</v>
      </c>
      <c r="F216" s="102">
        <v>436252.84</v>
      </c>
      <c r="G216" s="120" t="s">
        <v>254</v>
      </c>
    </row>
    <row r="217" spans="1:7" x14ac:dyDescent="0.2">
      <c r="A217" s="122" t="s">
        <v>393</v>
      </c>
      <c r="B217" s="102">
        <v>436252.84</v>
      </c>
      <c r="C217" s="121" t="s">
        <v>254</v>
      </c>
      <c r="D217" s="102">
        <v>0</v>
      </c>
      <c r="E217" s="121">
        <v>0</v>
      </c>
      <c r="F217" s="102">
        <v>436252.84</v>
      </c>
      <c r="G217" s="120" t="s">
        <v>254</v>
      </c>
    </row>
    <row r="218" spans="1:7" x14ac:dyDescent="0.2">
      <c r="A218" s="122" t="s">
        <v>394</v>
      </c>
      <c r="B218" s="102">
        <v>436252.84</v>
      </c>
      <c r="C218" s="121" t="s">
        <v>254</v>
      </c>
      <c r="D218" s="102">
        <v>0</v>
      </c>
      <c r="E218" s="121">
        <v>0</v>
      </c>
      <c r="F218" s="102">
        <v>436252.84</v>
      </c>
      <c r="G218" s="120" t="s">
        <v>254</v>
      </c>
    </row>
    <row r="219" spans="1:7" x14ac:dyDescent="0.2">
      <c r="A219" s="122" t="s">
        <v>195</v>
      </c>
      <c r="B219" s="102">
        <v>89727411.859999999</v>
      </c>
      <c r="C219" s="121" t="s">
        <v>254</v>
      </c>
      <c r="D219" s="102">
        <v>572100.65</v>
      </c>
      <c r="E219" s="121">
        <v>0</v>
      </c>
      <c r="F219" s="102">
        <v>90299512.510000005</v>
      </c>
      <c r="G219" s="120" t="s">
        <v>254</v>
      </c>
    </row>
    <row r="220" spans="1:7" x14ac:dyDescent="0.2">
      <c r="A220" s="122" t="s">
        <v>396</v>
      </c>
      <c r="B220" s="102">
        <v>40253784.700000003</v>
      </c>
      <c r="C220" s="121" t="s">
        <v>254</v>
      </c>
      <c r="D220" s="102">
        <v>0</v>
      </c>
      <c r="E220" s="121">
        <v>0</v>
      </c>
      <c r="F220" s="102">
        <v>40253784.700000003</v>
      </c>
      <c r="G220" s="120" t="s">
        <v>254</v>
      </c>
    </row>
    <row r="221" spans="1:7" x14ac:dyDescent="0.2">
      <c r="A221" s="122" t="s">
        <v>397</v>
      </c>
      <c r="B221" s="102">
        <v>15116447.550000001</v>
      </c>
      <c r="C221" s="121" t="s">
        <v>254</v>
      </c>
      <c r="D221" s="102">
        <v>0</v>
      </c>
      <c r="E221" s="121">
        <v>0</v>
      </c>
      <c r="F221" s="102">
        <v>15116447.550000001</v>
      </c>
      <c r="G221" s="120" t="s">
        <v>254</v>
      </c>
    </row>
    <row r="222" spans="1:7" x14ac:dyDescent="0.2">
      <c r="A222" s="122" t="s">
        <v>720</v>
      </c>
      <c r="B222" s="102">
        <v>25076556.190000001</v>
      </c>
      <c r="C222" s="121" t="s">
        <v>254</v>
      </c>
      <c r="D222" s="102">
        <v>0</v>
      </c>
      <c r="E222" s="121">
        <v>0</v>
      </c>
      <c r="F222" s="102">
        <v>25076556.190000001</v>
      </c>
      <c r="G222" s="120" t="s">
        <v>254</v>
      </c>
    </row>
    <row r="223" spans="1:7" x14ac:dyDescent="0.2">
      <c r="A223" s="122" t="s">
        <v>398</v>
      </c>
      <c r="B223" s="102">
        <v>60780.959999999999</v>
      </c>
      <c r="C223" s="121" t="s">
        <v>254</v>
      </c>
      <c r="D223" s="102">
        <v>0</v>
      </c>
      <c r="E223" s="121">
        <v>0</v>
      </c>
      <c r="F223" s="102">
        <v>60780.959999999999</v>
      </c>
      <c r="G223" s="120" t="s">
        <v>254</v>
      </c>
    </row>
    <row r="224" spans="1:7" x14ac:dyDescent="0.2">
      <c r="A224" s="122" t="s">
        <v>399</v>
      </c>
      <c r="B224" s="102">
        <v>1699526.67</v>
      </c>
      <c r="C224" s="121" t="s">
        <v>254</v>
      </c>
      <c r="D224" s="102">
        <v>0</v>
      </c>
      <c r="E224" s="121">
        <v>0</v>
      </c>
      <c r="F224" s="102">
        <v>1699526.67</v>
      </c>
      <c r="G224" s="120" t="s">
        <v>254</v>
      </c>
    </row>
    <row r="225" spans="1:7" x14ac:dyDescent="0.2">
      <c r="A225" s="122" t="s">
        <v>400</v>
      </c>
      <c r="B225" s="102">
        <v>1305880.3</v>
      </c>
      <c r="C225" s="121" t="s">
        <v>254</v>
      </c>
      <c r="D225" s="102">
        <v>0</v>
      </c>
      <c r="E225" s="121">
        <v>0</v>
      </c>
      <c r="F225" s="102">
        <v>1305880.3</v>
      </c>
      <c r="G225" s="120" t="s">
        <v>254</v>
      </c>
    </row>
    <row r="226" spans="1:7" x14ac:dyDescent="0.2">
      <c r="A226" s="122" t="s">
        <v>401</v>
      </c>
      <c r="B226" s="102">
        <v>137007.59</v>
      </c>
      <c r="C226" s="121" t="s">
        <v>254</v>
      </c>
      <c r="D226" s="102">
        <v>0</v>
      </c>
      <c r="E226" s="121">
        <v>0</v>
      </c>
      <c r="F226" s="102">
        <v>137007.59</v>
      </c>
      <c r="G226" s="120" t="s">
        <v>254</v>
      </c>
    </row>
    <row r="227" spans="1:7" x14ac:dyDescent="0.2">
      <c r="A227" s="122" t="s">
        <v>402</v>
      </c>
      <c r="B227" s="102">
        <v>256638.78</v>
      </c>
      <c r="C227" s="121" t="s">
        <v>254</v>
      </c>
      <c r="D227" s="102">
        <v>0</v>
      </c>
      <c r="E227" s="121">
        <v>0</v>
      </c>
      <c r="F227" s="102">
        <v>256638.78</v>
      </c>
      <c r="G227" s="120" t="s">
        <v>254</v>
      </c>
    </row>
    <row r="228" spans="1:7" x14ac:dyDescent="0.2">
      <c r="A228" s="122" t="s">
        <v>403</v>
      </c>
      <c r="B228" s="102">
        <v>1170059.3999999999</v>
      </c>
      <c r="C228" s="121" t="s">
        <v>254</v>
      </c>
      <c r="D228" s="102">
        <v>0</v>
      </c>
      <c r="E228" s="121">
        <v>0</v>
      </c>
      <c r="F228" s="102">
        <v>1170059.3999999999</v>
      </c>
      <c r="G228" s="120" t="s">
        <v>254</v>
      </c>
    </row>
    <row r="229" spans="1:7" x14ac:dyDescent="0.2">
      <c r="A229" s="122" t="s">
        <v>404</v>
      </c>
      <c r="B229" s="102">
        <v>1170059.3999999999</v>
      </c>
      <c r="C229" s="121" t="s">
        <v>254</v>
      </c>
      <c r="D229" s="102">
        <v>0</v>
      </c>
      <c r="E229" s="121">
        <v>0</v>
      </c>
      <c r="F229" s="102">
        <v>1170059.3999999999</v>
      </c>
      <c r="G229" s="120" t="s">
        <v>254</v>
      </c>
    </row>
    <row r="230" spans="1:7" x14ac:dyDescent="0.2">
      <c r="A230" s="122" t="s">
        <v>405</v>
      </c>
      <c r="B230" s="102">
        <v>3162991.14</v>
      </c>
      <c r="C230" s="121" t="s">
        <v>254</v>
      </c>
      <c r="D230" s="102">
        <v>0</v>
      </c>
      <c r="E230" s="121">
        <v>0</v>
      </c>
      <c r="F230" s="102">
        <v>3162991.14</v>
      </c>
      <c r="G230" s="120" t="s">
        <v>254</v>
      </c>
    </row>
    <row r="231" spans="1:7" x14ac:dyDescent="0.2">
      <c r="A231" s="122" t="s">
        <v>406</v>
      </c>
      <c r="B231" s="102">
        <v>3162991.14</v>
      </c>
      <c r="C231" s="121" t="s">
        <v>254</v>
      </c>
      <c r="D231" s="102">
        <v>0</v>
      </c>
      <c r="E231" s="121">
        <v>0</v>
      </c>
      <c r="F231" s="102">
        <v>3162991.14</v>
      </c>
      <c r="G231" s="120" t="s">
        <v>254</v>
      </c>
    </row>
    <row r="232" spans="1:7" x14ac:dyDescent="0.2">
      <c r="A232" s="122" t="s">
        <v>407</v>
      </c>
      <c r="B232" s="102">
        <v>43435549.950000003</v>
      </c>
      <c r="C232" s="121" t="s">
        <v>254</v>
      </c>
      <c r="D232" s="102">
        <v>572100.65</v>
      </c>
      <c r="E232" s="121">
        <v>0</v>
      </c>
      <c r="F232" s="102">
        <v>44007650.600000001</v>
      </c>
      <c r="G232" s="120" t="s">
        <v>254</v>
      </c>
    </row>
    <row r="233" spans="1:7" x14ac:dyDescent="0.2">
      <c r="A233" s="122" t="s">
        <v>408</v>
      </c>
      <c r="B233" s="102">
        <v>12342195.84</v>
      </c>
      <c r="C233" s="121" t="s">
        <v>254</v>
      </c>
      <c r="D233" s="102">
        <v>572100.65</v>
      </c>
      <c r="E233" s="121">
        <v>0</v>
      </c>
      <c r="F233" s="102">
        <v>12914296.49</v>
      </c>
      <c r="G233" s="120" t="s">
        <v>254</v>
      </c>
    </row>
    <row r="234" spans="1:7" x14ac:dyDescent="0.2">
      <c r="A234" s="122" t="s">
        <v>409</v>
      </c>
      <c r="B234" s="102">
        <v>99609.2</v>
      </c>
      <c r="C234" s="121" t="s">
        <v>254</v>
      </c>
      <c r="D234" s="102">
        <v>0</v>
      </c>
      <c r="E234" s="121">
        <v>0</v>
      </c>
      <c r="F234" s="102">
        <v>99609.2</v>
      </c>
      <c r="G234" s="120" t="s">
        <v>254</v>
      </c>
    </row>
    <row r="235" spans="1:7" x14ac:dyDescent="0.2">
      <c r="A235" s="122" t="s">
        <v>410</v>
      </c>
      <c r="B235" s="102">
        <v>517950.32</v>
      </c>
      <c r="C235" s="121" t="s">
        <v>254</v>
      </c>
      <c r="D235" s="102">
        <v>0</v>
      </c>
      <c r="E235" s="121">
        <v>0</v>
      </c>
      <c r="F235" s="102">
        <v>517950.32</v>
      </c>
      <c r="G235" s="120" t="s">
        <v>254</v>
      </c>
    </row>
    <row r="236" spans="1:7" x14ac:dyDescent="0.2">
      <c r="A236" s="122" t="s">
        <v>411</v>
      </c>
      <c r="B236" s="102">
        <v>17161546.199999999</v>
      </c>
      <c r="C236" s="121" t="s">
        <v>254</v>
      </c>
      <c r="D236" s="102">
        <v>0</v>
      </c>
      <c r="E236" s="121">
        <v>0</v>
      </c>
      <c r="F236" s="102">
        <v>17161546.199999999</v>
      </c>
      <c r="G236" s="120" t="s">
        <v>254</v>
      </c>
    </row>
    <row r="237" spans="1:7" x14ac:dyDescent="0.2">
      <c r="A237" s="122" t="s">
        <v>412</v>
      </c>
      <c r="B237" s="102">
        <v>13314248.390000001</v>
      </c>
      <c r="C237" s="121" t="s">
        <v>254</v>
      </c>
      <c r="D237" s="102">
        <v>0</v>
      </c>
      <c r="E237" s="121">
        <v>0</v>
      </c>
      <c r="F237" s="102">
        <v>13314248.390000001</v>
      </c>
      <c r="G237" s="120" t="s">
        <v>254</v>
      </c>
    </row>
    <row r="238" spans="1:7" x14ac:dyDescent="0.2">
      <c r="A238" s="122" t="s">
        <v>413</v>
      </c>
      <c r="B238" s="102">
        <v>5500</v>
      </c>
      <c r="C238" s="121" t="s">
        <v>254</v>
      </c>
      <c r="D238" s="102">
        <v>0</v>
      </c>
      <c r="E238" s="121">
        <v>0</v>
      </c>
      <c r="F238" s="102">
        <v>5500</v>
      </c>
      <c r="G238" s="120" t="s">
        <v>254</v>
      </c>
    </row>
    <row r="239" spans="1:7" x14ac:dyDescent="0.2">
      <c r="A239" s="122" t="s">
        <v>414</v>
      </c>
      <c r="B239" s="102">
        <v>5500</v>
      </c>
      <c r="C239" s="121" t="s">
        <v>254</v>
      </c>
      <c r="D239" s="102">
        <v>0</v>
      </c>
      <c r="E239" s="121">
        <v>0</v>
      </c>
      <c r="F239" s="102">
        <v>5500</v>
      </c>
      <c r="G239" s="120" t="s">
        <v>254</v>
      </c>
    </row>
    <row r="240" spans="1:7" x14ac:dyDescent="0.2">
      <c r="A240" s="122" t="s">
        <v>415</v>
      </c>
      <c r="B240" s="102">
        <v>1023682.6</v>
      </c>
      <c r="C240" s="121" t="s">
        <v>254</v>
      </c>
      <c r="D240" s="102">
        <v>0</v>
      </c>
      <c r="E240" s="121">
        <v>0</v>
      </c>
      <c r="F240" s="102">
        <v>1023682.6</v>
      </c>
      <c r="G240" s="120" t="s">
        <v>254</v>
      </c>
    </row>
    <row r="241" spans="1:7" x14ac:dyDescent="0.2">
      <c r="A241" s="122" t="s">
        <v>416</v>
      </c>
      <c r="B241" s="102">
        <v>927412.84</v>
      </c>
      <c r="C241" s="121" t="s">
        <v>254</v>
      </c>
      <c r="D241" s="102">
        <v>0</v>
      </c>
      <c r="E241" s="121">
        <v>0</v>
      </c>
      <c r="F241" s="102">
        <v>927412.84</v>
      </c>
      <c r="G241" s="120" t="s">
        <v>254</v>
      </c>
    </row>
    <row r="242" spans="1:7" x14ac:dyDescent="0.2">
      <c r="A242" s="122" t="s">
        <v>417</v>
      </c>
      <c r="B242" s="102">
        <v>910919.72</v>
      </c>
      <c r="C242" s="121" t="s">
        <v>254</v>
      </c>
      <c r="D242" s="102">
        <v>0</v>
      </c>
      <c r="E242" s="121">
        <v>0</v>
      </c>
      <c r="F242" s="102">
        <v>910919.72</v>
      </c>
      <c r="G242" s="120" t="s">
        <v>254</v>
      </c>
    </row>
    <row r="243" spans="1:7" x14ac:dyDescent="0.2">
      <c r="A243" s="122" t="s">
        <v>417</v>
      </c>
      <c r="B243" s="102">
        <v>16493.12</v>
      </c>
      <c r="C243" s="121" t="s">
        <v>254</v>
      </c>
      <c r="D243" s="102">
        <v>0</v>
      </c>
      <c r="E243" s="121">
        <v>0</v>
      </c>
      <c r="F243" s="102">
        <v>16493.12</v>
      </c>
      <c r="G243" s="120" t="s">
        <v>254</v>
      </c>
    </row>
    <row r="244" spans="1:7" x14ac:dyDescent="0.2">
      <c r="A244" s="122" t="s">
        <v>418</v>
      </c>
      <c r="B244" s="102">
        <v>96269.759999999995</v>
      </c>
      <c r="C244" s="121" t="s">
        <v>254</v>
      </c>
      <c r="D244" s="102">
        <v>0</v>
      </c>
      <c r="E244" s="121">
        <v>0</v>
      </c>
      <c r="F244" s="102">
        <v>96269.759999999995</v>
      </c>
      <c r="G244" s="120" t="s">
        <v>254</v>
      </c>
    </row>
    <row r="245" spans="1:7" x14ac:dyDescent="0.2">
      <c r="A245" s="122" t="s">
        <v>419</v>
      </c>
      <c r="B245" s="102">
        <v>96269.759999999995</v>
      </c>
      <c r="C245" s="121" t="s">
        <v>254</v>
      </c>
      <c r="D245" s="102">
        <v>0</v>
      </c>
      <c r="E245" s="121">
        <v>0</v>
      </c>
      <c r="F245" s="102">
        <v>96269.759999999995</v>
      </c>
      <c r="G245" s="120" t="s">
        <v>254</v>
      </c>
    </row>
    <row r="246" spans="1:7" x14ac:dyDescent="0.2">
      <c r="A246" s="122" t="s">
        <v>420</v>
      </c>
      <c r="B246" s="102">
        <v>-9697360</v>
      </c>
      <c r="C246" s="121" t="s">
        <v>254</v>
      </c>
      <c r="D246" s="102">
        <v>0</v>
      </c>
      <c r="E246" s="121">
        <v>481369.12</v>
      </c>
      <c r="F246" s="102">
        <v>-10178729.119999999</v>
      </c>
      <c r="G246" s="120" t="s">
        <v>254</v>
      </c>
    </row>
    <row r="247" spans="1:7" x14ac:dyDescent="0.2">
      <c r="A247" s="122" t="s">
        <v>421</v>
      </c>
      <c r="B247" s="102">
        <v>-9143329.6199999992</v>
      </c>
      <c r="C247" s="121" t="s">
        <v>254</v>
      </c>
      <c r="D247" s="102">
        <v>0</v>
      </c>
      <c r="E247" s="121">
        <v>455518.17</v>
      </c>
      <c r="F247" s="102">
        <v>-9598847.7899999991</v>
      </c>
      <c r="G247" s="120" t="s">
        <v>254</v>
      </c>
    </row>
    <row r="248" spans="1:7" x14ac:dyDescent="0.2">
      <c r="A248" s="122" t="s">
        <v>422</v>
      </c>
      <c r="B248" s="102">
        <v>-5550960.7699999996</v>
      </c>
      <c r="C248" s="121" t="s">
        <v>254</v>
      </c>
      <c r="D248" s="102">
        <v>0</v>
      </c>
      <c r="E248" s="121">
        <v>286879.44</v>
      </c>
      <c r="F248" s="102">
        <v>-5837840.21</v>
      </c>
      <c r="G248" s="120" t="s">
        <v>254</v>
      </c>
    </row>
    <row r="249" spans="1:7" x14ac:dyDescent="0.2">
      <c r="A249" s="122" t="s">
        <v>423</v>
      </c>
      <c r="B249" s="102">
        <v>-440959.29</v>
      </c>
      <c r="C249" s="121" t="s">
        <v>254</v>
      </c>
      <c r="D249" s="102">
        <v>0</v>
      </c>
      <c r="E249" s="121">
        <v>37609.56</v>
      </c>
      <c r="F249" s="102">
        <v>-478568.85</v>
      </c>
      <c r="G249" s="120" t="s">
        <v>254</v>
      </c>
    </row>
    <row r="250" spans="1:7" x14ac:dyDescent="0.2">
      <c r="A250" s="122" t="s">
        <v>424</v>
      </c>
      <c r="B250" s="102">
        <v>-11576.45</v>
      </c>
      <c r="C250" s="121" t="s">
        <v>254</v>
      </c>
      <c r="D250" s="102">
        <v>0</v>
      </c>
      <c r="E250" s="121">
        <v>275.63</v>
      </c>
      <c r="F250" s="102">
        <v>-11852.08</v>
      </c>
      <c r="G250" s="120" t="s">
        <v>254</v>
      </c>
    </row>
    <row r="251" spans="1:7" x14ac:dyDescent="0.2">
      <c r="A251" s="122" t="s">
        <v>425</v>
      </c>
      <c r="B251" s="102">
        <v>-430836.56</v>
      </c>
      <c r="C251" s="121" t="s">
        <v>254</v>
      </c>
      <c r="D251" s="102">
        <v>0</v>
      </c>
      <c r="E251" s="121">
        <v>10963.33</v>
      </c>
      <c r="F251" s="102">
        <v>-441799.89</v>
      </c>
      <c r="G251" s="120" t="s">
        <v>254</v>
      </c>
    </row>
    <row r="252" spans="1:7" x14ac:dyDescent="0.2">
      <c r="A252" s="122" t="s">
        <v>426</v>
      </c>
      <c r="B252" s="102">
        <v>-2708996.55</v>
      </c>
      <c r="C252" s="121" t="s">
        <v>254</v>
      </c>
      <c r="D252" s="102">
        <v>0</v>
      </c>
      <c r="E252" s="121">
        <v>119790.21</v>
      </c>
      <c r="F252" s="102">
        <v>-2828786.76</v>
      </c>
      <c r="G252" s="120" t="s">
        <v>254</v>
      </c>
    </row>
    <row r="253" spans="1:7" x14ac:dyDescent="0.2">
      <c r="A253" s="122" t="s">
        <v>721</v>
      </c>
      <c r="B253" s="102">
        <v>-2016.74</v>
      </c>
      <c r="C253" s="121" t="s">
        <v>254</v>
      </c>
      <c r="D253" s="102">
        <v>0</v>
      </c>
      <c r="E253" s="121">
        <v>91.67</v>
      </c>
      <c r="F253" s="102">
        <v>-2108.41</v>
      </c>
      <c r="G253" s="120" t="s">
        <v>254</v>
      </c>
    </row>
    <row r="254" spans="1:7" x14ac:dyDescent="0.2">
      <c r="A254" s="122" t="s">
        <v>722</v>
      </c>
      <c r="B254" s="102">
        <v>-2016.74</v>
      </c>
      <c r="C254" s="121" t="s">
        <v>254</v>
      </c>
      <c r="D254" s="102">
        <v>0</v>
      </c>
      <c r="E254" s="121">
        <v>91.67</v>
      </c>
      <c r="F254" s="102">
        <v>-2108.41</v>
      </c>
      <c r="G254" s="120" t="s">
        <v>254</v>
      </c>
    </row>
    <row r="255" spans="1:7" x14ac:dyDescent="0.2">
      <c r="A255" s="122" t="s">
        <v>723</v>
      </c>
      <c r="B255" s="102">
        <v>-552013.64</v>
      </c>
      <c r="C255" s="121" t="s">
        <v>254</v>
      </c>
      <c r="D255" s="102">
        <v>0</v>
      </c>
      <c r="E255" s="121">
        <v>25759.279999999999</v>
      </c>
      <c r="F255" s="102">
        <v>-577772.92000000004</v>
      </c>
      <c r="G255" s="120" t="s">
        <v>254</v>
      </c>
    </row>
    <row r="256" spans="1:7" x14ac:dyDescent="0.2">
      <c r="A256" s="122" t="s">
        <v>427</v>
      </c>
      <c r="B256" s="102">
        <v>-455743.92</v>
      </c>
      <c r="C256" s="121" t="s">
        <v>254</v>
      </c>
      <c r="D256" s="102">
        <v>0</v>
      </c>
      <c r="E256" s="121">
        <v>25759.279999999999</v>
      </c>
      <c r="F256" s="102">
        <v>-481503.2</v>
      </c>
      <c r="G256" s="120" t="s">
        <v>254</v>
      </c>
    </row>
    <row r="257" spans="1:7" x14ac:dyDescent="0.2">
      <c r="A257" s="122" t="s">
        <v>428</v>
      </c>
      <c r="B257" s="102">
        <v>-96269.72</v>
      </c>
      <c r="C257" s="121" t="s">
        <v>254</v>
      </c>
      <c r="D257" s="102">
        <v>0</v>
      </c>
      <c r="E257" s="121">
        <v>0</v>
      </c>
      <c r="F257" s="102">
        <v>-96269.72</v>
      </c>
      <c r="G257" s="120" t="s">
        <v>254</v>
      </c>
    </row>
    <row r="258" spans="1:7" x14ac:dyDescent="0.2">
      <c r="A258" s="122" t="s">
        <v>429</v>
      </c>
      <c r="B258" s="102">
        <v>51865.8</v>
      </c>
      <c r="C258" s="121" t="s">
        <v>254</v>
      </c>
      <c r="D258" s="102">
        <v>0</v>
      </c>
      <c r="E258" s="121">
        <v>0</v>
      </c>
      <c r="F258" s="102">
        <v>51865.8</v>
      </c>
      <c r="G258" s="120" t="s">
        <v>254</v>
      </c>
    </row>
    <row r="259" spans="1:7" x14ac:dyDescent="0.2">
      <c r="A259" s="122" t="s">
        <v>430</v>
      </c>
      <c r="B259" s="102">
        <v>51865.8</v>
      </c>
      <c r="C259" s="121" t="s">
        <v>254</v>
      </c>
      <c r="D259" s="102">
        <v>0</v>
      </c>
      <c r="E259" s="121">
        <v>0</v>
      </c>
      <c r="F259" s="102">
        <v>51865.8</v>
      </c>
      <c r="G259" s="120" t="s">
        <v>254</v>
      </c>
    </row>
    <row r="260" spans="1:7" x14ac:dyDescent="0.2">
      <c r="A260" s="122" t="s">
        <v>430</v>
      </c>
      <c r="B260" s="102">
        <v>51865.8</v>
      </c>
      <c r="C260" s="121" t="s">
        <v>254</v>
      </c>
      <c r="D260" s="102">
        <v>0</v>
      </c>
      <c r="E260" s="121">
        <v>0</v>
      </c>
      <c r="F260" s="102">
        <v>51865.8</v>
      </c>
      <c r="G260" s="120" t="s">
        <v>254</v>
      </c>
    </row>
    <row r="261" spans="1:7" x14ac:dyDescent="0.2">
      <c r="A261" s="122" t="s">
        <v>431</v>
      </c>
      <c r="B261" s="102">
        <v>51865.8</v>
      </c>
      <c r="C261" s="121" t="s">
        <v>254</v>
      </c>
      <c r="D261" s="102">
        <v>0</v>
      </c>
      <c r="E261" s="121">
        <v>0</v>
      </c>
      <c r="F261" s="102">
        <v>51865.8</v>
      </c>
      <c r="G261" s="120" t="s">
        <v>254</v>
      </c>
    </row>
    <row r="262" spans="1:7" x14ac:dyDescent="0.2">
      <c r="A262" s="122" t="s">
        <v>432</v>
      </c>
      <c r="B262" s="102">
        <v>48435.8</v>
      </c>
      <c r="C262" s="121" t="s">
        <v>254</v>
      </c>
      <c r="D262" s="102">
        <v>0</v>
      </c>
      <c r="E262" s="121">
        <v>0</v>
      </c>
      <c r="F262" s="102">
        <v>48435.8</v>
      </c>
      <c r="G262" s="120" t="s">
        <v>254</v>
      </c>
    </row>
    <row r="263" spans="1:7" x14ac:dyDescent="0.2">
      <c r="A263" s="122" t="s">
        <v>433</v>
      </c>
      <c r="B263" s="102">
        <v>1430</v>
      </c>
      <c r="C263" s="121" t="s">
        <v>254</v>
      </c>
      <c r="D263" s="102">
        <v>0</v>
      </c>
      <c r="E263" s="121">
        <v>0</v>
      </c>
      <c r="F263" s="102">
        <v>1430</v>
      </c>
      <c r="G263" s="120" t="s">
        <v>254</v>
      </c>
    </row>
    <row r="264" spans="1:7" x14ac:dyDescent="0.2">
      <c r="A264" s="122" t="s">
        <v>434</v>
      </c>
      <c r="B264" s="102">
        <v>2000</v>
      </c>
      <c r="C264" s="121" t="s">
        <v>254</v>
      </c>
      <c r="D264" s="102">
        <v>0</v>
      </c>
      <c r="E264" s="121">
        <v>0</v>
      </c>
      <c r="F264" s="102">
        <v>2000</v>
      </c>
      <c r="G264" s="120" t="s">
        <v>254</v>
      </c>
    </row>
    <row r="265" spans="1:7" x14ac:dyDescent="0.2">
      <c r="A265" s="122" t="s">
        <v>2</v>
      </c>
      <c r="B265" s="102" t="s">
        <v>254</v>
      </c>
      <c r="C265" s="121">
        <v>3243642.71</v>
      </c>
      <c r="D265" s="102">
        <v>10882674.33</v>
      </c>
      <c r="E265" s="121">
        <v>10856221.710000001</v>
      </c>
      <c r="F265" s="102" t="s">
        <v>254</v>
      </c>
      <c r="G265" s="120">
        <v>3217190.09</v>
      </c>
    </row>
    <row r="266" spans="1:7" x14ac:dyDescent="0.2">
      <c r="A266" s="122" t="s">
        <v>435</v>
      </c>
      <c r="B266" s="102" t="s">
        <v>254</v>
      </c>
      <c r="C266" s="121">
        <v>1818278.96</v>
      </c>
      <c r="D266" s="102">
        <v>10882674.33</v>
      </c>
      <c r="E266" s="121">
        <v>10856221.710000001</v>
      </c>
      <c r="F266" s="102" t="s">
        <v>254</v>
      </c>
      <c r="G266" s="120">
        <v>1791826.34</v>
      </c>
    </row>
    <row r="267" spans="1:7" x14ac:dyDescent="0.2">
      <c r="A267" s="122" t="s">
        <v>436</v>
      </c>
      <c r="B267" s="102" t="s">
        <v>254</v>
      </c>
      <c r="C267" s="121">
        <v>1818278.96</v>
      </c>
      <c r="D267" s="102">
        <v>10882674.33</v>
      </c>
      <c r="E267" s="121">
        <v>10856221.710000001</v>
      </c>
      <c r="F267" s="102" t="s">
        <v>254</v>
      </c>
      <c r="G267" s="120">
        <v>1791826.34</v>
      </c>
    </row>
    <row r="268" spans="1:7" x14ac:dyDescent="0.2">
      <c r="A268" s="122" t="s">
        <v>437</v>
      </c>
      <c r="B268" s="102" t="s">
        <v>254</v>
      </c>
      <c r="C268" s="121">
        <v>757986.61</v>
      </c>
      <c r="D268" s="102">
        <v>7670629.7000000002</v>
      </c>
      <c r="E268" s="121">
        <v>7670629.7000000002</v>
      </c>
      <c r="F268" s="102" t="s">
        <v>254</v>
      </c>
      <c r="G268" s="120">
        <v>757986.61</v>
      </c>
    </row>
    <row r="269" spans="1:7" x14ac:dyDescent="0.2">
      <c r="A269" s="122" t="s">
        <v>438</v>
      </c>
      <c r="B269" s="102" t="s">
        <v>254</v>
      </c>
      <c r="C269" s="121">
        <v>757986.61</v>
      </c>
      <c r="D269" s="102">
        <v>7670629.7000000002</v>
      </c>
      <c r="E269" s="121">
        <v>7670629.7000000002</v>
      </c>
      <c r="F269" s="102" t="s">
        <v>254</v>
      </c>
      <c r="G269" s="120">
        <v>757986.61</v>
      </c>
    </row>
    <row r="270" spans="1:7" x14ac:dyDescent="0.2">
      <c r="A270" s="122" t="s">
        <v>439</v>
      </c>
      <c r="B270" s="102" t="s">
        <v>254</v>
      </c>
      <c r="C270" s="121">
        <v>0</v>
      </c>
      <c r="D270" s="102">
        <v>2183015.69</v>
      </c>
      <c r="E270" s="121">
        <v>2183015.69</v>
      </c>
      <c r="F270" s="102" t="s">
        <v>254</v>
      </c>
      <c r="G270" s="120">
        <v>0</v>
      </c>
    </row>
    <row r="271" spans="1:7" x14ac:dyDescent="0.2">
      <c r="A271" s="122" t="s">
        <v>440</v>
      </c>
      <c r="B271" s="102" t="s">
        <v>254</v>
      </c>
      <c r="C271" s="121">
        <v>0</v>
      </c>
      <c r="D271" s="102">
        <v>2183015.69</v>
      </c>
      <c r="E271" s="121">
        <v>2183015.69</v>
      </c>
      <c r="F271" s="102" t="s">
        <v>254</v>
      </c>
      <c r="G271" s="120">
        <v>0</v>
      </c>
    </row>
    <row r="272" spans="1:7" x14ac:dyDescent="0.2">
      <c r="A272" s="122" t="s">
        <v>432</v>
      </c>
      <c r="B272" s="102" t="s">
        <v>254</v>
      </c>
      <c r="C272" s="121">
        <v>0</v>
      </c>
      <c r="D272" s="102">
        <v>97805</v>
      </c>
      <c r="E272" s="121">
        <v>97805</v>
      </c>
      <c r="F272" s="102" t="s">
        <v>254</v>
      </c>
      <c r="G272" s="120">
        <v>0</v>
      </c>
    </row>
    <row r="273" spans="1:7" x14ac:dyDescent="0.2">
      <c r="A273" s="122" t="s">
        <v>724</v>
      </c>
      <c r="B273" s="102" t="s">
        <v>254</v>
      </c>
      <c r="C273" s="121">
        <v>0</v>
      </c>
      <c r="D273" s="102">
        <v>522</v>
      </c>
      <c r="E273" s="121">
        <v>522</v>
      </c>
      <c r="F273" s="102" t="s">
        <v>254</v>
      </c>
      <c r="G273" s="120">
        <v>0</v>
      </c>
    </row>
    <row r="274" spans="1:7" x14ac:dyDescent="0.2">
      <c r="A274" s="122" t="s">
        <v>725</v>
      </c>
      <c r="B274" s="102" t="s">
        <v>254</v>
      </c>
      <c r="C274" s="121">
        <v>0</v>
      </c>
      <c r="D274" s="102">
        <v>2759.32</v>
      </c>
      <c r="E274" s="121">
        <v>2759.32</v>
      </c>
      <c r="F274" s="102" t="s">
        <v>254</v>
      </c>
      <c r="G274" s="120">
        <v>0</v>
      </c>
    </row>
    <row r="275" spans="1:7" x14ac:dyDescent="0.2">
      <c r="A275" s="122" t="s">
        <v>704</v>
      </c>
      <c r="B275" s="102" t="s">
        <v>254</v>
      </c>
      <c r="C275" s="121">
        <v>0</v>
      </c>
      <c r="D275" s="102">
        <v>862.46</v>
      </c>
      <c r="E275" s="121">
        <v>862.46</v>
      </c>
      <c r="F275" s="102" t="s">
        <v>254</v>
      </c>
      <c r="G275" s="120">
        <v>0</v>
      </c>
    </row>
    <row r="276" spans="1:7" x14ac:dyDescent="0.2">
      <c r="A276" s="122" t="s">
        <v>887</v>
      </c>
      <c r="B276" s="102" t="s">
        <v>254</v>
      </c>
      <c r="C276" s="121">
        <v>0</v>
      </c>
      <c r="D276" s="102">
        <v>928</v>
      </c>
      <c r="E276" s="121">
        <v>928</v>
      </c>
      <c r="F276" s="102" t="s">
        <v>254</v>
      </c>
      <c r="G276" s="120">
        <v>0</v>
      </c>
    </row>
    <row r="277" spans="1:7" x14ac:dyDescent="0.2">
      <c r="A277" s="122" t="s">
        <v>441</v>
      </c>
      <c r="B277" s="102" t="s">
        <v>254</v>
      </c>
      <c r="C277" s="121">
        <v>0</v>
      </c>
      <c r="D277" s="102">
        <v>521.59</v>
      </c>
      <c r="E277" s="121">
        <v>521.59</v>
      </c>
      <c r="F277" s="102" t="s">
        <v>254</v>
      </c>
      <c r="G277" s="120">
        <v>0</v>
      </c>
    </row>
    <row r="278" spans="1:7" x14ac:dyDescent="0.2">
      <c r="A278" s="122" t="s">
        <v>442</v>
      </c>
      <c r="B278" s="102" t="s">
        <v>254</v>
      </c>
      <c r="C278" s="121">
        <v>0</v>
      </c>
      <c r="D278" s="102">
        <v>36540</v>
      </c>
      <c r="E278" s="121">
        <v>36540</v>
      </c>
      <c r="F278" s="102" t="s">
        <v>254</v>
      </c>
      <c r="G278" s="120">
        <v>0</v>
      </c>
    </row>
    <row r="279" spans="1:7" x14ac:dyDescent="0.2">
      <c r="A279" s="122" t="s">
        <v>888</v>
      </c>
      <c r="B279" s="102" t="s">
        <v>254</v>
      </c>
      <c r="C279" s="121">
        <v>0</v>
      </c>
      <c r="D279" s="102">
        <v>782.02</v>
      </c>
      <c r="E279" s="121">
        <v>782.02</v>
      </c>
      <c r="F279" s="102" t="s">
        <v>254</v>
      </c>
      <c r="G279" s="120">
        <v>0</v>
      </c>
    </row>
    <row r="280" spans="1:7" x14ac:dyDescent="0.2">
      <c r="A280" s="122" t="s">
        <v>443</v>
      </c>
      <c r="B280" s="102" t="s">
        <v>254</v>
      </c>
      <c r="C280" s="121">
        <v>0</v>
      </c>
      <c r="D280" s="102">
        <v>800</v>
      </c>
      <c r="E280" s="121">
        <v>800</v>
      </c>
      <c r="F280" s="102" t="s">
        <v>254</v>
      </c>
      <c r="G280" s="120">
        <v>0</v>
      </c>
    </row>
    <row r="281" spans="1:7" x14ac:dyDescent="0.2">
      <c r="A281" s="122" t="s">
        <v>889</v>
      </c>
      <c r="B281" s="102" t="s">
        <v>254</v>
      </c>
      <c r="C281" s="121">
        <v>0</v>
      </c>
      <c r="D281" s="102">
        <v>630.5</v>
      </c>
      <c r="E281" s="121">
        <v>630.5</v>
      </c>
      <c r="F281" s="102" t="s">
        <v>254</v>
      </c>
      <c r="G281" s="120">
        <v>0</v>
      </c>
    </row>
    <row r="282" spans="1:7" x14ac:dyDescent="0.2">
      <c r="A282" s="122" t="s">
        <v>890</v>
      </c>
      <c r="B282" s="102" t="s">
        <v>254</v>
      </c>
      <c r="C282" s="121">
        <v>0</v>
      </c>
      <c r="D282" s="102">
        <v>11925.31</v>
      </c>
      <c r="E282" s="121">
        <v>11925.31</v>
      </c>
      <c r="F282" s="102" t="s">
        <v>254</v>
      </c>
      <c r="G282" s="120">
        <v>0</v>
      </c>
    </row>
    <row r="283" spans="1:7" x14ac:dyDescent="0.2">
      <c r="A283" s="122" t="s">
        <v>870</v>
      </c>
      <c r="B283" s="102" t="s">
        <v>254</v>
      </c>
      <c r="C283" s="121">
        <v>0</v>
      </c>
      <c r="D283" s="102">
        <v>3445.2</v>
      </c>
      <c r="E283" s="121">
        <v>3445.2</v>
      </c>
      <c r="F283" s="102" t="s">
        <v>254</v>
      </c>
      <c r="G283" s="120">
        <v>0</v>
      </c>
    </row>
    <row r="284" spans="1:7" x14ac:dyDescent="0.2">
      <c r="A284" s="122" t="s">
        <v>788</v>
      </c>
      <c r="B284" s="102" t="s">
        <v>254</v>
      </c>
      <c r="C284" s="121">
        <v>0</v>
      </c>
      <c r="D284" s="102">
        <v>136</v>
      </c>
      <c r="E284" s="121">
        <v>136</v>
      </c>
      <c r="F284" s="102" t="s">
        <v>254</v>
      </c>
      <c r="G284" s="120">
        <v>0</v>
      </c>
    </row>
    <row r="285" spans="1:7" x14ac:dyDescent="0.2">
      <c r="A285" s="122" t="s">
        <v>891</v>
      </c>
      <c r="B285" s="102" t="s">
        <v>254</v>
      </c>
      <c r="C285" s="121">
        <v>0</v>
      </c>
      <c r="D285" s="102">
        <v>42074.1</v>
      </c>
      <c r="E285" s="121">
        <v>42074.1</v>
      </c>
      <c r="F285" s="102" t="s">
        <v>254</v>
      </c>
      <c r="G285" s="120">
        <v>0</v>
      </c>
    </row>
    <row r="286" spans="1:7" x14ac:dyDescent="0.2">
      <c r="A286" s="122" t="s">
        <v>892</v>
      </c>
      <c r="B286" s="102" t="s">
        <v>254</v>
      </c>
      <c r="C286" s="121">
        <v>0</v>
      </c>
      <c r="D286" s="102">
        <v>27640</v>
      </c>
      <c r="E286" s="121">
        <v>27640</v>
      </c>
      <c r="F286" s="102" t="s">
        <v>254</v>
      </c>
      <c r="G286" s="120">
        <v>0</v>
      </c>
    </row>
    <row r="287" spans="1:7" x14ac:dyDescent="0.2">
      <c r="A287" s="122" t="s">
        <v>444</v>
      </c>
      <c r="B287" s="102" t="s">
        <v>254</v>
      </c>
      <c r="C287" s="121">
        <v>0</v>
      </c>
      <c r="D287" s="102">
        <v>737</v>
      </c>
      <c r="E287" s="121">
        <v>737</v>
      </c>
      <c r="F287" s="102" t="s">
        <v>254</v>
      </c>
      <c r="G287" s="120">
        <v>0</v>
      </c>
    </row>
    <row r="288" spans="1:7" x14ac:dyDescent="0.2">
      <c r="A288" s="122" t="s">
        <v>893</v>
      </c>
      <c r="B288" s="102" t="s">
        <v>254</v>
      </c>
      <c r="C288" s="121">
        <v>0</v>
      </c>
      <c r="D288" s="102">
        <v>11807.99</v>
      </c>
      <c r="E288" s="121">
        <v>11807.99</v>
      </c>
      <c r="F288" s="102" t="s">
        <v>254</v>
      </c>
      <c r="G288" s="120">
        <v>0</v>
      </c>
    </row>
    <row r="289" spans="1:7" x14ac:dyDescent="0.2">
      <c r="A289" s="122" t="s">
        <v>894</v>
      </c>
      <c r="B289" s="102" t="s">
        <v>254</v>
      </c>
      <c r="C289" s="121">
        <v>0</v>
      </c>
      <c r="D289" s="102">
        <v>8091.06</v>
      </c>
      <c r="E289" s="121">
        <v>8091.06</v>
      </c>
      <c r="F289" s="102" t="s">
        <v>254</v>
      </c>
      <c r="G289" s="120">
        <v>0</v>
      </c>
    </row>
    <row r="290" spans="1:7" x14ac:dyDescent="0.2">
      <c r="A290" s="122" t="s">
        <v>895</v>
      </c>
      <c r="B290" s="102" t="s">
        <v>254</v>
      </c>
      <c r="C290" s="121">
        <v>0</v>
      </c>
      <c r="D290" s="102">
        <v>2086.11</v>
      </c>
      <c r="E290" s="121">
        <v>2086.11</v>
      </c>
      <c r="F290" s="102" t="s">
        <v>254</v>
      </c>
      <c r="G290" s="120">
        <v>0</v>
      </c>
    </row>
    <row r="291" spans="1:7" x14ac:dyDescent="0.2">
      <c r="A291" s="122" t="s">
        <v>445</v>
      </c>
      <c r="B291" s="102" t="s">
        <v>254</v>
      </c>
      <c r="C291" s="121">
        <v>0</v>
      </c>
      <c r="D291" s="102">
        <v>6213.1</v>
      </c>
      <c r="E291" s="121">
        <v>6213.1</v>
      </c>
      <c r="F291" s="102" t="s">
        <v>254</v>
      </c>
      <c r="G291" s="120">
        <v>0</v>
      </c>
    </row>
    <row r="292" spans="1:7" x14ac:dyDescent="0.2">
      <c r="A292" s="122" t="s">
        <v>896</v>
      </c>
      <c r="B292" s="102" t="s">
        <v>254</v>
      </c>
      <c r="C292" s="121">
        <v>0</v>
      </c>
      <c r="D292" s="102">
        <v>5202.51</v>
      </c>
      <c r="E292" s="121">
        <v>5202.51</v>
      </c>
      <c r="F292" s="102" t="s">
        <v>254</v>
      </c>
      <c r="G292" s="120">
        <v>0</v>
      </c>
    </row>
    <row r="293" spans="1:7" x14ac:dyDescent="0.2">
      <c r="A293" s="122" t="s">
        <v>897</v>
      </c>
      <c r="B293" s="102" t="s">
        <v>254</v>
      </c>
      <c r="C293" s="121">
        <v>0</v>
      </c>
      <c r="D293" s="102">
        <v>5202.51</v>
      </c>
      <c r="E293" s="121">
        <v>5202.51</v>
      </c>
      <c r="F293" s="102" t="s">
        <v>254</v>
      </c>
      <c r="G293" s="120">
        <v>0</v>
      </c>
    </row>
    <row r="294" spans="1:7" x14ac:dyDescent="0.2">
      <c r="A294" s="122" t="s">
        <v>898</v>
      </c>
      <c r="B294" s="102" t="s">
        <v>254</v>
      </c>
      <c r="C294" s="121">
        <v>0</v>
      </c>
      <c r="D294" s="102">
        <v>5202.51</v>
      </c>
      <c r="E294" s="121">
        <v>5202.51</v>
      </c>
      <c r="F294" s="102" t="s">
        <v>254</v>
      </c>
      <c r="G294" s="120">
        <v>0</v>
      </c>
    </row>
    <row r="295" spans="1:7" x14ac:dyDescent="0.2">
      <c r="A295" s="122" t="s">
        <v>899</v>
      </c>
      <c r="B295" s="102" t="s">
        <v>254</v>
      </c>
      <c r="C295" s="121">
        <v>0</v>
      </c>
      <c r="D295" s="102">
        <v>5202.51</v>
      </c>
      <c r="E295" s="121">
        <v>5202.51</v>
      </c>
      <c r="F295" s="102" t="s">
        <v>254</v>
      </c>
      <c r="G295" s="120">
        <v>0</v>
      </c>
    </row>
    <row r="296" spans="1:7" x14ac:dyDescent="0.2">
      <c r="A296" s="122" t="s">
        <v>900</v>
      </c>
      <c r="B296" s="102" t="s">
        <v>254</v>
      </c>
      <c r="C296" s="121">
        <v>0</v>
      </c>
      <c r="D296" s="102">
        <v>5202.51</v>
      </c>
      <c r="E296" s="121">
        <v>5202.51</v>
      </c>
      <c r="F296" s="102" t="s">
        <v>254</v>
      </c>
      <c r="G296" s="120">
        <v>0</v>
      </c>
    </row>
    <row r="297" spans="1:7" x14ac:dyDescent="0.2">
      <c r="A297" s="122" t="s">
        <v>901</v>
      </c>
      <c r="B297" s="102" t="s">
        <v>254</v>
      </c>
      <c r="C297" s="121">
        <v>0</v>
      </c>
      <c r="D297" s="102">
        <v>4796.09</v>
      </c>
      <c r="E297" s="121">
        <v>4796.09</v>
      </c>
      <c r="F297" s="102" t="s">
        <v>254</v>
      </c>
      <c r="G297" s="120">
        <v>0</v>
      </c>
    </row>
    <row r="298" spans="1:7" x14ac:dyDescent="0.2">
      <c r="A298" s="122" t="s">
        <v>902</v>
      </c>
      <c r="B298" s="102" t="s">
        <v>254</v>
      </c>
      <c r="C298" s="121">
        <v>0</v>
      </c>
      <c r="D298" s="102">
        <v>5202.51</v>
      </c>
      <c r="E298" s="121">
        <v>5202.51</v>
      </c>
      <c r="F298" s="102" t="s">
        <v>254</v>
      </c>
      <c r="G298" s="120">
        <v>0</v>
      </c>
    </row>
    <row r="299" spans="1:7" x14ac:dyDescent="0.2">
      <c r="A299" s="122" t="s">
        <v>446</v>
      </c>
      <c r="B299" s="102" t="s">
        <v>254</v>
      </c>
      <c r="C299" s="121">
        <v>0</v>
      </c>
      <c r="D299" s="102">
        <v>5202.51</v>
      </c>
      <c r="E299" s="121">
        <v>5202.51</v>
      </c>
      <c r="F299" s="102" t="s">
        <v>254</v>
      </c>
      <c r="G299" s="120">
        <v>0</v>
      </c>
    </row>
    <row r="300" spans="1:7" x14ac:dyDescent="0.2">
      <c r="A300" s="122" t="s">
        <v>447</v>
      </c>
      <c r="B300" s="102" t="s">
        <v>254</v>
      </c>
      <c r="C300" s="121">
        <v>0</v>
      </c>
      <c r="D300" s="102">
        <v>12185.74</v>
      </c>
      <c r="E300" s="121">
        <v>12185.74</v>
      </c>
      <c r="F300" s="102" t="s">
        <v>254</v>
      </c>
      <c r="G300" s="120">
        <v>0</v>
      </c>
    </row>
    <row r="301" spans="1:7" x14ac:dyDescent="0.2">
      <c r="A301" s="122" t="s">
        <v>434</v>
      </c>
      <c r="B301" s="102" t="s">
        <v>254</v>
      </c>
      <c r="C301" s="121">
        <v>0</v>
      </c>
      <c r="D301" s="102">
        <v>102272.95</v>
      </c>
      <c r="E301" s="121">
        <v>102272.95</v>
      </c>
      <c r="F301" s="102" t="s">
        <v>254</v>
      </c>
      <c r="G301" s="120">
        <v>0</v>
      </c>
    </row>
    <row r="302" spans="1:7" x14ac:dyDescent="0.2">
      <c r="A302" s="122" t="s">
        <v>448</v>
      </c>
      <c r="B302" s="102" t="s">
        <v>254</v>
      </c>
      <c r="C302" s="121">
        <v>0</v>
      </c>
      <c r="D302" s="102">
        <v>3091</v>
      </c>
      <c r="E302" s="121">
        <v>3091</v>
      </c>
      <c r="F302" s="102" t="s">
        <v>254</v>
      </c>
      <c r="G302" s="120">
        <v>0</v>
      </c>
    </row>
    <row r="303" spans="1:7" x14ac:dyDescent="0.2">
      <c r="A303" s="122" t="s">
        <v>449</v>
      </c>
      <c r="B303" s="102" t="s">
        <v>254</v>
      </c>
      <c r="C303" s="121">
        <v>0</v>
      </c>
      <c r="D303" s="102">
        <v>2914</v>
      </c>
      <c r="E303" s="121">
        <v>2914</v>
      </c>
      <c r="F303" s="102" t="s">
        <v>254</v>
      </c>
      <c r="G303" s="120">
        <v>0</v>
      </c>
    </row>
    <row r="304" spans="1:7" x14ac:dyDescent="0.2">
      <c r="A304" s="122" t="s">
        <v>903</v>
      </c>
      <c r="B304" s="102" t="s">
        <v>254</v>
      </c>
      <c r="C304" s="121">
        <v>0</v>
      </c>
      <c r="D304" s="102">
        <v>726</v>
      </c>
      <c r="E304" s="121">
        <v>726</v>
      </c>
      <c r="F304" s="102" t="s">
        <v>254</v>
      </c>
      <c r="G304" s="120">
        <v>0</v>
      </c>
    </row>
    <row r="305" spans="1:7" ht="13.5" thickBot="1" x14ac:dyDescent="0.25">
      <c r="A305" s="193" t="s">
        <v>904</v>
      </c>
      <c r="B305" s="107" t="s">
        <v>254</v>
      </c>
      <c r="C305" s="194">
        <v>0</v>
      </c>
      <c r="D305" s="107">
        <v>5202.51</v>
      </c>
      <c r="E305" s="194">
        <v>5202.51</v>
      </c>
      <c r="F305" s="107" t="s">
        <v>254</v>
      </c>
      <c r="G305" s="195">
        <v>0</v>
      </c>
    </row>
    <row r="306" spans="1:7" x14ac:dyDescent="0.2">
      <c r="A306" s="118" t="s">
        <v>705</v>
      </c>
      <c r="B306" s="99" t="s">
        <v>254</v>
      </c>
      <c r="C306" s="191">
        <v>0</v>
      </c>
      <c r="D306" s="99">
        <v>934</v>
      </c>
      <c r="E306" s="191">
        <v>934</v>
      </c>
      <c r="F306" s="99" t="s">
        <v>254</v>
      </c>
      <c r="G306" s="192">
        <v>0</v>
      </c>
    </row>
    <row r="307" spans="1:7" x14ac:dyDescent="0.2">
      <c r="A307" s="122" t="s">
        <v>905</v>
      </c>
      <c r="B307" s="102" t="s">
        <v>254</v>
      </c>
      <c r="C307" s="121">
        <v>0</v>
      </c>
      <c r="D307" s="102">
        <v>111.36</v>
      </c>
      <c r="E307" s="121">
        <v>111.36</v>
      </c>
      <c r="F307" s="102" t="s">
        <v>254</v>
      </c>
      <c r="G307" s="120">
        <v>0</v>
      </c>
    </row>
    <row r="308" spans="1:7" x14ac:dyDescent="0.2">
      <c r="A308" s="122" t="s">
        <v>789</v>
      </c>
      <c r="B308" s="102" t="s">
        <v>254</v>
      </c>
      <c r="C308" s="121">
        <v>0</v>
      </c>
      <c r="D308" s="102">
        <v>1479.68</v>
      </c>
      <c r="E308" s="121">
        <v>1479.68</v>
      </c>
      <c r="F308" s="102" t="s">
        <v>254</v>
      </c>
      <c r="G308" s="120">
        <v>0</v>
      </c>
    </row>
    <row r="309" spans="1:7" x14ac:dyDescent="0.2">
      <c r="A309" s="122" t="s">
        <v>906</v>
      </c>
      <c r="B309" s="102" t="s">
        <v>254</v>
      </c>
      <c r="C309" s="121">
        <v>0</v>
      </c>
      <c r="D309" s="102">
        <v>365.48</v>
      </c>
      <c r="E309" s="121">
        <v>365.48</v>
      </c>
      <c r="F309" s="102" t="s">
        <v>254</v>
      </c>
      <c r="G309" s="120">
        <v>0</v>
      </c>
    </row>
    <row r="310" spans="1:7" x14ac:dyDescent="0.2">
      <c r="A310" s="122" t="s">
        <v>689</v>
      </c>
      <c r="B310" s="102" t="s">
        <v>254</v>
      </c>
      <c r="C310" s="121">
        <v>0</v>
      </c>
      <c r="D310" s="102">
        <v>60754</v>
      </c>
      <c r="E310" s="121">
        <v>60754</v>
      </c>
      <c r="F310" s="102" t="s">
        <v>254</v>
      </c>
      <c r="G310" s="120">
        <v>0</v>
      </c>
    </row>
    <row r="311" spans="1:7" x14ac:dyDescent="0.2">
      <c r="A311" s="122" t="s">
        <v>790</v>
      </c>
      <c r="B311" s="102" t="s">
        <v>254</v>
      </c>
      <c r="C311" s="121">
        <v>0</v>
      </c>
      <c r="D311" s="102">
        <v>5769</v>
      </c>
      <c r="E311" s="121">
        <v>5769</v>
      </c>
      <c r="F311" s="102" t="s">
        <v>254</v>
      </c>
      <c r="G311" s="120">
        <v>0</v>
      </c>
    </row>
    <row r="312" spans="1:7" x14ac:dyDescent="0.2">
      <c r="A312" s="122" t="s">
        <v>907</v>
      </c>
      <c r="B312" s="102" t="s">
        <v>254</v>
      </c>
      <c r="C312" s="121">
        <v>0</v>
      </c>
      <c r="D312" s="102">
        <v>1218</v>
      </c>
      <c r="E312" s="121">
        <v>1218</v>
      </c>
      <c r="F312" s="102" t="s">
        <v>254</v>
      </c>
      <c r="G312" s="120">
        <v>0</v>
      </c>
    </row>
    <row r="313" spans="1:7" x14ac:dyDescent="0.2">
      <c r="A313" s="122" t="s">
        <v>791</v>
      </c>
      <c r="B313" s="102" t="s">
        <v>254</v>
      </c>
      <c r="C313" s="121">
        <v>0</v>
      </c>
      <c r="D313" s="102">
        <v>4670.82</v>
      </c>
      <c r="E313" s="121">
        <v>4670.82</v>
      </c>
      <c r="F313" s="102" t="s">
        <v>254</v>
      </c>
      <c r="G313" s="120">
        <v>0</v>
      </c>
    </row>
    <row r="314" spans="1:7" x14ac:dyDescent="0.2">
      <c r="A314" s="122" t="s">
        <v>908</v>
      </c>
      <c r="B314" s="102" t="s">
        <v>254</v>
      </c>
      <c r="C314" s="121">
        <v>0</v>
      </c>
      <c r="D314" s="102">
        <v>228.54</v>
      </c>
      <c r="E314" s="121">
        <v>228.54</v>
      </c>
      <c r="F314" s="102" t="s">
        <v>254</v>
      </c>
      <c r="G314" s="120">
        <v>0</v>
      </c>
    </row>
    <row r="315" spans="1:7" x14ac:dyDescent="0.2">
      <c r="A315" s="122" t="s">
        <v>450</v>
      </c>
      <c r="B315" s="102" t="s">
        <v>254</v>
      </c>
      <c r="C315" s="121">
        <v>0</v>
      </c>
      <c r="D315" s="102">
        <v>2202.92</v>
      </c>
      <c r="E315" s="121">
        <v>2202.92</v>
      </c>
      <c r="F315" s="102" t="s">
        <v>254</v>
      </c>
      <c r="G315" s="120">
        <v>0</v>
      </c>
    </row>
    <row r="316" spans="1:7" x14ac:dyDescent="0.2">
      <c r="A316" s="122" t="s">
        <v>451</v>
      </c>
      <c r="B316" s="102" t="s">
        <v>254</v>
      </c>
      <c r="C316" s="121">
        <v>0</v>
      </c>
      <c r="D316" s="102">
        <v>7789.02</v>
      </c>
      <c r="E316" s="121">
        <v>7789.02</v>
      </c>
      <c r="F316" s="102" t="s">
        <v>254</v>
      </c>
      <c r="G316" s="120">
        <v>0</v>
      </c>
    </row>
    <row r="317" spans="1:7" x14ac:dyDescent="0.2">
      <c r="A317" s="122" t="s">
        <v>909</v>
      </c>
      <c r="B317" s="102" t="s">
        <v>254</v>
      </c>
      <c r="C317" s="121">
        <v>0</v>
      </c>
      <c r="D317" s="102">
        <v>310</v>
      </c>
      <c r="E317" s="121">
        <v>310</v>
      </c>
      <c r="F317" s="102" t="s">
        <v>254</v>
      </c>
      <c r="G317" s="120">
        <v>0</v>
      </c>
    </row>
    <row r="318" spans="1:7" x14ac:dyDescent="0.2">
      <c r="A318" s="122" t="s">
        <v>792</v>
      </c>
      <c r="B318" s="102" t="s">
        <v>254</v>
      </c>
      <c r="C318" s="121">
        <v>0</v>
      </c>
      <c r="D318" s="102">
        <v>6844.64</v>
      </c>
      <c r="E318" s="121">
        <v>6844.64</v>
      </c>
      <c r="F318" s="102" t="s">
        <v>254</v>
      </c>
      <c r="G318" s="120">
        <v>0</v>
      </c>
    </row>
    <row r="319" spans="1:7" x14ac:dyDescent="0.2">
      <c r="A319" s="122" t="s">
        <v>910</v>
      </c>
      <c r="B319" s="102" t="s">
        <v>254</v>
      </c>
      <c r="C319" s="121">
        <v>0</v>
      </c>
      <c r="D319" s="102">
        <v>2413.34</v>
      </c>
      <c r="E319" s="121">
        <v>2413.34</v>
      </c>
      <c r="F319" s="102" t="s">
        <v>254</v>
      </c>
      <c r="G319" s="120">
        <v>0</v>
      </c>
    </row>
    <row r="320" spans="1:7" x14ac:dyDescent="0.2">
      <c r="A320" s="122" t="s">
        <v>911</v>
      </c>
      <c r="B320" s="102" t="s">
        <v>254</v>
      </c>
      <c r="C320" s="121">
        <v>0</v>
      </c>
      <c r="D320" s="102">
        <v>1211.04</v>
      </c>
      <c r="E320" s="121">
        <v>1211.04</v>
      </c>
      <c r="F320" s="102" t="s">
        <v>254</v>
      </c>
      <c r="G320" s="120">
        <v>0</v>
      </c>
    </row>
    <row r="321" spans="1:7" x14ac:dyDescent="0.2">
      <c r="A321" s="122" t="s">
        <v>912</v>
      </c>
      <c r="B321" s="102" t="s">
        <v>254</v>
      </c>
      <c r="C321" s="121">
        <v>0</v>
      </c>
      <c r="D321" s="102">
        <v>5202.51</v>
      </c>
      <c r="E321" s="121">
        <v>5202.51</v>
      </c>
      <c r="F321" s="102" t="s">
        <v>254</v>
      </c>
      <c r="G321" s="120">
        <v>0</v>
      </c>
    </row>
    <row r="322" spans="1:7" x14ac:dyDescent="0.2">
      <c r="A322" s="122" t="s">
        <v>913</v>
      </c>
      <c r="B322" s="102" t="s">
        <v>254</v>
      </c>
      <c r="C322" s="121">
        <v>0</v>
      </c>
      <c r="D322" s="102">
        <v>1500</v>
      </c>
      <c r="E322" s="121">
        <v>1500</v>
      </c>
      <c r="F322" s="102" t="s">
        <v>254</v>
      </c>
      <c r="G322" s="120">
        <v>0</v>
      </c>
    </row>
    <row r="323" spans="1:7" x14ac:dyDescent="0.2">
      <c r="A323" s="122" t="s">
        <v>914</v>
      </c>
      <c r="B323" s="102" t="s">
        <v>254</v>
      </c>
      <c r="C323" s="121">
        <v>0</v>
      </c>
      <c r="D323" s="102">
        <v>587.57000000000005</v>
      </c>
      <c r="E323" s="121">
        <v>587.57000000000005</v>
      </c>
      <c r="F323" s="102" t="s">
        <v>254</v>
      </c>
      <c r="G323" s="120">
        <v>0</v>
      </c>
    </row>
    <row r="324" spans="1:7" x14ac:dyDescent="0.2">
      <c r="A324" s="122" t="s">
        <v>915</v>
      </c>
      <c r="B324" s="102" t="s">
        <v>254</v>
      </c>
      <c r="C324" s="121">
        <v>0</v>
      </c>
      <c r="D324" s="102">
        <v>1770</v>
      </c>
      <c r="E324" s="121">
        <v>1770</v>
      </c>
      <c r="F324" s="102" t="s">
        <v>254</v>
      </c>
      <c r="G324" s="120">
        <v>0</v>
      </c>
    </row>
    <row r="325" spans="1:7" x14ac:dyDescent="0.2">
      <c r="A325" s="122" t="s">
        <v>916</v>
      </c>
      <c r="B325" s="102" t="s">
        <v>254</v>
      </c>
      <c r="C325" s="121">
        <v>0</v>
      </c>
      <c r="D325" s="102">
        <v>460</v>
      </c>
      <c r="E325" s="121">
        <v>460</v>
      </c>
      <c r="F325" s="102" t="s">
        <v>254</v>
      </c>
      <c r="G325" s="120">
        <v>0</v>
      </c>
    </row>
    <row r="326" spans="1:7" x14ac:dyDescent="0.2">
      <c r="A326" s="122" t="s">
        <v>917</v>
      </c>
      <c r="B326" s="102" t="s">
        <v>254</v>
      </c>
      <c r="C326" s="121">
        <v>0</v>
      </c>
      <c r="D326" s="102">
        <v>6000</v>
      </c>
      <c r="E326" s="121">
        <v>6000</v>
      </c>
      <c r="F326" s="102" t="s">
        <v>254</v>
      </c>
      <c r="G326" s="120">
        <v>0</v>
      </c>
    </row>
    <row r="327" spans="1:7" x14ac:dyDescent="0.2">
      <c r="A327" s="122" t="s">
        <v>918</v>
      </c>
      <c r="B327" s="102" t="s">
        <v>254</v>
      </c>
      <c r="C327" s="121">
        <v>0</v>
      </c>
      <c r="D327" s="102">
        <v>258</v>
      </c>
      <c r="E327" s="121">
        <v>258</v>
      </c>
      <c r="F327" s="102" t="s">
        <v>254</v>
      </c>
      <c r="G327" s="120">
        <v>0</v>
      </c>
    </row>
    <row r="328" spans="1:7" x14ac:dyDescent="0.2">
      <c r="A328" s="122" t="s">
        <v>919</v>
      </c>
      <c r="B328" s="102" t="s">
        <v>254</v>
      </c>
      <c r="C328" s="121">
        <v>0</v>
      </c>
      <c r="D328" s="102">
        <v>480</v>
      </c>
      <c r="E328" s="121">
        <v>480</v>
      </c>
      <c r="F328" s="102" t="s">
        <v>254</v>
      </c>
      <c r="G328" s="120">
        <v>0</v>
      </c>
    </row>
    <row r="329" spans="1:7" x14ac:dyDescent="0.2">
      <c r="A329" s="122" t="s">
        <v>652</v>
      </c>
      <c r="B329" s="102" t="s">
        <v>254</v>
      </c>
      <c r="C329" s="121">
        <v>0</v>
      </c>
      <c r="D329" s="102">
        <v>14715.96</v>
      </c>
      <c r="E329" s="121">
        <v>14715.96</v>
      </c>
      <c r="F329" s="102" t="s">
        <v>254</v>
      </c>
      <c r="G329" s="120">
        <v>0</v>
      </c>
    </row>
    <row r="330" spans="1:7" x14ac:dyDescent="0.2">
      <c r="A330" s="122" t="s">
        <v>920</v>
      </c>
      <c r="B330" s="102" t="s">
        <v>254</v>
      </c>
      <c r="C330" s="121">
        <v>0</v>
      </c>
      <c r="D330" s="102">
        <v>7985.4</v>
      </c>
      <c r="E330" s="121">
        <v>7985.4</v>
      </c>
      <c r="F330" s="102" t="s">
        <v>254</v>
      </c>
      <c r="G330" s="120">
        <v>0</v>
      </c>
    </row>
    <row r="331" spans="1:7" x14ac:dyDescent="0.2">
      <c r="A331" s="122" t="s">
        <v>726</v>
      </c>
      <c r="B331" s="102" t="s">
        <v>254</v>
      </c>
      <c r="C331" s="121">
        <v>0</v>
      </c>
      <c r="D331" s="102">
        <v>611.89</v>
      </c>
      <c r="E331" s="121">
        <v>611.89</v>
      </c>
      <c r="F331" s="102" t="s">
        <v>254</v>
      </c>
      <c r="G331" s="120">
        <v>0</v>
      </c>
    </row>
    <row r="332" spans="1:7" x14ac:dyDescent="0.2">
      <c r="A332" s="122" t="s">
        <v>921</v>
      </c>
      <c r="B332" s="102" t="s">
        <v>254</v>
      </c>
      <c r="C332" s="121">
        <v>0</v>
      </c>
      <c r="D332" s="102">
        <v>448.8</v>
      </c>
      <c r="E332" s="121">
        <v>448.8</v>
      </c>
      <c r="F332" s="102" t="s">
        <v>254</v>
      </c>
      <c r="G332" s="120">
        <v>0</v>
      </c>
    </row>
    <row r="333" spans="1:7" x14ac:dyDescent="0.2">
      <c r="A333" s="122" t="s">
        <v>341</v>
      </c>
      <c r="B333" s="102" t="s">
        <v>254</v>
      </c>
      <c r="C333" s="121">
        <v>0</v>
      </c>
      <c r="D333" s="102">
        <v>12285.78</v>
      </c>
      <c r="E333" s="121">
        <v>12285.78</v>
      </c>
      <c r="F333" s="102" t="s">
        <v>254</v>
      </c>
      <c r="G333" s="120">
        <v>0</v>
      </c>
    </row>
    <row r="334" spans="1:7" x14ac:dyDescent="0.2">
      <c r="A334" s="122" t="s">
        <v>922</v>
      </c>
      <c r="B334" s="102" t="s">
        <v>254</v>
      </c>
      <c r="C334" s="121">
        <v>0</v>
      </c>
      <c r="D334" s="102">
        <v>20500</v>
      </c>
      <c r="E334" s="121">
        <v>20500</v>
      </c>
      <c r="F334" s="102" t="s">
        <v>254</v>
      </c>
      <c r="G334" s="120">
        <v>0</v>
      </c>
    </row>
    <row r="335" spans="1:7" x14ac:dyDescent="0.2">
      <c r="A335" s="122" t="s">
        <v>923</v>
      </c>
      <c r="B335" s="102" t="s">
        <v>254</v>
      </c>
      <c r="C335" s="121">
        <v>0</v>
      </c>
      <c r="D335" s="102">
        <v>542.91999999999996</v>
      </c>
      <c r="E335" s="121">
        <v>542.91999999999996</v>
      </c>
      <c r="F335" s="102" t="s">
        <v>254</v>
      </c>
      <c r="G335" s="120">
        <v>0</v>
      </c>
    </row>
    <row r="336" spans="1:7" x14ac:dyDescent="0.2">
      <c r="A336" s="122" t="s">
        <v>674</v>
      </c>
      <c r="B336" s="102" t="s">
        <v>254</v>
      </c>
      <c r="C336" s="121">
        <v>0</v>
      </c>
      <c r="D336" s="102">
        <v>5765</v>
      </c>
      <c r="E336" s="121">
        <v>5765</v>
      </c>
      <c r="F336" s="102" t="s">
        <v>254</v>
      </c>
      <c r="G336" s="120">
        <v>0</v>
      </c>
    </row>
    <row r="337" spans="1:7" x14ac:dyDescent="0.2">
      <c r="A337" s="122" t="s">
        <v>452</v>
      </c>
      <c r="B337" s="102" t="s">
        <v>254</v>
      </c>
      <c r="C337" s="121">
        <v>0</v>
      </c>
      <c r="D337" s="102">
        <v>9688.98</v>
      </c>
      <c r="E337" s="121">
        <v>9688.98</v>
      </c>
      <c r="F337" s="102" t="s">
        <v>254</v>
      </c>
      <c r="G337" s="120">
        <v>0</v>
      </c>
    </row>
    <row r="338" spans="1:7" x14ac:dyDescent="0.2">
      <c r="A338" s="122" t="s">
        <v>675</v>
      </c>
      <c r="B338" s="102" t="s">
        <v>254</v>
      </c>
      <c r="C338" s="121">
        <v>0</v>
      </c>
      <c r="D338" s="102">
        <v>10150.18</v>
      </c>
      <c r="E338" s="121">
        <v>10150.18</v>
      </c>
      <c r="F338" s="102" t="s">
        <v>254</v>
      </c>
      <c r="G338" s="120">
        <v>0</v>
      </c>
    </row>
    <row r="339" spans="1:7" x14ac:dyDescent="0.2">
      <c r="A339" s="122" t="s">
        <v>670</v>
      </c>
      <c r="B339" s="102" t="s">
        <v>254</v>
      </c>
      <c r="C339" s="121">
        <v>0</v>
      </c>
      <c r="D339" s="102">
        <v>10161.370000000001</v>
      </c>
      <c r="E339" s="121">
        <v>10161.370000000001</v>
      </c>
      <c r="F339" s="102" t="s">
        <v>254</v>
      </c>
      <c r="G339" s="120">
        <v>0</v>
      </c>
    </row>
    <row r="340" spans="1:7" x14ac:dyDescent="0.2">
      <c r="A340" s="122" t="s">
        <v>453</v>
      </c>
      <c r="B340" s="102" t="s">
        <v>254</v>
      </c>
      <c r="C340" s="121">
        <v>0</v>
      </c>
      <c r="D340" s="102">
        <v>20077.59</v>
      </c>
      <c r="E340" s="121">
        <v>20077.59</v>
      </c>
      <c r="F340" s="102" t="s">
        <v>254</v>
      </c>
      <c r="G340" s="120">
        <v>0</v>
      </c>
    </row>
    <row r="341" spans="1:7" x14ac:dyDescent="0.2">
      <c r="A341" s="122" t="s">
        <v>454</v>
      </c>
      <c r="B341" s="102" t="s">
        <v>254</v>
      </c>
      <c r="C341" s="121">
        <v>0</v>
      </c>
      <c r="D341" s="102">
        <v>18024.2</v>
      </c>
      <c r="E341" s="121">
        <v>18024.2</v>
      </c>
      <c r="F341" s="102" t="s">
        <v>254</v>
      </c>
      <c r="G341" s="120">
        <v>0</v>
      </c>
    </row>
    <row r="342" spans="1:7" x14ac:dyDescent="0.2">
      <c r="A342" s="122" t="s">
        <v>455</v>
      </c>
      <c r="B342" s="102" t="s">
        <v>254</v>
      </c>
      <c r="C342" s="121">
        <v>0</v>
      </c>
      <c r="D342" s="102">
        <v>8360.36</v>
      </c>
      <c r="E342" s="121">
        <v>8360.36</v>
      </c>
      <c r="F342" s="102" t="s">
        <v>254</v>
      </c>
      <c r="G342" s="120">
        <v>0</v>
      </c>
    </row>
    <row r="343" spans="1:7" x14ac:dyDescent="0.2">
      <c r="A343" s="122" t="s">
        <v>924</v>
      </c>
      <c r="B343" s="102" t="s">
        <v>254</v>
      </c>
      <c r="C343" s="121">
        <v>0</v>
      </c>
      <c r="D343" s="102">
        <v>414</v>
      </c>
      <c r="E343" s="121">
        <v>414</v>
      </c>
      <c r="F343" s="102" t="s">
        <v>254</v>
      </c>
      <c r="G343" s="120">
        <v>0</v>
      </c>
    </row>
    <row r="344" spans="1:7" x14ac:dyDescent="0.2">
      <c r="A344" s="122" t="s">
        <v>925</v>
      </c>
      <c r="B344" s="102" t="s">
        <v>254</v>
      </c>
      <c r="C344" s="121">
        <v>0</v>
      </c>
      <c r="D344" s="102">
        <v>5202.51</v>
      </c>
      <c r="E344" s="121">
        <v>5202.51</v>
      </c>
      <c r="F344" s="102" t="s">
        <v>254</v>
      </c>
      <c r="G344" s="120">
        <v>0</v>
      </c>
    </row>
    <row r="345" spans="1:7" x14ac:dyDescent="0.2">
      <c r="A345" s="122" t="s">
        <v>456</v>
      </c>
      <c r="B345" s="102" t="s">
        <v>254</v>
      </c>
      <c r="C345" s="121">
        <v>0</v>
      </c>
      <c r="D345" s="102">
        <v>16541.18</v>
      </c>
      <c r="E345" s="121">
        <v>16541.18</v>
      </c>
      <c r="F345" s="102" t="s">
        <v>254</v>
      </c>
      <c r="G345" s="120">
        <v>0</v>
      </c>
    </row>
    <row r="346" spans="1:7" x14ac:dyDescent="0.2">
      <c r="A346" s="122" t="s">
        <v>690</v>
      </c>
      <c r="B346" s="102" t="s">
        <v>254</v>
      </c>
      <c r="C346" s="121">
        <v>0</v>
      </c>
      <c r="D346" s="102">
        <v>4000</v>
      </c>
      <c r="E346" s="121">
        <v>4000</v>
      </c>
      <c r="F346" s="102" t="s">
        <v>254</v>
      </c>
      <c r="G346" s="120">
        <v>0</v>
      </c>
    </row>
    <row r="347" spans="1:7" x14ac:dyDescent="0.2">
      <c r="A347" s="122" t="s">
        <v>457</v>
      </c>
      <c r="B347" s="102" t="s">
        <v>254</v>
      </c>
      <c r="C347" s="121">
        <v>0</v>
      </c>
      <c r="D347" s="102">
        <v>10495.11</v>
      </c>
      <c r="E347" s="121">
        <v>10495.11</v>
      </c>
      <c r="F347" s="102" t="s">
        <v>254</v>
      </c>
      <c r="G347" s="120">
        <v>0</v>
      </c>
    </row>
    <row r="348" spans="1:7" x14ac:dyDescent="0.2">
      <c r="A348" s="122" t="s">
        <v>926</v>
      </c>
      <c r="B348" s="102" t="s">
        <v>254</v>
      </c>
      <c r="C348" s="121">
        <v>0</v>
      </c>
      <c r="D348" s="102">
        <v>400</v>
      </c>
      <c r="E348" s="121">
        <v>400</v>
      </c>
      <c r="F348" s="102" t="s">
        <v>254</v>
      </c>
      <c r="G348" s="120">
        <v>0</v>
      </c>
    </row>
    <row r="349" spans="1:7" x14ac:dyDescent="0.2">
      <c r="A349" s="122" t="s">
        <v>653</v>
      </c>
      <c r="B349" s="102" t="s">
        <v>254</v>
      </c>
      <c r="C349" s="121">
        <v>0</v>
      </c>
      <c r="D349" s="102">
        <v>4322.3500000000004</v>
      </c>
      <c r="E349" s="121">
        <v>4322.3500000000004</v>
      </c>
      <c r="F349" s="102" t="s">
        <v>254</v>
      </c>
      <c r="G349" s="120">
        <v>0</v>
      </c>
    </row>
    <row r="350" spans="1:7" x14ac:dyDescent="0.2">
      <c r="A350" s="122" t="s">
        <v>458</v>
      </c>
      <c r="B350" s="102" t="s">
        <v>254</v>
      </c>
      <c r="C350" s="121">
        <v>0</v>
      </c>
      <c r="D350" s="102">
        <v>10000</v>
      </c>
      <c r="E350" s="121">
        <v>10000</v>
      </c>
      <c r="F350" s="102" t="s">
        <v>254</v>
      </c>
      <c r="G350" s="120">
        <v>0</v>
      </c>
    </row>
    <row r="351" spans="1:7" x14ac:dyDescent="0.2">
      <c r="A351" s="122" t="s">
        <v>927</v>
      </c>
      <c r="B351" s="102" t="s">
        <v>254</v>
      </c>
      <c r="C351" s="121">
        <v>0</v>
      </c>
      <c r="D351" s="102">
        <v>4172.22</v>
      </c>
      <c r="E351" s="121">
        <v>4172.22</v>
      </c>
      <c r="F351" s="102" t="s">
        <v>254</v>
      </c>
      <c r="G351" s="120">
        <v>0</v>
      </c>
    </row>
    <row r="352" spans="1:7" x14ac:dyDescent="0.2">
      <c r="A352" s="122" t="s">
        <v>660</v>
      </c>
      <c r="B352" s="102" t="s">
        <v>254</v>
      </c>
      <c r="C352" s="121">
        <v>0</v>
      </c>
      <c r="D352" s="102">
        <v>7189.99</v>
      </c>
      <c r="E352" s="121">
        <v>7189.99</v>
      </c>
      <c r="F352" s="102" t="s">
        <v>254</v>
      </c>
      <c r="G352" s="120">
        <v>0</v>
      </c>
    </row>
    <row r="353" spans="1:7" x14ac:dyDescent="0.2">
      <c r="A353" s="122" t="s">
        <v>459</v>
      </c>
      <c r="B353" s="102" t="s">
        <v>254</v>
      </c>
      <c r="C353" s="121">
        <v>0</v>
      </c>
      <c r="D353" s="102">
        <v>8786.52</v>
      </c>
      <c r="E353" s="121">
        <v>8786.52</v>
      </c>
      <c r="F353" s="102" t="s">
        <v>254</v>
      </c>
      <c r="G353" s="120">
        <v>0</v>
      </c>
    </row>
    <row r="354" spans="1:7" x14ac:dyDescent="0.2">
      <c r="A354" s="122" t="s">
        <v>460</v>
      </c>
      <c r="B354" s="102" t="s">
        <v>254</v>
      </c>
      <c r="C354" s="121">
        <v>0</v>
      </c>
      <c r="D354" s="102">
        <v>8128</v>
      </c>
      <c r="E354" s="121">
        <v>8128</v>
      </c>
      <c r="F354" s="102" t="s">
        <v>254</v>
      </c>
      <c r="G354" s="120">
        <v>0</v>
      </c>
    </row>
    <row r="355" spans="1:7" x14ac:dyDescent="0.2">
      <c r="A355" s="122" t="s">
        <v>698</v>
      </c>
      <c r="B355" s="102" t="s">
        <v>254</v>
      </c>
      <c r="C355" s="121">
        <v>0</v>
      </c>
      <c r="D355" s="102">
        <v>5555.28</v>
      </c>
      <c r="E355" s="121">
        <v>5555.28</v>
      </c>
      <c r="F355" s="102" t="s">
        <v>254</v>
      </c>
      <c r="G355" s="120">
        <v>0</v>
      </c>
    </row>
    <row r="356" spans="1:7" x14ac:dyDescent="0.2">
      <c r="A356" s="122" t="s">
        <v>461</v>
      </c>
      <c r="B356" s="102" t="s">
        <v>254</v>
      </c>
      <c r="C356" s="121">
        <v>0</v>
      </c>
      <c r="D356" s="102">
        <v>7992.58</v>
      </c>
      <c r="E356" s="121">
        <v>7992.58</v>
      </c>
      <c r="F356" s="102" t="s">
        <v>254</v>
      </c>
      <c r="G356" s="120">
        <v>0</v>
      </c>
    </row>
    <row r="357" spans="1:7" x14ac:dyDescent="0.2">
      <c r="A357" s="122" t="s">
        <v>928</v>
      </c>
      <c r="B357" s="102" t="s">
        <v>254</v>
      </c>
      <c r="C357" s="121">
        <v>0</v>
      </c>
      <c r="D357" s="102">
        <v>223.56</v>
      </c>
      <c r="E357" s="121">
        <v>223.56</v>
      </c>
      <c r="F357" s="102" t="s">
        <v>254</v>
      </c>
      <c r="G357" s="120">
        <v>0</v>
      </c>
    </row>
    <row r="358" spans="1:7" x14ac:dyDescent="0.2">
      <c r="A358" s="122" t="s">
        <v>929</v>
      </c>
      <c r="B358" s="102" t="s">
        <v>254</v>
      </c>
      <c r="C358" s="121">
        <v>0</v>
      </c>
      <c r="D358" s="102">
        <v>2086.11</v>
      </c>
      <c r="E358" s="121">
        <v>2086.11</v>
      </c>
      <c r="F358" s="102" t="s">
        <v>254</v>
      </c>
      <c r="G358" s="120">
        <v>0</v>
      </c>
    </row>
    <row r="359" spans="1:7" x14ac:dyDescent="0.2">
      <c r="A359" s="122" t="s">
        <v>845</v>
      </c>
      <c r="B359" s="102" t="s">
        <v>254</v>
      </c>
      <c r="C359" s="121">
        <v>0</v>
      </c>
      <c r="D359" s="102">
        <v>12000</v>
      </c>
      <c r="E359" s="121">
        <v>12000</v>
      </c>
      <c r="F359" s="102" t="s">
        <v>254</v>
      </c>
      <c r="G359" s="120">
        <v>0</v>
      </c>
    </row>
    <row r="360" spans="1:7" x14ac:dyDescent="0.2">
      <c r="A360" s="122" t="s">
        <v>930</v>
      </c>
      <c r="B360" s="102" t="s">
        <v>254</v>
      </c>
      <c r="C360" s="121">
        <v>0</v>
      </c>
      <c r="D360" s="102">
        <v>5202.51</v>
      </c>
      <c r="E360" s="121">
        <v>5202.51</v>
      </c>
      <c r="F360" s="102" t="s">
        <v>254</v>
      </c>
      <c r="G360" s="120">
        <v>0</v>
      </c>
    </row>
    <row r="361" spans="1:7" x14ac:dyDescent="0.2">
      <c r="A361" s="122" t="s">
        <v>727</v>
      </c>
      <c r="B361" s="102" t="s">
        <v>254</v>
      </c>
      <c r="C361" s="121">
        <v>0</v>
      </c>
      <c r="D361" s="102">
        <v>4941.05</v>
      </c>
      <c r="E361" s="121">
        <v>4941.05</v>
      </c>
      <c r="F361" s="102" t="s">
        <v>254</v>
      </c>
      <c r="G361" s="120">
        <v>0</v>
      </c>
    </row>
    <row r="362" spans="1:7" x14ac:dyDescent="0.2">
      <c r="A362" s="122" t="s">
        <v>462</v>
      </c>
      <c r="B362" s="102" t="s">
        <v>254</v>
      </c>
      <c r="C362" s="121">
        <v>0</v>
      </c>
      <c r="D362" s="102">
        <v>7128</v>
      </c>
      <c r="E362" s="121">
        <v>7128</v>
      </c>
      <c r="F362" s="102" t="s">
        <v>254</v>
      </c>
      <c r="G362" s="120">
        <v>0</v>
      </c>
    </row>
    <row r="363" spans="1:7" x14ac:dyDescent="0.2">
      <c r="A363" s="122" t="s">
        <v>463</v>
      </c>
      <c r="B363" s="102" t="s">
        <v>254</v>
      </c>
      <c r="C363" s="121">
        <v>0</v>
      </c>
      <c r="D363" s="102">
        <v>11308.27</v>
      </c>
      <c r="E363" s="121">
        <v>11308.27</v>
      </c>
      <c r="F363" s="102" t="s">
        <v>254</v>
      </c>
      <c r="G363" s="120">
        <v>0</v>
      </c>
    </row>
    <row r="364" spans="1:7" x14ac:dyDescent="0.2">
      <c r="A364" s="122" t="s">
        <v>931</v>
      </c>
      <c r="B364" s="102" t="s">
        <v>254</v>
      </c>
      <c r="C364" s="121">
        <v>0</v>
      </c>
      <c r="D364" s="102">
        <v>5202.51</v>
      </c>
      <c r="E364" s="121">
        <v>5202.51</v>
      </c>
      <c r="F364" s="102" t="s">
        <v>254</v>
      </c>
      <c r="G364" s="120">
        <v>0</v>
      </c>
    </row>
    <row r="365" spans="1:7" x14ac:dyDescent="0.2">
      <c r="A365" s="122" t="s">
        <v>932</v>
      </c>
      <c r="B365" s="102" t="s">
        <v>254</v>
      </c>
      <c r="C365" s="121">
        <v>0</v>
      </c>
      <c r="D365" s="102">
        <v>572100.65</v>
      </c>
      <c r="E365" s="121">
        <v>572100.65</v>
      </c>
      <c r="F365" s="102" t="s">
        <v>254</v>
      </c>
      <c r="G365" s="120">
        <v>0</v>
      </c>
    </row>
    <row r="366" spans="1:7" x14ac:dyDescent="0.2">
      <c r="A366" s="122" t="s">
        <v>933</v>
      </c>
      <c r="B366" s="102" t="s">
        <v>254</v>
      </c>
      <c r="C366" s="121">
        <v>0</v>
      </c>
      <c r="D366" s="102">
        <v>9916.7900000000009</v>
      </c>
      <c r="E366" s="121">
        <v>9916.7900000000009</v>
      </c>
      <c r="F366" s="102" t="s">
        <v>254</v>
      </c>
      <c r="G366" s="120">
        <v>0</v>
      </c>
    </row>
    <row r="367" spans="1:7" x14ac:dyDescent="0.2">
      <c r="A367" s="122" t="s">
        <v>934</v>
      </c>
      <c r="B367" s="102" t="s">
        <v>254</v>
      </c>
      <c r="C367" s="121">
        <v>0</v>
      </c>
      <c r="D367" s="102">
        <v>30200</v>
      </c>
      <c r="E367" s="121">
        <v>30200</v>
      </c>
      <c r="F367" s="102" t="s">
        <v>254</v>
      </c>
      <c r="G367" s="120">
        <v>0</v>
      </c>
    </row>
    <row r="368" spans="1:7" x14ac:dyDescent="0.2">
      <c r="A368" s="122" t="s">
        <v>935</v>
      </c>
      <c r="B368" s="102" t="s">
        <v>254</v>
      </c>
      <c r="C368" s="121">
        <v>0</v>
      </c>
      <c r="D368" s="102">
        <v>5202.51</v>
      </c>
      <c r="E368" s="121">
        <v>5202.51</v>
      </c>
      <c r="F368" s="102" t="s">
        <v>254</v>
      </c>
      <c r="G368" s="120">
        <v>0</v>
      </c>
    </row>
    <row r="369" spans="1:7" x14ac:dyDescent="0.2">
      <c r="A369" s="122" t="s">
        <v>728</v>
      </c>
      <c r="B369" s="102" t="s">
        <v>254</v>
      </c>
      <c r="C369" s="121">
        <v>0</v>
      </c>
      <c r="D369" s="102">
        <v>1027.99</v>
      </c>
      <c r="E369" s="121">
        <v>1027.99</v>
      </c>
      <c r="F369" s="102" t="s">
        <v>254</v>
      </c>
      <c r="G369" s="120">
        <v>0</v>
      </c>
    </row>
    <row r="370" spans="1:7" x14ac:dyDescent="0.2">
      <c r="A370" s="122" t="s">
        <v>464</v>
      </c>
      <c r="B370" s="102" t="s">
        <v>254</v>
      </c>
      <c r="C370" s="121">
        <v>0</v>
      </c>
      <c r="D370" s="102">
        <v>1071.99</v>
      </c>
      <c r="E370" s="121">
        <v>1071.99</v>
      </c>
      <c r="F370" s="102" t="s">
        <v>254</v>
      </c>
      <c r="G370" s="120">
        <v>0</v>
      </c>
    </row>
    <row r="371" spans="1:7" x14ac:dyDescent="0.2">
      <c r="A371" s="122" t="s">
        <v>936</v>
      </c>
      <c r="B371" s="102" t="s">
        <v>254</v>
      </c>
      <c r="C371" s="121">
        <v>0</v>
      </c>
      <c r="D371" s="102">
        <v>16000</v>
      </c>
      <c r="E371" s="121">
        <v>16000</v>
      </c>
      <c r="F371" s="102" t="s">
        <v>254</v>
      </c>
      <c r="G371" s="120">
        <v>0</v>
      </c>
    </row>
    <row r="372" spans="1:7" x14ac:dyDescent="0.2">
      <c r="A372" s="122" t="s">
        <v>465</v>
      </c>
      <c r="B372" s="102" t="s">
        <v>254</v>
      </c>
      <c r="C372" s="121">
        <v>0</v>
      </c>
      <c r="D372" s="102">
        <v>6728.92</v>
      </c>
      <c r="E372" s="121">
        <v>6728.92</v>
      </c>
      <c r="F372" s="102" t="s">
        <v>254</v>
      </c>
      <c r="G372" s="120">
        <v>0</v>
      </c>
    </row>
    <row r="373" spans="1:7" x14ac:dyDescent="0.2">
      <c r="A373" s="122" t="s">
        <v>729</v>
      </c>
      <c r="B373" s="102" t="s">
        <v>254</v>
      </c>
      <c r="C373" s="121">
        <v>0</v>
      </c>
      <c r="D373" s="310">
        <v>8213.56</v>
      </c>
      <c r="E373" s="121">
        <v>8213.56</v>
      </c>
      <c r="F373" s="102" t="s">
        <v>254</v>
      </c>
      <c r="G373" s="120">
        <v>0</v>
      </c>
    </row>
    <row r="374" spans="1:7" x14ac:dyDescent="0.2">
      <c r="A374" s="122" t="s">
        <v>466</v>
      </c>
      <c r="B374" s="102" t="s">
        <v>254</v>
      </c>
      <c r="C374" s="121">
        <v>0</v>
      </c>
      <c r="D374" s="310">
        <v>8759.02</v>
      </c>
      <c r="E374" s="121">
        <v>8759.02</v>
      </c>
      <c r="F374" s="102" t="s">
        <v>254</v>
      </c>
      <c r="G374" s="120">
        <v>0</v>
      </c>
    </row>
    <row r="375" spans="1:7" x14ac:dyDescent="0.2">
      <c r="A375" s="122" t="s">
        <v>654</v>
      </c>
      <c r="B375" s="102" t="s">
        <v>254</v>
      </c>
      <c r="C375" s="121">
        <v>0</v>
      </c>
      <c r="D375" s="310">
        <v>11978.11</v>
      </c>
      <c r="E375" s="121">
        <v>11978.11</v>
      </c>
      <c r="F375" s="102" t="s">
        <v>254</v>
      </c>
      <c r="G375" s="120">
        <v>0</v>
      </c>
    </row>
    <row r="376" spans="1:7" x14ac:dyDescent="0.2">
      <c r="A376" s="122" t="s">
        <v>937</v>
      </c>
      <c r="B376" s="102" t="s">
        <v>254</v>
      </c>
      <c r="C376" s="121">
        <v>0</v>
      </c>
      <c r="D376" s="310">
        <v>3844.62</v>
      </c>
      <c r="E376" s="121">
        <v>3844.62</v>
      </c>
      <c r="F376" s="102" t="s">
        <v>254</v>
      </c>
      <c r="G376" s="120">
        <v>0</v>
      </c>
    </row>
    <row r="377" spans="1:7" x14ac:dyDescent="0.2">
      <c r="A377" s="122" t="s">
        <v>938</v>
      </c>
      <c r="B377" s="102" t="s">
        <v>254</v>
      </c>
      <c r="C377" s="121">
        <v>0</v>
      </c>
      <c r="D377" s="310">
        <v>5202.51</v>
      </c>
      <c r="E377" s="121">
        <v>5202.51</v>
      </c>
      <c r="F377" s="102" t="s">
        <v>254</v>
      </c>
      <c r="G377" s="120">
        <v>0</v>
      </c>
    </row>
    <row r="378" spans="1:7" x14ac:dyDescent="0.2">
      <c r="A378" s="122" t="s">
        <v>939</v>
      </c>
      <c r="B378" s="102" t="s">
        <v>254</v>
      </c>
      <c r="C378" s="121">
        <v>0</v>
      </c>
      <c r="D378" s="310">
        <v>5202.51</v>
      </c>
      <c r="E378" s="121">
        <v>5202.51</v>
      </c>
      <c r="F378" s="102" t="s">
        <v>254</v>
      </c>
      <c r="G378" s="120">
        <v>0</v>
      </c>
    </row>
    <row r="379" spans="1:7" x14ac:dyDescent="0.2">
      <c r="A379" s="122" t="s">
        <v>467</v>
      </c>
      <c r="B379" s="102" t="s">
        <v>254</v>
      </c>
      <c r="C379" s="121">
        <v>0</v>
      </c>
      <c r="D379" s="310">
        <v>7808.72</v>
      </c>
      <c r="E379" s="121">
        <v>7808.72</v>
      </c>
      <c r="F379" s="102" t="s">
        <v>254</v>
      </c>
      <c r="G379" s="120">
        <v>0</v>
      </c>
    </row>
    <row r="380" spans="1:7" x14ac:dyDescent="0.2">
      <c r="A380" s="122" t="s">
        <v>468</v>
      </c>
      <c r="B380" s="102" t="s">
        <v>254</v>
      </c>
      <c r="C380" s="121">
        <v>0</v>
      </c>
      <c r="D380" s="310">
        <v>6410.84</v>
      </c>
      <c r="E380" s="121">
        <v>6410.84</v>
      </c>
      <c r="F380" s="102" t="s">
        <v>254</v>
      </c>
      <c r="G380" s="120">
        <v>0</v>
      </c>
    </row>
    <row r="381" spans="1:7" x14ac:dyDescent="0.2">
      <c r="A381" s="122" t="s">
        <v>794</v>
      </c>
      <c r="B381" s="102" t="s">
        <v>254</v>
      </c>
      <c r="C381" s="121">
        <v>0</v>
      </c>
      <c r="D381" s="310">
        <v>278.55</v>
      </c>
      <c r="E381" s="121">
        <v>278.55</v>
      </c>
      <c r="F381" s="102" t="s">
        <v>254</v>
      </c>
      <c r="G381" s="120">
        <v>0</v>
      </c>
    </row>
    <row r="382" spans="1:7" x14ac:dyDescent="0.2">
      <c r="A382" s="122" t="s">
        <v>940</v>
      </c>
      <c r="B382" s="102" t="s">
        <v>254</v>
      </c>
      <c r="C382" s="121">
        <v>0</v>
      </c>
      <c r="D382" s="310">
        <v>5202.51</v>
      </c>
      <c r="E382" s="121">
        <v>5202.51</v>
      </c>
      <c r="F382" s="102" t="s">
        <v>254</v>
      </c>
      <c r="G382" s="120">
        <v>0</v>
      </c>
    </row>
    <row r="383" spans="1:7" x14ac:dyDescent="0.2">
      <c r="A383" s="122" t="s">
        <v>469</v>
      </c>
      <c r="B383" s="102" t="s">
        <v>254</v>
      </c>
      <c r="C383" s="121">
        <v>0</v>
      </c>
      <c r="D383" s="310">
        <v>6755.91</v>
      </c>
      <c r="E383" s="121">
        <v>6755.91</v>
      </c>
      <c r="F383" s="102" t="s">
        <v>254</v>
      </c>
      <c r="G383" s="120">
        <v>0</v>
      </c>
    </row>
    <row r="384" spans="1:7" x14ac:dyDescent="0.2">
      <c r="A384" s="122" t="s">
        <v>730</v>
      </c>
      <c r="B384" s="102" t="s">
        <v>254</v>
      </c>
      <c r="C384" s="121">
        <v>0</v>
      </c>
      <c r="D384" s="310">
        <v>684.5</v>
      </c>
      <c r="E384" s="121">
        <v>684.5</v>
      </c>
      <c r="F384" s="102" t="s">
        <v>254</v>
      </c>
      <c r="G384" s="120">
        <v>0</v>
      </c>
    </row>
    <row r="385" spans="1:7" x14ac:dyDescent="0.2">
      <c r="A385" s="122" t="s">
        <v>941</v>
      </c>
      <c r="B385" s="102" t="s">
        <v>254</v>
      </c>
      <c r="C385" s="121">
        <v>0</v>
      </c>
      <c r="D385" s="310">
        <v>5202.51</v>
      </c>
      <c r="E385" s="121">
        <v>5202.51</v>
      </c>
      <c r="F385" s="102" t="s">
        <v>254</v>
      </c>
      <c r="G385" s="120">
        <v>0</v>
      </c>
    </row>
    <row r="386" spans="1:7" x14ac:dyDescent="0.2">
      <c r="A386" s="122" t="s">
        <v>942</v>
      </c>
      <c r="B386" s="102" t="s">
        <v>254</v>
      </c>
      <c r="C386" s="121">
        <v>0</v>
      </c>
      <c r="D386" s="310">
        <v>5202.51</v>
      </c>
      <c r="E386" s="121">
        <v>5202.51</v>
      </c>
      <c r="F386" s="102" t="s">
        <v>254</v>
      </c>
      <c r="G386" s="120">
        <v>0</v>
      </c>
    </row>
    <row r="387" spans="1:7" x14ac:dyDescent="0.2">
      <c r="A387" s="122" t="s">
        <v>943</v>
      </c>
      <c r="B387" s="102" t="s">
        <v>254</v>
      </c>
      <c r="C387" s="121">
        <v>0</v>
      </c>
      <c r="D387" s="310">
        <v>4172.22</v>
      </c>
      <c r="E387" s="121">
        <v>4172.22</v>
      </c>
      <c r="F387" s="102" t="s">
        <v>254</v>
      </c>
      <c r="G387" s="120">
        <v>0</v>
      </c>
    </row>
    <row r="388" spans="1:7" x14ac:dyDescent="0.2">
      <c r="A388" s="122" t="s">
        <v>944</v>
      </c>
      <c r="B388" s="102" t="s">
        <v>254</v>
      </c>
      <c r="C388" s="121">
        <v>0</v>
      </c>
      <c r="D388" s="310">
        <v>2459.34</v>
      </c>
      <c r="E388" s="121">
        <v>2459.34</v>
      </c>
      <c r="F388" s="102" t="s">
        <v>254</v>
      </c>
      <c r="G388" s="120">
        <v>0</v>
      </c>
    </row>
    <row r="389" spans="1:7" x14ac:dyDescent="0.2">
      <c r="A389" s="122" t="s">
        <v>945</v>
      </c>
      <c r="B389" s="102" t="s">
        <v>254</v>
      </c>
      <c r="C389" s="121">
        <v>0</v>
      </c>
      <c r="D389" s="310">
        <v>2086.11</v>
      </c>
      <c r="E389" s="121">
        <v>2086.11</v>
      </c>
      <c r="F389" s="102" t="s">
        <v>254</v>
      </c>
      <c r="G389" s="120">
        <v>0</v>
      </c>
    </row>
    <row r="390" spans="1:7" x14ac:dyDescent="0.2">
      <c r="A390" s="122" t="s">
        <v>946</v>
      </c>
      <c r="B390" s="102" t="s">
        <v>254</v>
      </c>
      <c r="C390" s="121">
        <v>0</v>
      </c>
      <c r="D390" s="310">
        <v>2086.11</v>
      </c>
      <c r="E390" s="121">
        <v>2086.11</v>
      </c>
      <c r="F390" s="102" t="s">
        <v>254</v>
      </c>
      <c r="G390" s="120">
        <v>0</v>
      </c>
    </row>
    <row r="391" spans="1:7" x14ac:dyDescent="0.2">
      <c r="A391" s="122" t="s">
        <v>470</v>
      </c>
      <c r="B391" s="102" t="s">
        <v>254</v>
      </c>
      <c r="C391" s="121">
        <v>0</v>
      </c>
      <c r="D391" s="310">
        <v>4664.08</v>
      </c>
      <c r="E391" s="121">
        <v>4664.08</v>
      </c>
      <c r="F391" s="102" t="s">
        <v>254</v>
      </c>
      <c r="G391" s="120">
        <v>0</v>
      </c>
    </row>
    <row r="392" spans="1:7" x14ac:dyDescent="0.2">
      <c r="A392" s="122" t="s">
        <v>731</v>
      </c>
      <c r="B392" s="102" t="s">
        <v>254</v>
      </c>
      <c r="C392" s="121">
        <v>0</v>
      </c>
      <c r="D392" s="310">
        <v>14104.65</v>
      </c>
      <c r="E392" s="121">
        <v>14104.65</v>
      </c>
      <c r="F392" s="102" t="s">
        <v>254</v>
      </c>
      <c r="G392" s="120">
        <v>0</v>
      </c>
    </row>
    <row r="393" spans="1:7" x14ac:dyDescent="0.2">
      <c r="A393" s="122" t="s">
        <v>471</v>
      </c>
      <c r="B393" s="102" t="s">
        <v>254</v>
      </c>
      <c r="C393" s="121">
        <v>0</v>
      </c>
      <c r="D393" s="310">
        <v>6446.48</v>
      </c>
      <c r="E393" s="121">
        <v>6446.48</v>
      </c>
      <c r="F393" s="102" t="s">
        <v>254</v>
      </c>
      <c r="G393" s="120">
        <v>0</v>
      </c>
    </row>
    <row r="394" spans="1:7" x14ac:dyDescent="0.2">
      <c r="A394" s="122" t="s">
        <v>732</v>
      </c>
      <c r="B394" s="102" t="s">
        <v>254</v>
      </c>
      <c r="C394" s="121">
        <v>0</v>
      </c>
      <c r="D394" s="310">
        <v>658.03</v>
      </c>
      <c r="E394" s="121">
        <v>658.03</v>
      </c>
      <c r="F394" s="102" t="s">
        <v>254</v>
      </c>
      <c r="G394" s="120">
        <v>0</v>
      </c>
    </row>
    <row r="395" spans="1:7" x14ac:dyDescent="0.2">
      <c r="A395" s="122" t="s">
        <v>342</v>
      </c>
      <c r="B395" s="102" t="s">
        <v>254</v>
      </c>
      <c r="C395" s="121">
        <v>0</v>
      </c>
      <c r="D395" s="310">
        <v>3126.18</v>
      </c>
      <c r="E395" s="121">
        <v>3126.18</v>
      </c>
      <c r="F395" s="102" t="s">
        <v>254</v>
      </c>
      <c r="G395" s="120">
        <v>0</v>
      </c>
    </row>
    <row r="396" spans="1:7" x14ac:dyDescent="0.2">
      <c r="A396" s="122" t="s">
        <v>947</v>
      </c>
      <c r="B396" s="102" t="s">
        <v>254</v>
      </c>
      <c r="C396" s="121">
        <v>0</v>
      </c>
      <c r="D396" s="310">
        <v>5202.51</v>
      </c>
      <c r="E396" s="121">
        <v>5202.51</v>
      </c>
      <c r="F396" s="102" t="s">
        <v>254</v>
      </c>
      <c r="G396" s="120">
        <v>0</v>
      </c>
    </row>
    <row r="397" spans="1:7" x14ac:dyDescent="0.2">
      <c r="A397" s="122" t="s">
        <v>948</v>
      </c>
      <c r="B397" s="102" t="s">
        <v>254</v>
      </c>
      <c r="C397" s="121">
        <v>0</v>
      </c>
      <c r="D397" s="310">
        <v>4593.6000000000004</v>
      </c>
      <c r="E397" s="121">
        <v>4593.6000000000004</v>
      </c>
      <c r="F397" s="102" t="s">
        <v>254</v>
      </c>
      <c r="G397" s="120">
        <v>0</v>
      </c>
    </row>
    <row r="398" spans="1:7" x14ac:dyDescent="0.2">
      <c r="A398" s="122" t="s">
        <v>949</v>
      </c>
      <c r="B398" s="102" t="s">
        <v>254</v>
      </c>
      <c r="C398" s="121">
        <v>0</v>
      </c>
      <c r="D398" s="310">
        <v>400</v>
      </c>
      <c r="E398" s="121">
        <v>400</v>
      </c>
      <c r="F398" s="102" t="s">
        <v>254</v>
      </c>
      <c r="G398" s="120">
        <v>0</v>
      </c>
    </row>
    <row r="399" spans="1:7" x14ac:dyDescent="0.2">
      <c r="A399" s="122" t="s">
        <v>655</v>
      </c>
      <c r="B399" s="102" t="s">
        <v>254</v>
      </c>
      <c r="C399" s="121">
        <v>0</v>
      </c>
      <c r="D399" s="310">
        <v>3813.9</v>
      </c>
      <c r="E399" s="121">
        <v>3813.9</v>
      </c>
      <c r="F399" s="102" t="s">
        <v>254</v>
      </c>
      <c r="G399" s="120">
        <v>0</v>
      </c>
    </row>
    <row r="400" spans="1:7" x14ac:dyDescent="0.2">
      <c r="A400" s="122" t="s">
        <v>950</v>
      </c>
      <c r="B400" s="102" t="s">
        <v>254</v>
      </c>
      <c r="C400" s="121">
        <v>0</v>
      </c>
      <c r="D400" s="310">
        <v>2086.11</v>
      </c>
      <c r="E400" s="121">
        <v>2086.11</v>
      </c>
      <c r="F400" s="102" t="s">
        <v>254</v>
      </c>
      <c r="G400" s="120">
        <v>0</v>
      </c>
    </row>
    <row r="401" spans="1:7" x14ac:dyDescent="0.2">
      <c r="A401" s="122" t="s">
        <v>951</v>
      </c>
      <c r="B401" s="102" t="s">
        <v>254</v>
      </c>
      <c r="C401" s="121">
        <v>0</v>
      </c>
      <c r="D401" s="310">
        <v>315</v>
      </c>
      <c r="E401" s="121">
        <v>315</v>
      </c>
      <c r="F401" s="102" t="s">
        <v>254</v>
      </c>
      <c r="G401" s="120">
        <v>0</v>
      </c>
    </row>
    <row r="402" spans="1:7" x14ac:dyDescent="0.2">
      <c r="A402" s="122" t="s">
        <v>656</v>
      </c>
      <c r="B402" s="102" t="s">
        <v>254</v>
      </c>
      <c r="C402" s="121">
        <v>0</v>
      </c>
      <c r="D402" s="310">
        <v>2841.68</v>
      </c>
      <c r="E402" s="121">
        <v>2841.68</v>
      </c>
      <c r="F402" s="102" t="s">
        <v>254</v>
      </c>
      <c r="G402" s="120">
        <v>0</v>
      </c>
    </row>
    <row r="403" spans="1:7" x14ac:dyDescent="0.2">
      <c r="A403" s="122" t="s">
        <v>661</v>
      </c>
      <c r="B403" s="102" t="s">
        <v>254</v>
      </c>
      <c r="C403" s="121">
        <v>0</v>
      </c>
      <c r="D403" s="310">
        <v>3000</v>
      </c>
      <c r="E403" s="121">
        <v>3000</v>
      </c>
      <c r="F403" s="102" t="s">
        <v>254</v>
      </c>
      <c r="G403" s="120">
        <v>0</v>
      </c>
    </row>
    <row r="404" spans="1:7" ht="13.5" thickBot="1" x14ac:dyDescent="0.25">
      <c r="A404" s="193" t="s">
        <v>662</v>
      </c>
      <c r="B404" s="107" t="s">
        <v>254</v>
      </c>
      <c r="C404" s="194">
        <v>0</v>
      </c>
      <c r="D404" s="311">
        <v>6000</v>
      </c>
      <c r="E404" s="194">
        <v>6000</v>
      </c>
      <c r="F404" s="107" t="s">
        <v>254</v>
      </c>
      <c r="G404" s="195">
        <v>0</v>
      </c>
    </row>
    <row r="405" spans="1:7" x14ac:dyDescent="0.2">
      <c r="A405" s="118" t="s">
        <v>952</v>
      </c>
      <c r="B405" s="99" t="s">
        <v>254</v>
      </c>
      <c r="C405" s="191">
        <v>0</v>
      </c>
      <c r="D405" s="309">
        <v>70622.53</v>
      </c>
      <c r="E405" s="191">
        <v>70622.53</v>
      </c>
      <c r="F405" s="99" t="s">
        <v>254</v>
      </c>
      <c r="G405" s="192">
        <v>0</v>
      </c>
    </row>
    <row r="406" spans="1:7" x14ac:dyDescent="0.2">
      <c r="A406" s="122" t="s">
        <v>663</v>
      </c>
      <c r="B406" s="102" t="s">
        <v>254</v>
      </c>
      <c r="C406" s="121">
        <v>0</v>
      </c>
      <c r="D406" s="310">
        <v>7500</v>
      </c>
      <c r="E406" s="121">
        <v>7500</v>
      </c>
      <c r="F406" s="102" t="s">
        <v>254</v>
      </c>
      <c r="G406" s="120">
        <v>0</v>
      </c>
    </row>
    <row r="407" spans="1:7" x14ac:dyDescent="0.2">
      <c r="A407" s="122" t="s">
        <v>664</v>
      </c>
      <c r="B407" s="102" t="s">
        <v>254</v>
      </c>
      <c r="C407" s="121">
        <v>0</v>
      </c>
      <c r="D407" s="310">
        <v>6000</v>
      </c>
      <c r="E407" s="121">
        <v>6000</v>
      </c>
      <c r="F407" s="102" t="s">
        <v>254</v>
      </c>
      <c r="G407" s="120">
        <v>0</v>
      </c>
    </row>
    <row r="408" spans="1:7" x14ac:dyDescent="0.2">
      <c r="A408" s="122" t="s">
        <v>665</v>
      </c>
      <c r="B408" s="102" t="s">
        <v>254</v>
      </c>
      <c r="C408" s="121">
        <v>0</v>
      </c>
      <c r="D408" s="310">
        <v>28974</v>
      </c>
      <c r="E408" s="121">
        <v>28974</v>
      </c>
      <c r="F408" s="102" t="s">
        <v>254</v>
      </c>
      <c r="G408" s="120">
        <v>0</v>
      </c>
    </row>
    <row r="409" spans="1:7" x14ac:dyDescent="0.2">
      <c r="A409" s="122" t="s">
        <v>666</v>
      </c>
      <c r="B409" s="102" t="s">
        <v>254</v>
      </c>
      <c r="C409" s="121">
        <v>0</v>
      </c>
      <c r="D409" s="310">
        <v>14487.5</v>
      </c>
      <c r="E409" s="121">
        <v>14487.5</v>
      </c>
      <c r="F409" s="102" t="s">
        <v>254</v>
      </c>
      <c r="G409" s="120">
        <v>0</v>
      </c>
    </row>
    <row r="410" spans="1:7" x14ac:dyDescent="0.2">
      <c r="A410" s="122" t="s">
        <v>671</v>
      </c>
      <c r="B410" s="102" t="s">
        <v>254</v>
      </c>
      <c r="C410" s="121">
        <v>0</v>
      </c>
      <c r="D410" s="310">
        <v>5932.02</v>
      </c>
      <c r="E410" s="121">
        <v>5932.02</v>
      </c>
      <c r="F410" s="102" t="s">
        <v>254</v>
      </c>
      <c r="G410" s="120">
        <v>0</v>
      </c>
    </row>
    <row r="411" spans="1:7" x14ac:dyDescent="0.2">
      <c r="A411" s="122" t="s">
        <v>795</v>
      </c>
      <c r="B411" s="102" t="s">
        <v>254</v>
      </c>
      <c r="C411" s="121">
        <v>0</v>
      </c>
      <c r="D411" s="310">
        <v>9000</v>
      </c>
      <c r="E411" s="121">
        <v>9000</v>
      </c>
      <c r="F411" s="102" t="s">
        <v>254</v>
      </c>
      <c r="G411" s="120">
        <v>0</v>
      </c>
    </row>
    <row r="412" spans="1:7" x14ac:dyDescent="0.2">
      <c r="A412" s="122" t="s">
        <v>953</v>
      </c>
      <c r="B412" s="102" t="s">
        <v>254</v>
      </c>
      <c r="C412" s="121">
        <v>0</v>
      </c>
      <c r="D412" s="310">
        <v>424</v>
      </c>
      <c r="E412" s="121">
        <v>424</v>
      </c>
      <c r="F412" s="102" t="s">
        <v>254</v>
      </c>
      <c r="G412" s="120">
        <v>0</v>
      </c>
    </row>
    <row r="413" spans="1:7" x14ac:dyDescent="0.2">
      <c r="A413" s="122" t="s">
        <v>672</v>
      </c>
      <c r="B413" s="102" t="s">
        <v>254</v>
      </c>
      <c r="C413" s="121">
        <v>0</v>
      </c>
      <c r="D413" s="310">
        <v>10324.74</v>
      </c>
      <c r="E413" s="121">
        <v>10324.74</v>
      </c>
      <c r="F413" s="102" t="s">
        <v>254</v>
      </c>
      <c r="G413" s="120">
        <v>0</v>
      </c>
    </row>
    <row r="414" spans="1:7" x14ac:dyDescent="0.2">
      <c r="A414" s="122" t="s">
        <v>676</v>
      </c>
      <c r="B414" s="102" t="s">
        <v>254</v>
      </c>
      <c r="C414" s="121">
        <v>0</v>
      </c>
      <c r="D414" s="310">
        <v>14163.7</v>
      </c>
      <c r="E414" s="121">
        <v>14163.7</v>
      </c>
      <c r="F414" s="102" t="s">
        <v>254</v>
      </c>
      <c r="G414" s="120">
        <v>0</v>
      </c>
    </row>
    <row r="415" spans="1:7" x14ac:dyDescent="0.2">
      <c r="A415" s="122" t="s">
        <v>677</v>
      </c>
      <c r="B415" s="102" t="s">
        <v>254</v>
      </c>
      <c r="C415" s="121">
        <v>0</v>
      </c>
      <c r="D415" s="310">
        <v>12000</v>
      </c>
      <c r="E415" s="121">
        <v>12000</v>
      </c>
      <c r="F415" s="102" t="s">
        <v>254</v>
      </c>
      <c r="G415" s="120">
        <v>0</v>
      </c>
    </row>
    <row r="416" spans="1:7" x14ac:dyDescent="0.2">
      <c r="A416" s="122" t="s">
        <v>678</v>
      </c>
      <c r="B416" s="102" t="s">
        <v>254</v>
      </c>
      <c r="C416" s="121">
        <v>0</v>
      </c>
      <c r="D416" s="310">
        <v>8898.02</v>
      </c>
      <c r="E416" s="121">
        <v>8898.02</v>
      </c>
      <c r="F416" s="102" t="s">
        <v>254</v>
      </c>
      <c r="G416" s="120">
        <v>0</v>
      </c>
    </row>
    <row r="417" spans="1:7" x14ac:dyDescent="0.2">
      <c r="A417" s="122" t="s">
        <v>679</v>
      </c>
      <c r="B417" s="102" t="s">
        <v>254</v>
      </c>
      <c r="C417" s="121">
        <v>0</v>
      </c>
      <c r="D417" s="310">
        <v>10038.790000000001</v>
      </c>
      <c r="E417" s="121">
        <v>10038.790000000001</v>
      </c>
      <c r="F417" s="102" t="s">
        <v>254</v>
      </c>
      <c r="G417" s="120">
        <v>0</v>
      </c>
    </row>
    <row r="418" spans="1:7" x14ac:dyDescent="0.2">
      <c r="A418" s="122" t="s">
        <v>680</v>
      </c>
      <c r="B418" s="102" t="s">
        <v>254</v>
      </c>
      <c r="C418" s="121">
        <v>0</v>
      </c>
      <c r="D418" s="310">
        <v>7186.87</v>
      </c>
      <c r="E418" s="121">
        <v>7186.87</v>
      </c>
      <c r="F418" s="102" t="s">
        <v>254</v>
      </c>
      <c r="G418" s="120">
        <v>0</v>
      </c>
    </row>
    <row r="419" spans="1:7" x14ac:dyDescent="0.2">
      <c r="A419" s="122" t="s">
        <v>681</v>
      </c>
      <c r="B419" s="102" t="s">
        <v>254</v>
      </c>
      <c r="C419" s="121">
        <v>0</v>
      </c>
      <c r="D419" s="310">
        <v>5703.86</v>
      </c>
      <c r="E419" s="121">
        <v>5703.86</v>
      </c>
      <c r="F419" s="102" t="s">
        <v>254</v>
      </c>
      <c r="G419" s="120">
        <v>0</v>
      </c>
    </row>
    <row r="420" spans="1:7" x14ac:dyDescent="0.2">
      <c r="A420" s="122" t="s">
        <v>691</v>
      </c>
      <c r="B420" s="102" t="s">
        <v>254</v>
      </c>
      <c r="C420" s="121">
        <v>0</v>
      </c>
      <c r="D420" s="310">
        <v>6000</v>
      </c>
      <c r="E420" s="121">
        <v>6000</v>
      </c>
      <c r="F420" s="102" t="s">
        <v>254</v>
      </c>
      <c r="G420" s="120">
        <v>0</v>
      </c>
    </row>
    <row r="421" spans="1:7" x14ac:dyDescent="0.2">
      <c r="A421" s="122" t="s">
        <v>692</v>
      </c>
      <c r="B421" s="102" t="s">
        <v>254</v>
      </c>
      <c r="C421" s="121">
        <v>0</v>
      </c>
      <c r="D421" s="310">
        <v>4000</v>
      </c>
      <c r="E421" s="121">
        <v>4000</v>
      </c>
      <c r="F421" s="102" t="s">
        <v>254</v>
      </c>
      <c r="G421" s="120">
        <v>0</v>
      </c>
    </row>
    <row r="422" spans="1:7" x14ac:dyDescent="0.2">
      <c r="A422" s="122" t="s">
        <v>693</v>
      </c>
      <c r="B422" s="102" t="s">
        <v>254</v>
      </c>
      <c r="C422" s="121">
        <v>0</v>
      </c>
      <c r="D422" s="310">
        <v>10000</v>
      </c>
      <c r="E422" s="121">
        <v>10000</v>
      </c>
      <c r="F422" s="102" t="s">
        <v>254</v>
      </c>
      <c r="G422" s="120">
        <v>0</v>
      </c>
    </row>
    <row r="423" spans="1:7" x14ac:dyDescent="0.2">
      <c r="A423" s="122" t="s">
        <v>954</v>
      </c>
      <c r="B423" s="102" t="s">
        <v>254</v>
      </c>
      <c r="C423" s="121">
        <v>0</v>
      </c>
      <c r="D423" s="310">
        <v>4860.18</v>
      </c>
      <c r="E423" s="121">
        <v>4860.18</v>
      </c>
      <c r="F423" s="102" t="s">
        <v>254</v>
      </c>
      <c r="G423" s="120">
        <v>0</v>
      </c>
    </row>
    <row r="424" spans="1:7" x14ac:dyDescent="0.2">
      <c r="A424" s="122" t="s">
        <v>955</v>
      </c>
      <c r="B424" s="102" t="s">
        <v>254</v>
      </c>
      <c r="C424" s="121">
        <v>0</v>
      </c>
      <c r="D424" s="310">
        <v>5202.51</v>
      </c>
      <c r="E424" s="121">
        <v>5202.51</v>
      </c>
      <c r="F424" s="102" t="s">
        <v>254</v>
      </c>
      <c r="G424" s="120">
        <v>0</v>
      </c>
    </row>
    <row r="425" spans="1:7" x14ac:dyDescent="0.2">
      <c r="A425" s="122" t="s">
        <v>956</v>
      </c>
      <c r="B425" s="102" t="s">
        <v>254</v>
      </c>
      <c r="C425" s="121">
        <v>0</v>
      </c>
      <c r="D425" s="310">
        <v>5202.51</v>
      </c>
      <c r="E425" s="121">
        <v>5202.51</v>
      </c>
      <c r="F425" s="102" t="s">
        <v>254</v>
      </c>
      <c r="G425" s="120">
        <v>0</v>
      </c>
    </row>
    <row r="426" spans="1:7" x14ac:dyDescent="0.2">
      <c r="A426" s="122" t="s">
        <v>957</v>
      </c>
      <c r="B426" s="102" t="s">
        <v>254</v>
      </c>
      <c r="C426" s="121">
        <v>0</v>
      </c>
      <c r="D426" s="310">
        <v>4110.07</v>
      </c>
      <c r="E426" s="121">
        <v>4110.07</v>
      </c>
      <c r="F426" s="102" t="s">
        <v>254</v>
      </c>
      <c r="G426" s="120">
        <v>0</v>
      </c>
    </row>
    <row r="427" spans="1:7" x14ac:dyDescent="0.2">
      <c r="A427" s="122" t="s">
        <v>958</v>
      </c>
      <c r="B427" s="102" t="s">
        <v>254</v>
      </c>
      <c r="C427" s="121">
        <v>0</v>
      </c>
      <c r="D427" s="310">
        <v>5202.51</v>
      </c>
      <c r="E427" s="121">
        <v>5202.51</v>
      </c>
      <c r="F427" s="102" t="s">
        <v>254</v>
      </c>
      <c r="G427" s="120">
        <v>0</v>
      </c>
    </row>
    <row r="428" spans="1:7" x14ac:dyDescent="0.2">
      <c r="A428" s="122" t="s">
        <v>959</v>
      </c>
      <c r="B428" s="102" t="s">
        <v>254</v>
      </c>
      <c r="C428" s="121">
        <v>0</v>
      </c>
      <c r="D428" s="310">
        <v>2086.11</v>
      </c>
      <c r="E428" s="121">
        <v>2086.11</v>
      </c>
      <c r="F428" s="102" t="s">
        <v>254</v>
      </c>
      <c r="G428" s="120">
        <v>0</v>
      </c>
    </row>
    <row r="429" spans="1:7" x14ac:dyDescent="0.2">
      <c r="A429" s="122" t="s">
        <v>960</v>
      </c>
      <c r="B429" s="102" t="s">
        <v>254</v>
      </c>
      <c r="C429" s="121">
        <v>0</v>
      </c>
      <c r="D429" s="310">
        <v>5202.51</v>
      </c>
      <c r="E429" s="121">
        <v>5202.51</v>
      </c>
      <c r="F429" s="102" t="s">
        <v>254</v>
      </c>
      <c r="G429" s="120">
        <v>0</v>
      </c>
    </row>
    <row r="430" spans="1:7" x14ac:dyDescent="0.2">
      <c r="A430" s="122" t="s">
        <v>700</v>
      </c>
      <c r="B430" s="102" t="s">
        <v>254</v>
      </c>
      <c r="C430" s="121">
        <v>0</v>
      </c>
      <c r="D430" s="310">
        <v>2966.01</v>
      </c>
      <c r="E430" s="121">
        <v>2966.01</v>
      </c>
      <c r="F430" s="102" t="s">
        <v>254</v>
      </c>
      <c r="G430" s="120">
        <v>0</v>
      </c>
    </row>
    <row r="431" spans="1:7" x14ac:dyDescent="0.2">
      <c r="A431" s="122" t="s">
        <v>961</v>
      </c>
      <c r="B431" s="102" t="s">
        <v>254</v>
      </c>
      <c r="C431" s="121">
        <v>0</v>
      </c>
      <c r="D431" s="310">
        <v>84</v>
      </c>
      <c r="E431" s="121">
        <v>84</v>
      </c>
      <c r="F431" s="102" t="s">
        <v>254</v>
      </c>
      <c r="G431" s="120">
        <v>0</v>
      </c>
    </row>
    <row r="432" spans="1:7" x14ac:dyDescent="0.2">
      <c r="A432" s="122" t="s">
        <v>707</v>
      </c>
      <c r="B432" s="102" t="s">
        <v>254</v>
      </c>
      <c r="C432" s="121">
        <v>0</v>
      </c>
      <c r="D432" s="310">
        <v>15000</v>
      </c>
      <c r="E432" s="121">
        <v>15000</v>
      </c>
      <c r="F432" s="102" t="s">
        <v>254</v>
      </c>
      <c r="G432" s="120">
        <v>0</v>
      </c>
    </row>
    <row r="433" spans="1:7" x14ac:dyDescent="0.2">
      <c r="A433" s="122" t="s">
        <v>733</v>
      </c>
      <c r="B433" s="102" t="s">
        <v>254</v>
      </c>
      <c r="C433" s="121">
        <v>0</v>
      </c>
      <c r="D433" s="310">
        <v>6000</v>
      </c>
      <c r="E433" s="121">
        <v>6000</v>
      </c>
      <c r="F433" s="102" t="s">
        <v>254</v>
      </c>
      <c r="G433" s="120">
        <v>0</v>
      </c>
    </row>
    <row r="434" spans="1:7" x14ac:dyDescent="0.2">
      <c r="A434" s="122" t="s">
        <v>734</v>
      </c>
      <c r="B434" s="102" t="s">
        <v>254</v>
      </c>
      <c r="C434" s="121">
        <v>0</v>
      </c>
      <c r="D434" s="310">
        <v>6000</v>
      </c>
      <c r="E434" s="121">
        <v>6000</v>
      </c>
      <c r="F434" s="102" t="s">
        <v>254</v>
      </c>
      <c r="G434" s="120">
        <v>0</v>
      </c>
    </row>
    <row r="435" spans="1:7" x14ac:dyDescent="0.2">
      <c r="A435" s="122" t="s">
        <v>735</v>
      </c>
      <c r="B435" s="102" t="s">
        <v>254</v>
      </c>
      <c r="C435" s="121">
        <v>0</v>
      </c>
      <c r="D435" s="310">
        <v>10684.73</v>
      </c>
      <c r="E435" s="121">
        <v>10684.73</v>
      </c>
      <c r="F435" s="102" t="s">
        <v>254</v>
      </c>
      <c r="G435" s="120">
        <v>0</v>
      </c>
    </row>
    <row r="436" spans="1:7" x14ac:dyDescent="0.2">
      <c r="A436" s="122" t="s">
        <v>736</v>
      </c>
      <c r="B436" s="102" t="s">
        <v>254</v>
      </c>
      <c r="C436" s="121">
        <v>0</v>
      </c>
      <c r="D436" s="310">
        <v>12000</v>
      </c>
      <c r="E436" s="121">
        <v>12000</v>
      </c>
      <c r="F436" s="102" t="s">
        <v>254</v>
      </c>
      <c r="G436" s="120">
        <v>0</v>
      </c>
    </row>
    <row r="437" spans="1:7" x14ac:dyDescent="0.2">
      <c r="A437" s="122" t="s">
        <v>737</v>
      </c>
      <c r="B437" s="102" t="s">
        <v>254</v>
      </c>
      <c r="C437" s="121">
        <v>0</v>
      </c>
      <c r="D437" s="310">
        <v>7266.74</v>
      </c>
      <c r="E437" s="121">
        <v>7266.74</v>
      </c>
      <c r="F437" s="102" t="s">
        <v>254</v>
      </c>
      <c r="G437" s="120">
        <v>0</v>
      </c>
    </row>
    <row r="438" spans="1:7" x14ac:dyDescent="0.2">
      <c r="A438" s="122" t="s">
        <v>738</v>
      </c>
      <c r="B438" s="102" t="s">
        <v>254</v>
      </c>
      <c r="C438" s="121">
        <v>0</v>
      </c>
      <c r="D438" s="310">
        <v>9697.2000000000007</v>
      </c>
      <c r="E438" s="121">
        <v>9697.2000000000007</v>
      </c>
      <c r="F438" s="102" t="s">
        <v>254</v>
      </c>
      <c r="G438" s="120">
        <v>0</v>
      </c>
    </row>
    <row r="439" spans="1:7" x14ac:dyDescent="0.2">
      <c r="A439" s="122" t="s">
        <v>739</v>
      </c>
      <c r="B439" s="102" t="s">
        <v>254</v>
      </c>
      <c r="C439" s="121">
        <v>0</v>
      </c>
      <c r="D439" s="310">
        <v>8871.68</v>
      </c>
      <c r="E439" s="121">
        <v>8871.68</v>
      </c>
      <c r="F439" s="102" t="s">
        <v>254</v>
      </c>
      <c r="G439" s="120">
        <v>0</v>
      </c>
    </row>
    <row r="440" spans="1:7" x14ac:dyDescent="0.2">
      <c r="A440" s="122" t="s">
        <v>796</v>
      </c>
      <c r="B440" s="102" t="s">
        <v>254</v>
      </c>
      <c r="C440" s="121">
        <v>0</v>
      </c>
      <c r="D440" s="310">
        <v>5000</v>
      </c>
      <c r="E440" s="121">
        <v>5000</v>
      </c>
      <c r="F440" s="102" t="s">
        <v>254</v>
      </c>
      <c r="G440" s="120">
        <v>0</v>
      </c>
    </row>
    <row r="441" spans="1:7" x14ac:dyDescent="0.2">
      <c r="A441" s="122" t="s">
        <v>797</v>
      </c>
      <c r="B441" s="102" t="s">
        <v>254</v>
      </c>
      <c r="C441" s="121">
        <v>0</v>
      </c>
      <c r="D441" s="310">
        <v>7200</v>
      </c>
      <c r="E441" s="121">
        <v>7200</v>
      </c>
      <c r="F441" s="102" t="s">
        <v>254</v>
      </c>
      <c r="G441" s="120">
        <v>0</v>
      </c>
    </row>
    <row r="442" spans="1:7" x14ac:dyDescent="0.2">
      <c r="A442" s="122" t="s">
        <v>798</v>
      </c>
      <c r="B442" s="102" t="s">
        <v>254</v>
      </c>
      <c r="C442" s="121">
        <v>0</v>
      </c>
      <c r="D442" s="310">
        <v>5500</v>
      </c>
      <c r="E442" s="121">
        <v>5500</v>
      </c>
      <c r="F442" s="102" t="s">
        <v>254</v>
      </c>
      <c r="G442" s="120">
        <v>0</v>
      </c>
    </row>
    <row r="443" spans="1:7" x14ac:dyDescent="0.2">
      <c r="A443" s="122" t="s">
        <v>799</v>
      </c>
      <c r="B443" s="102" t="s">
        <v>254</v>
      </c>
      <c r="C443" s="121">
        <v>0</v>
      </c>
      <c r="D443" s="310">
        <v>7200</v>
      </c>
      <c r="E443" s="121">
        <v>7200</v>
      </c>
      <c r="F443" s="102" t="s">
        <v>254</v>
      </c>
      <c r="G443" s="120">
        <v>0</v>
      </c>
    </row>
    <row r="444" spans="1:7" x14ac:dyDescent="0.2">
      <c r="A444" s="122" t="s">
        <v>800</v>
      </c>
      <c r="B444" s="102" t="s">
        <v>254</v>
      </c>
      <c r="C444" s="121">
        <v>0</v>
      </c>
      <c r="D444" s="310">
        <v>7200</v>
      </c>
      <c r="E444" s="121">
        <v>7200</v>
      </c>
      <c r="F444" s="102" t="s">
        <v>254</v>
      </c>
      <c r="G444" s="120">
        <v>0</v>
      </c>
    </row>
    <row r="445" spans="1:7" x14ac:dyDescent="0.2">
      <c r="A445" s="122" t="s">
        <v>801</v>
      </c>
      <c r="B445" s="102" t="s">
        <v>254</v>
      </c>
      <c r="C445" s="121">
        <v>0</v>
      </c>
      <c r="D445" s="310">
        <v>45.66</v>
      </c>
      <c r="E445" s="121">
        <v>45.66</v>
      </c>
      <c r="F445" s="102" t="s">
        <v>254</v>
      </c>
      <c r="G445" s="120">
        <v>0</v>
      </c>
    </row>
    <row r="446" spans="1:7" x14ac:dyDescent="0.2">
      <c r="A446" s="122" t="s">
        <v>962</v>
      </c>
      <c r="B446" s="102" t="s">
        <v>254</v>
      </c>
      <c r="C446" s="121">
        <v>0</v>
      </c>
      <c r="D446" s="310">
        <v>9188.75</v>
      </c>
      <c r="E446" s="121">
        <v>9188.75</v>
      </c>
      <c r="F446" s="102" t="s">
        <v>254</v>
      </c>
      <c r="G446" s="120">
        <v>0</v>
      </c>
    </row>
    <row r="447" spans="1:7" x14ac:dyDescent="0.2">
      <c r="A447" s="122" t="s">
        <v>963</v>
      </c>
      <c r="B447" s="102" t="s">
        <v>254</v>
      </c>
      <c r="C447" s="121">
        <v>0</v>
      </c>
      <c r="D447" s="310">
        <v>4172.22</v>
      </c>
      <c r="E447" s="121">
        <v>4172.22</v>
      </c>
      <c r="F447" s="102" t="s">
        <v>254</v>
      </c>
      <c r="G447" s="120">
        <v>0</v>
      </c>
    </row>
    <row r="448" spans="1:7" x14ac:dyDescent="0.2">
      <c r="A448" s="122" t="s">
        <v>964</v>
      </c>
      <c r="B448" s="102" t="s">
        <v>254</v>
      </c>
      <c r="C448" s="121">
        <v>0</v>
      </c>
      <c r="D448" s="310">
        <v>5202.51</v>
      </c>
      <c r="E448" s="121">
        <v>5202.51</v>
      </c>
      <c r="F448" s="102" t="s">
        <v>254</v>
      </c>
      <c r="G448" s="120">
        <v>0</v>
      </c>
    </row>
    <row r="449" spans="1:7" x14ac:dyDescent="0.2">
      <c r="A449" s="122" t="s">
        <v>965</v>
      </c>
      <c r="B449" s="102" t="s">
        <v>254</v>
      </c>
      <c r="C449" s="121">
        <v>0</v>
      </c>
      <c r="D449" s="310">
        <v>5202.51</v>
      </c>
      <c r="E449" s="121">
        <v>5202.51</v>
      </c>
      <c r="F449" s="102" t="s">
        <v>254</v>
      </c>
      <c r="G449" s="120">
        <v>0</v>
      </c>
    </row>
    <row r="450" spans="1:7" x14ac:dyDescent="0.2">
      <c r="A450" s="122" t="s">
        <v>966</v>
      </c>
      <c r="B450" s="102" t="s">
        <v>254</v>
      </c>
      <c r="C450" s="121">
        <v>0</v>
      </c>
      <c r="D450" s="310">
        <v>5202.51</v>
      </c>
      <c r="E450" s="121">
        <v>5202.51</v>
      </c>
      <c r="F450" s="102" t="s">
        <v>254</v>
      </c>
      <c r="G450" s="120">
        <v>0</v>
      </c>
    </row>
    <row r="451" spans="1:7" x14ac:dyDescent="0.2">
      <c r="A451" s="122" t="s">
        <v>967</v>
      </c>
      <c r="B451" s="102" t="s">
        <v>254</v>
      </c>
      <c r="C451" s="121">
        <v>0</v>
      </c>
      <c r="D451" s="310">
        <v>5202.51</v>
      </c>
      <c r="E451" s="121">
        <v>5202.51</v>
      </c>
      <c r="F451" s="102" t="s">
        <v>254</v>
      </c>
      <c r="G451" s="120">
        <v>0</v>
      </c>
    </row>
    <row r="452" spans="1:7" x14ac:dyDescent="0.2">
      <c r="A452" s="122" t="s">
        <v>968</v>
      </c>
      <c r="B452" s="102" t="s">
        <v>254</v>
      </c>
      <c r="C452" s="121">
        <v>0</v>
      </c>
      <c r="D452" s="310">
        <v>2086.11</v>
      </c>
      <c r="E452" s="121">
        <v>2086.11</v>
      </c>
      <c r="F452" s="102" t="s">
        <v>254</v>
      </c>
      <c r="G452" s="120">
        <v>0</v>
      </c>
    </row>
    <row r="453" spans="1:7" x14ac:dyDescent="0.2">
      <c r="A453" s="122" t="s">
        <v>969</v>
      </c>
      <c r="B453" s="102" t="s">
        <v>254</v>
      </c>
      <c r="C453" s="121">
        <v>0</v>
      </c>
      <c r="D453" s="310">
        <v>5202.51</v>
      </c>
      <c r="E453" s="121">
        <v>5202.51</v>
      </c>
      <c r="F453" s="102" t="s">
        <v>254</v>
      </c>
      <c r="G453" s="120">
        <v>0</v>
      </c>
    </row>
    <row r="454" spans="1:7" x14ac:dyDescent="0.2">
      <c r="A454" s="122" t="s">
        <v>970</v>
      </c>
      <c r="B454" s="102" t="s">
        <v>254</v>
      </c>
      <c r="C454" s="121">
        <v>0</v>
      </c>
      <c r="D454" s="310">
        <v>5202.51</v>
      </c>
      <c r="E454" s="121">
        <v>5202.51</v>
      </c>
      <c r="F454" s="102" t="s">
        <v>254</v>
      </c>
      <c r="G454" s="120">
        <v>0</v>
      </c>
    </row>
    <row r="455" spans="1:7" x14ac:dyDescent="0.2">
      <c r="A455" s="122" t="s">
        <v>971</v>
      </c>
      <c r="B455" s="102" t="s">
        <v>254</v>
      </c>
      <c r="C455" s="121">
        <v>0</v>
      </c>
      <c r="D455" s="310">
        <v>5202.51</v>
      </c>
      <c r="E455" s="121">
        <v>5202.51</v>
      </c>
      <c r="F455" s="102" t="s">
        <v>254</v>
      </c>
      <c r="G455" s="120">
        <v>0</v>
      </c>
    </row>
    <row r="456" spans="1:7" x14ac:dyDescent="0.2">
      <c r="A456" s="122" t="s">
        <v>972</v>
      </c>
      <c r="B456" s="102" t="s">
        <v>254</v>
      </c>
      <c r="C456" s="121">
        <v>0</v>
      </c>
      <c r="D456" s="310">
        <v>5202.51</v>
      </c>
      <c r="E456" s="121">
        <v>5202.51</v>
      </c>
      <c r="F456" s="102" t="s">
        <v>254</v>
      </c>
      <c r="G456" s="120">
        <v>0</v>
      </c>
    </row>
    <row r="457" spans="1:7" x14ac:dyDescent="0.2">
      <c r="A457" s="122" t="s">
        <v>973</v>
      </c>
      <c r="B457" s="102" t="s">
        <v>254</v>
      </c>
      <c r="C457" s="121">
        <v>0</v>
      </c>
      <c r="D457" s="310">
        <v>5202.51</v>
      </c>
      <c r="E457" s="121">
        <v>5202.51</v>
      </c>
      <c r="F457" s="102" t="s">
        <v>254</v>
      </c>
      <c r="G457" s="120">
        <v>0</v>
      </c>
    </row>
    <row r="458" spans="1:7" x14ac:dyDescent="0.2">
      <c r="A458" s="122" t="s">
        <v>974</v>
      </c>
      <c r="B458" s="102" t="s">
        <v>254</v>
      </c>
      <c r="C458" s="121">
        <v>0</v>
      </c>
      <c r="D458" s="310">
        <v>2086.11</v>
      </c>
      <c r="E458" s="121">
        <v>2086.11</v>
      </c>
      <c r="F458" s="102" t="s">
        <v>254</v>
      </c>
      <c r="G458" s="120">
        <v>0</v>
      </c>
    </row>
    <row r="459" spans="1:7" x14ac:dyDescent="0.2">
      <c r="A459" s="122" t="s">
        <v>975</v>
      </c>
      <c r="B459" s="102" t="s">
        <v>254</v>
      </c>
      <c r="C459" s="121">
        <v>0</v>
      </c>
      <c r="D459" s="310">
        <v>2086.11</v>
      </c>
      <c r="E459" s="121">
        <v>2086.11</v>
      </c>
      <c r="F459" s="102" t="s">
        <v>254</v>
      </c>
      <c r="G459" s="120">
        <v>0</v>
      </c>
    </row>
    <row r="460" spans="1:7" x14ac:dyDescent="0.2">
      <c r="A460" s="122" t="s">
        <v>976</v>
      </c>
      <c r="B460" s="102" t="s">
        <v>254</v>
      </c>
      <c r="C460" s="121">
        <v>0</v>
      </c>
      <c r="D460" s="310">
        <v>4514.55</v>
      </c>
      <c r="E460" s="121">
        <v>4514.55</v>
      </c>
      <c r="F460" s="102" t="s">
        <v>254</v>
      </c>
      <c r="G460" s="120">
        <v>0</v>
      </c>
    </row>
    <row r="461" spans="1:7" x14ac:dyDescent="0.2">
      <c r="A461" s="122" t="s">
        <v>977</v>
      </c>
      <c r="B461" s="102" t="s">
        <v>254</v>
      </c>
      <c r="C461" s="121">
        <v>0</v>
      </c>
      <c r="D461" s="310">
        <v>2436</v>
      </c>
      <c r="E461" s="121">
        <v>2436</v>
      </c>
      <c r="F461" s="102" t="s">
        <v>254</v>
      </c>
      <c r="G461" s="120">
        <v>0</v>
      </c>
    </row>
    <row r="462" spans="1:7" x14ac:dyDescent="0.2">
      <c r="A462" s="122" t="s">
        <v>978</v>
      </c>
      <c r="B462" s="102" t="s">
        <v>254</v>
      </c>
      <c r="C462" s="121">
        <v>0</v>
      </c>
      <c r="D462" s="310">
        <v>7462.14</v>
      </c>
      <c r="E462" s="121">
        <v>7462.14</v>
      </c>
      <c r="F462" s="102" t="s">
        <v>254</v>
      </c>
      <c r="G462" s="120">
        <v>0</v>
      </c>
    </row>
    <row r="463" spans="1:7" x14ac:dyDescent="0.2">
      <c r="A463" s="122" t="s">
        <v>979</v>
      </c>
      <c r="B463" s="102" t="s">
        <v>254</v>
      </c>
      <c r="C463" s="121">
        <v>0</v>
      </c>
      <c r="D463" s="310">
        <v>7944.35</v>
      </c>
      <c r="E463" s="121">
        <v>7944.35</v>
      </c>
      <c r="F463" s="102" t="s">
        <v>254</v>
      </c>
      <c r="G463" s="120">
        <v>0</v>
      </c>
    </row>
    <row r="464" spans="1:7" x14ac:dyDescent="0.2">
      <c r="A464" s="122" t="s">
        <v>980</v>
      </c>
      <c r="B464" s="102" t="s">
        <v>254</v>
      </c>
      <c r="C464" s="121">
        <v>0</v>
      </c>
      <c r="D464" s="102">
        <v>187.99</v>
      </c>
      <c r="E464" s="121">
        <v>187.99</v>
      </c>
      <c r="F464" s="102" t="s">
        <v>254</v>
      </c>
      <c r="G464" s="120">
        <v>0</v>
      </c>
    </row>
    <row r="465" spans="1:7" x14ac:dyDescent="0.2">
      <c r="A465" s="122" t="s">
        <v>981</v>
      </c>
      <c r="B465" s="102" t="s">
        <v>254</v>
      </c>
      <c r="C465" s="121">
        <v>0</v>
      </c>
      <c r="D465" s="102">
        <v>598</v>
      </c>
      <c r="E465" s="121">
        <v>598</v>
      </c>
      <c r="F465" s="102" t="s">
        <v>254</v>
      </c>
      <c r="G465" s="120">
        <v>0</v>
      </c>
    </row>
    <row r="466" spans="1:7" x14ac:dyDescent="0.2">
      <c r="A466" s="122" t="s">
        <v>982</v>
      </c>
      <c r="B466" s="102" t="s">
        <v>254</v>
      </c>
      <c r="C466" s="121">
        <v>0</v>
      </c>
      <c r="D466" s="102">
        <v>6960</v>
      </c>
      <c r="E466" s="121">
        <v>6960</v>
      </c>
      <c r="F466" s="102" t="s">
        <v>254</v>
      </c>
      <c r="G466" s="120">
        <v>0</v>
      </c>
    </row>
    <row r="467" spans="1:7" x14ac:dyDescent="0.2">
      <c r="A467" s="122" t="s">
        <v>983</v>
      </c>
      <c r="B467" s="102" t="s">
        <v>254</v>
      </c>
      <c r="C467" s="121">
        <v>0</v>
      </c>
      <c r="D467" s="102">
        <v>385</v>
      </c>
      <c r="E467" s="121">
        <v>385</v>
      </c>
      <c r="F467" s="102" t="s">
        <v>254</v>
      </c>
      <c r="G467" s="120">
        <v>0</v>
      </c>
    </row>
    <row r="468" spans="1:7" x14ac:dyDescent="0.2">
      <c r="A468" s="122" t="s">
        <v>984</v>
      </c>
      <c r="B468" s="102" t="s">
        <v>254</v>
      </c>
      <c r="C468" s="121">
        <v>0</v>
      </c>
      <c r="D468" s="102">
        <v>10050</v>
      </c>
      <c r="E468" s="121">
        <v>10050</v>
      </c>
      <c r="F468" s="102" t="s">
        <v>254</v>
      </c>
      <c r="G468" s="120">
        <v>0</v>
      </c>
    </row>
    <row r="469" spans="1:7" x14ac:dyDescent="0.2">
      <c r="A469" s="122" t="s">
        <v>985</v>
      </c>
      <c r="B469" s="102" t="s">
        <v>254</v>
      </c>
      <c r="C469" s="121">
        <v>0</v>
      </c>
      <c r="D469" s="102">
        <v>5204.92</v>
      </c>
      <c r="E469" s="121">
        <v>5204.92</v>
      </c>
      <c r="F469" s="102" t="s">
        <v>254</v>
      </c>
      <c r="G469" s="120">
        <v>0</v>
      </c>
    </row>
    <row r="470" spans="1:7" x14ac:dyDescent="0.2">
      <c r="A470" s="122" t="s">
        <v>986</v>
      </c>
      <c r="B470" s="102" t="s">
        <v>254</v>
      </c>
      <c r="C470" s="121">
        <v>0</v>
      </c>
      <c r="D470" s="102">
        <v>200.18</v>
      </c>
      <c r="E470" s="121">
        <v>200.18</v>
      </c>
      <c r="F470" s="102" t="s">
        <v>254</v>
      </c>
      <c r="G470" s="120">
        <v>0</v>
      </c>
    </row>
    <row r="471" spans="1:7" x14ac:dyDescent="0.2">
      <c r="A471" s="122" t="s">
        <v>987</v>
      </c>
      <c r="B471" s="102" t="s">
        <v>254</v>
      </c>
      <c r="C471" s="121">
        <v>0</v>
      </c>
      <c r="D471" s="102">
        <v>5015</v>
      </c>
      <c r="E471" s="121">
        <v>5015</v>
      </c>
      <c r="F471" s="102" t="s">
        <v>254</v>
      </c>
      <c r="G471" s="120">
        <v>0</v>
      </c>
    </row>
    <row r="472" spans="1:7" x14ac:dyDescent="0.2">
      <c r="A472" s="122" t="s">
        <v>988</v>
      </c>
      <c r="B472" s="102" t="s">
        <v>254</v>
      </c>
      <c r="C472" s="121">
        <v>0</v>
      </c>
      <c r="D472" s="102">
        <v>3000</v>
      </c>
      <c r="E472" s="121">
        <v>3000</v>
      </c>
      <c r="F472" s="102" t="s">
        <v>254</v>
      </c>
      <c r="G472" s="120">
        <v>0</v>
      </c>
    </row>
    <row r="473" spans="1:7" x14ac:dyDescent="0.2">
      <c r="A473" s="122" t="s">
        <v>885</v>
      </c>
      <c r="B473" s="102" t="s">
        <v>254</v>
      </c>
      <c r="C473" s="121">
        <v>0</v>
      </c>
      <c r="D473" s="102">
        <v>7018</v>
      </c>
      <c r="E473" s="121">
        <v>7018</v>
      </c>
      <c r="F473" s="102" t="s">
        <v>254</v>
      </c>
      <c r="G473" s="120">
        <v>0</v>
      </c>
    </row>
    <row r="474" spans="1:7" x14ac:dyDescent="0.2">
      <c r="A474" s="122" t="s">
        <v>989</v>
      </c>
      <c r="B474" s="102" t="s">
        <v>254</v>
      </c>
      <c r="C474" s="121">
        <v>0</v>
      </c>
      <c r="D474" s="102">
        <v>500</v>
      </c>
      <c r="E474" s="121">
        <v>500</v>
      </c>
      <c r="F474" s="102" t="s">
        <v>254</v>
      </c>
      <c r="G474" s="120">
        <v>0</v>
      </c>
    </row>
    <row r="475" spans="1:7" x14ac:dyDescent="0.2">
      <c r="A475" s="122" t="s">
        <v>990</v>
      </c>
      <c r="B475" s="102" t="s">
        <v>254</v>
      </c>
      <c r="C475" s="121">
        <v>0</v>
      </c>
      <c r="D475" s="102">
        <v>43133.32</v>
      </c>
      <c r="E475" s="121">
        <v>43133.32</v>
      </c>
      <c r="F475" s="102" t="s">
        <v>254</v>
      </c>
      <c r="G475" s="120">
        <v>0</v>
      </c>
    </row>
    <row r="476" spans="1:7" x14ac:dyDescent="0.2">
      <c r="A476" s="122" t="s">
        <v>991</v>
      </c>
      <c r="B476" s="102" t="s">
        <v>254</v>
      </c>
      <c r="C476" s="121">
        <v>0</v>
      </c>
      <c r="D476" s="102">
        <v>29991.95</v>
      </c>
      <c r="E476" s="121">
        <v>29991.95</v>
      </c>
      <c r="F476" s="102" t="s">
        <v>254</v>
      </c>
      <c r="G476" s="120">
        <v>0</v>
      </c>
    </row>
    <row r="477" spans="1:7" x14ac:dyDescent="0.2">
      <c r="A477" s="122" t="s">
        <v>701</v>
      </c>
      <c r="B477" s="102" t="s">
        <v>254</v>
      </c>
      <c r="C477" s="121">
        <v>1060292.3500000001</v>
      </c>
      <c r="D477" s="102">
        <v>1029028.94</v>
      </c>
      <c r="E477" s="121">
        <v>1002576.32</v>
      </c>
      <c r="F477" s="102" t="s">
        <v>254</v>
      </c>
      <c r="G477" s="120">
        <v>1033839.73</v>
      </c>
    </row>
    <row r="478" spans="1:7" x14ac:dyDescent="0.2">
      <c r="A478" s="122" t="s">
        <v>472</v>
      </c>
      <c r="B478" s="102" t="s">
        <v>254</v>
      </c>
      <c r="C478" s="121">
        <v>70890.679999999993</v>
      </c>
      <c r="D478" s="102">
        <v>72928</v>
      </c>
      <c r="E478" s="121">
        <v>92634.08</v>
      </c>
      <c r="F478" s="102" t="s">
        <v>254</v>
      </c>
      <c r="G478" s="120">
        <v>90596.76</v>
      </c>
    </row>
    <row r="479" spans="1:7" x14ac:dyDescent="0.2">
      <c r="A479" s="122" t="s">
        <v>473</v>
      </c>
      <c r="B479" s="102" t="s">
        <v>254</v>
      </c>
      <c r="C479" s="121">
        <v>72928.259999999995</v>
      </c>
      <c r="D479" s="102">
        <v>72928</v>
      </c>
      <c r="E479" s="121">
        <v>62811.48</v>
      </c>
      <c r="F479" s="102" t="s">
        <v>254</v>
      </c>
      <c r="G479" s="120">
        <v>62811.74</v>
      </c>
    </row>
    <row r="480" spans="1:7" x14ac:dyDescent="0.2">
      <c r="A480" s="122" t="s">
        <v>682</v>
      </c>
      <c r="B480" s="102" t="s">
        <v>254</v>
      </c>
      <c r="C480" s="121">
        <v>-2037.58</v>
      </c>
      <c r="D480" s="102">
        <v>0</v>
      </c>
      <c r="E480" s="121">
        <v>29822.6</v>
      </c>
      <c r="F480" s="102" t="s">
        <v>254</v>
      </c>
      <c r="G480" s="120">
        <v>27785.02</v>
      </c>
    </row>
    <row r="481" spans="1:7" x14ac:dyDescent="0.2">
      <c r="A481" s="122" t="s">
        <v>474</v>
      </c>
      <c r="B481" s="102" t="s">
        <v>254</v>
      </c>
      <c r="C481" s="121">
        <v>954274.39</v>
      </c>
      <c r="D481" s="102">
        <v>956100.94</v>
      </c>
      <c r="E481" s="121">
        <v>909942.24</v>
      </c>
      <c r="F481" s="102" t="s">
        <v>254</v>
      </c>
      <c r="G481" s="120">
        <v>908115.69</v>
      </c>
    </row>
    <row r="482" spans="1:7" x14ac:dyDescent="0.2">
      <c r="A482" s="122" t="s">
        <v>475</v>
      </c>
      <c r="B482" s="102" t="s">
        <v>254</v>
      </c>
      <c r="C482" s="121">
        <v>85715.01</v>
      </c>
      <c r="D482" s="102">
        <v>87438</v>
      </c>
      <c r="E482" s="121">
        <v>86907.520000000004</v>
      </c>
      <c r="F482" s="102" t="s">
        <v>254</v>
      </c>
      <c r="G482" s="120">
        <v>85184.53</v>
      </c>
    </row>
    <row r="483" spans="1:7" x14ac:dyDescent="0.2">
      <c r="A483" s="122" t="s">
        <v>476</v>
      </c>
      <c r="B483" s="102" t="s">
        <v>254</v>
      </c>
      <c r="C483" s="121">
        <v>846674.28</v>
      </c>
      <c r="D483" s="102">
        <v>846803.94</v>
      </c>
      <c r="E483" s="121">
        <v>801307.84</v>
      </c>
      <c r="F483" s="102" t="s">
        <v>254</v>
      </c>
      <c r="G483" s="120">
        <v>801178.18</v>
      </c>
    </row>
    <row r="484" spans="1:7" x14ac:dyDescent="0.2">
      <c r="A484" s="122" t="s">
        <v>477</v>
      </c>
      <c r="B484" s="102" t="s">
        <v>254</v>
      </c>
      <c r="C484" s="121">
        <v>21885.1</v>
      </c>
      <c r="D484" s="102">
        <v>21859</v>
      </c>
      <c r="E484" s="121">
        <v>21726.880000000001</v>
      </c>
      <c r="F484" s="102" t="s">
        <v>254</v>
      </c>
      <c r="G484" s="120">
        <v>21752.98</v>
      </c>
    </row>
    <row r="485" spans="1:7" x14ac:dyDescent="0.2">
      <c r="A485" s="122" t="s">
        <v>478</v>
      </c>
      <c r="B485" s="102" t="s">
        <v>254</v>
      </c>
      <c r="C485" s="121">
        <v>35127.279999999999</v>
      </c>
      <c r="D485" s="102">
        <v>0</v>
      </c>
      <c r="E485" s="121">
        <v>0</v>
      </c>
      <c r="F485" s="102" t="s">
        <v>254</v>
      </c>
      <c r="G485" s="120">
        <v>35127.279999999999</v>
      </c>
    </row>
    <row r="486" spans="1:7" x14ac:dyDescent="0.2">
      <c r="A486" s="122" t="s">
        <v>479</v>
      </c>
      <c r="B486" s="102" t="s">
        <v>254</v>
      </c>
      <c r="C486" s="121">
        <v>17563.64</v>
      </c>
      <c r="D486" s="102">
        <v>0</v>
      </c>
      <c r="E486" s="121">
        <v>0</v>
      </c>
      <c r="F486" s="102" t="s">
        <v>254</v>
      </c>
      <c r="G486" s="120">
        <v>17563.64</v>
      </c>
    </row>
    <row r="487" spans="1:7" x14ac:dyDescent="0.2">
      <c r="A487" s="122" t="s">
        <v>480</v>
      </c>
      <c r="B487" s="102" t="s">
        <v>254</v>
      </c>
      <c r="C487" s="121">
        <v>17563.64</v>
      </c>
      <c r="D487" s="102">
        <v>0</v>
      </c>
      <c r="E487" s="121">
        <v>0</v>
      </c>
      <c r="F487" s="102" t="s">
        <v>254</v>
      </c>
      <c r="G487" s="120">
        <v>17563.64</v>
      </c>
    </row>
    <row r="488" spans="1:7" x14ac:dyDescent="0.2">
      <c r="A488" s="122" t="s">
        <v>481</v>
      </c>
      <c r="B488" s="102" t="s">
        <v>254</v>
      </c>
      <c r="C488" s="121">
        <v>1425363.75</v>
      </c>
      <c r="D488" s="102">
        <v>0</v>
      </c>
      <c r="E488" s="121">
        <v>0</v>
      </c>
      <c r="F488" s="102" t="s">
        <v>254</v>
      </c>
      <c r="G488" s="120">
        <v>1425363.75</v>
      </c>
    </row>
    <row r="489" spans="1:7" x14ac:dyDescent="0.2">
      <c r="A489" s="122" t="s">
        <v>482</v>
      </c>
      <c r="B489" s="102" t="s">
        <v>254</v>
      </c>
      <c r="C489" s="121">
        <v>1425363.75</v>
      </c>
      <c r="D489" s="102">
        <v>0</v>
      </c>
      <c r="E489" s="121">
        <v>0</v>
      </c>
      <c r="F489" s="102" t="s">
        <v>254</v>
      </c>
      <c r="G489" s="120">
        <v>1425363.75</v>
      </c>
    </row>
    <row r="490" spans="1:7" x14ac:dyDescent="0.2">
      <c r="A490" s="122" t="s">
        <v>483</v>
      </c>
      <c r="B490" s="102" t="s">
        <v>254</v>
      </c>
      <c r="C490" s="121">
        <v>1425363.75</v>
      </c>
      <c r="D490" s="102">
        <v>0</v>
      </c>
      <c r="E490" s="121">
        <v>0</v>
      </c>
      <c r="F490" s="102" t="s">
        <v>254</v>
      </c>
      <c r="G490" s="120">
        <v>1425363.75</v>
      </c>
    </row>
    <row r="491" spans="1:7" x14ac:dyDescent="0.2">
      <c r="A491" s="122" t="s">
        <v>483</v>
      </c>
      <c r="B491" s="102" t="s">
        <v>254</v>
      </c>
      <c r="C491" s="121">
        <v>1425363.75</v>
      </c>
      <c r="D491" s="102">
        <v>0</v>
      </c>
      <c r="E491" s="121">
        <v>0</v>
      </c>
      <c r="F491" s="102" t="s">
        <v>254</v>
      </c>
      <c r="G491" s="120">
        <v>1425363.75</v>
      </c>
    </row>
    <row r="492" spans="1:7" x14ac:dyDescent="0.2">
      <c r="A492" s="122" t="s">
        <v>484</v>
      </c>
      <c r="B492" s="102" t="s">
        <v>254</v>
      </c>
      <c r="C492" s="121">
        <v>1425363.75</v>
      </c>
      <c r="D492" s="102">
        <v>0</v>
      </c>
      <c r="E492" s="121">
        <v>0</v>
      </c>
      <c r="F492" s="102" t="s">
        <v>254</v>
      </c>
      <c r="G492" s="120">
        <v>1425363.75</v>
      </c>
    </row>
    <row r="493" spans="1:7" x14ac:dyDescent="0.2">
      <c r="A493" s="122" t="s">
        <v>485</v>
      </c>
      <c r="B493" s="102" t="s">
        <v>254</v>
      </c>
      <c r="C493" s="121">
        <v>314618562.81</v>
      </c>
      <c r="D493" s="102">
        <v>0</v>
      </c>
      <c r="E493" s="121">
        <v>0</v>
      </c>
      <c r="F493" s="102" t="s">
        <v>254</v>
      </c>
      <c r="G493" s="120">
        <v>314618562.81</v>
      </c>
    </row>
    <row r="494" spans="1:7" x14ac:dyDescent="0.2">
      <c r="A494" s="122" t="s">
        <v>486</v>
      </c>
      <c r="B494" s="102" t="s">
        <v>254</v>
      </c>
      <c r="C494" s="121">
        <v>314618562.81</v>
      </c>
      <c r="D494" s="102">
        <v>0</v>
      </c>
      <c r="E494" s="121">
        <v>0</v>
      </c>
      <c r="F494" s="102" t="s">
        <v>254</v>
      </c>
      <c r="G494" s="120">
        <v>314618562.81</v>
      </c>
    </row>
    <row r="495" spans="1:7" x14ac:dyDescent="0.2">
      <c r="A495" s="122" t="s">
        <v>487</v>
      </c>
      <c r="B495" s="102" t="s">
        <v>254</v>
      </c>
      <c r="C495" s="121">
        <v>178010117.37</v>
      </c>
      <c r="D495" s="102">
        <v>0</v>
      </c>
      <c r="E495" s="121">
        <v>0</v>
      </c>
      <c r="F495" s="102" t="s">
        <v>254</v>
      </c>
      <c r="G495" s="120">
        <v>178010117.37</v>
      </c>
    </row>
    <row r="496" spans="1:7" x14ac:dyDescent="0.2">
      <c r="A496" s="122" t="s">
        <v>488</v>
      </c>
      <c r="B496" s="102" t="s">
        <v>254</v>
      </c>
      <c r="C496" s="121">
        <v>38742488.18</v>
      </c>
      <c r="D496" s="102">
        <v>0</v>
      </c>
      <c r="E496" s="121">
        <v>0</v>
      </c>
      <c r="F496" s="102" t="s">
        <v>254</v>
      </c>
      <c r="G496" s="120">
        <v>38742488.18</v>
      </c>
    </row>
    <row r="497" spans="1:7" x14ac:dyDescent="0.2">
      <c r="A497" s="122" t="s">
        <v>489</v>
      </c>
      <c r="B497" s="102" t="s">
        <v>254</v>
      </c>
      <c r="C497" s="121">
        <v>3020310.48</v>
      </c>
      <c r="D497" s="102">
        <v>0</v>
      </c>
      <c r="E497" s="121">
        <v>0</v>
      </c>
      <c r="F497" s="102" t="s">
        <v>254</v>
      </c>
      <c r="G497" s="120">
        <v>3020310.48</v>
      </c>
    </row>
    <row r="498" spans="1:7" x14ac:dyDescent="0.2">
      <c r="A498" s="122" t="s">
        <v>490</v>
      </c>
      <c r="B498" s="102" t="s">
        <v>254</v>
      </c>
      <c r="C498" s="121">
        <v>1314223.47</v>
      </c>
      <c r="D498" s="102">
        <v>0</v>
      </c>
      <c r="E498" s="121">
        <v>0</v>
      </c>
      <c r="F498" s="102" t="s">
        <v>254</v>
      </c>
      <c r="G498" s="120">
        <v>1314223.47</v>
      </c>
    </row>
    <row r="499" spans="1:7" x14ac:dyDescent="0.2">
      <c r="A499" s="122" t="s">
        <v>491</v>
      </c>
      <c r="B499" s="102" t="s">
        <v>254</v>
      </c>
      <c r="C499" s="121">
        <v>-147315.45000000001</v>
      </c>
      <c r="D499" s="102">
        <v>0</v>
      </c>
      <c r="E499" s="121">
        <v>0</v>
      </c>
      <c r="F499" s="102" t="s">
        <v>254</v>
      </c>
      <c r="G499" s="120">
        <v>-147315.45000000001</v>
      </c>
    </row>
    <row r="500" spans="1:7" x14ac:dyDescent="0.2">
      <c r="A500" s="122" t="s">
        <v>492</v>
      </c>
      <c r="B500" s="102" t="s">
        <v>254</v>
      </c>
      <c r="C500" s="121">
        <v>-577903.76</v>
      </c>
      <c r="D500" s="102">
        <v>0</v>
      </c>
      <c r="E500" s="121">
        <v>0</v>
      </c>
      <c r="F500" s="102" t="s">
        <v>254</v>
      </c>
      <c r="G500" s="120">
        <v>-577903.76</v>
      </c>
    </row>
    <row r="501" spans="1:7" x14ac:dyDescent="0.2">
      <c r="A501" s="122" t="s">
        <v>493</v>
      </c>
      <c r="B501" s="102" t="s">
        <v>254</v>
      </c>
      <c r="C501" s="121">
        <v>-2098234.1</v>
      </c>
      <c r="D501" s="102">
        <v>0</v>
      </c>
      <c r="E501" s="121">
        <v>0</v>
      </c>
      <c r="F501" s="102" t="s">
        <v>254</v>
      </c>
      <c r="G501" s="120">
        <v>-2098234.1</v>
      </c>
    </row>
    <row r="502" spans="1:7" x14ac:dyDescent="0.2">
      <c r="A502" s="122" t="s">
        <v>494</v>
      </c>
      <c r="B502" s="102" t="s">
        <v>254</v>
      </c>
      <c r="C502" s="121">
        <v>12703.65</v>
      </c>
      <c r="D502" s="102">
        <v>0</v>
      </c>
      <c r="E502" s="121">
        <v>0</v>
      </c>
      <c r="F502" s="102" t="s">
        <v>254</v>
      </c>
      <c r="G502" s="120">
        <v>12703.65</v>
      </c>
    </row>
    <row r="503" spans="1:7" ht="13.5" thickBot="1" x14ac:dyDescent="0.25">
      <c r="A503" s="193" t="s">
        <v>495</v>
      </c>
      <c r="B503" s="107" t="s">
        <v>254</v>
      </c>
      <c r="C503" s="194">
        <v>628110.99</v>
      </c>
      <c r="D503" s="107">
        <v>0</v>
      </c>
      <c r="E503" s="194">
        <v>0</v>
      </c>
      <c r="F503" s="107" t="s">
        <v>254</v>
      </c>
      <c r="G503" s="195">
        <v>628110.99</v>
      </c>
    </row>
    <row r="504" spans="1:7" x14ac:dyDescent="0.2">
      <c r="A504" s="118" t="s">
        <v>496</v>
      </c>
      <c r="B504" s="99" t="s">
        <v>254</v>
      </c>
      <c r="C504" s="191">
        <v>506219.8</v>
      </c>
      <c r="D504" s="99">
        <v>0</v>
      </c>
      <c r="E504" s="191">
        <v>0</v>
      </c>
      <c r="F504" s="99" t="s">
        <v>254</v>
      </c>
      <c r="G504" s="192">
        <v>506219.8</v>
      </c>
    </row>
    <row r="505" spans="1:7" x14ac:dyDescent="0.2">
      <c r="A505" s="122" t="s">
        <v>497</v>
      </c>
      <c r="B505" s="102" t="s">
        <v>254</v>
      </c>
      <c r="C505" s="121">
        <v>4516426.0999999996</v>
      </c>
      <c r="D505" s="102">
        <v>0</v>
      </c>
      <c r="E505" s="121">
        <v>0</v>
      </c>
      <c r="F505" s="102" t="s">
        <v>254</v>
      </c>
      <c r="G505" s="120">
        <v>4516426.0999999996</v>
      </c>
    </row>
    <row r="506" spans="1:7" x14ac:dyDescent="0.2">
      <c r="A506" s="122" t="s">
        <v>498</v>
      </c>
      <c r="B506" s="102" t="s">
        <v>254</v>
      </c>
      <c r="C506" s="121">
        <v>3865349.86</v>
      </c>
      <c r="D506" s="102">
        <v>0</v>
      </c>
      <c r="E506" s="121">
        <v>0</v>
      </c>
      <c r="F506" s="102" t="s">
        <v>254</v>
      </c>
      <c r="G506" s="120">
        <v>3865349.86</v>
      </c>
    </row>
    <row r="507" spans="1:7" x14ac:dyDescent="0.2">
      <c r="A507" s="122" t="s">
        <v>499</v>
      </c>
      <c r="B507" s="102" t="s">
        <v>254</v>
      </c>
      <c r="C507" s="121">
        <v>-560815</v>
      </c>
      <c r="D507" s="102">
        <v>0</v>
      </c>
      <c r="E507" s="121">
        <v>0</v>
      </c>
      <c r="F507" s="102" t="s">
        <v>254</v>
      </c>
      <c r="G507" s="120">
        <v>-560815</v>
      </c>
    </row>
    <row r="508" spans="1:7" x14ac:dyDescent="0.2">
      <c r="A508" s="122" t="s">
        <v>500</v>
      </c>
      <c r="B508" s="102" t="s">
        <v>254</v>
      </c>
      <c r="C508" s="121">
        <v>-4065733.86</v>
      </c>
      <c r="D508" s="102">
        <v>0</v>
      </c>
      <c r="E508" s="121">
        <v>0</v>
      </c>
      <c r="F508" s="102" t="s">
        <v>254</v>
      </c>
      <c r="G508" s="120">
        <v>-4065733.86</v>
      </c>
    </row>
    <row r="509" spans="1:7" x14ac:dyDescent="0.2">
      <c r="A509" s="122" t="s">
        <v>501</v>
      </c>
      <c r="B509" s="102" t="s">
        <v>254</v>
      </c>
      <c r="C509" s="121">
        <v>4580011.0199999996</v>
      </c>
      <c r="D509" s="102">
        <v>0</v>
      </c>
      <c r="E509" s="121">
        <v>0</v>
      </c>
      <c r="F509" s="102" t="s">
        <v>254</v>
      </c>
      <c r="G509" s="120">
        <v>4580011.0199999996</v>
      </c>
    </row>
    <row r="510" spans="1:7" x14ac:dyDescent="0.2">
      <c r="A510" s="122" t="s">
        <v>502</v>
      </c>
      <c r="B510" s="102" t="s">
        <v>254</v>
      </c>
      <c r="C510" s="121">
        <v>5985578.1100000003</v>
      </c>
      <c r="D510" s="102">
        <v>0</v>
      </c>
      <c r="E510" s="121">
        <v>0</v>
      </c>
      <c r="F510" s="102" t="s">
        <v>254</v>
      </c>
      <c r="G510" s="120">
        <v>5985578.1100000003</v>
      </c>
    </row>
    <row r="511" spans="1:7" x14ac:dyDescent="0.2">
      <c r="A511" s="122" t="s">
        <v>503</v>
      </c>
      <c r="B511" s="102" t="s">
        <v>254</v>
      </c>
      <c r="C511" s="121">
        <v>17846036.309999999</v>
      </c>
      <c r="D511" s="102">
        <v>0</v>
      </c>
      <c r="E511" s="121">
        <v>0</v>
      </c>
      <c r="F511" s="102" t="s">
        <v>254</v>
      </c>
      <c r="G511" s="120">
        <v>17846036.309999999</v>
      </c>
    </row>
    <row r="512" spans="1:7" x14ac:dyDescent="0.2">
      <c r="A512" s="122" t="s">
        <v>504</v>
      </c>
      <c r="B512" s="102" t="s">
        <v>254</v>
      </c>
      <c r="C512" s="121">
        <v>2673376.0099999998</v>
      </c>
      <c r="D512" s="102">
        <v>0</v>
      </c>
      <c r="E512" s="121">
        <v>0</v>
      </c>
      <c r="F512" s="102" t="s">
        <v>254</v>
      </c>
      <c r="G512" s="120">
        <v>2673376.0099999998</v>
      </c>
    </row>
    <row r="513" spans="1:7" x14ac:dyDescent="0.2">
      <c r="A513" s="122" t="s">
        <v>740</v>
      </c>
      <c r="B513" s="102" t="s">
        <v>254</v>
      </c>
      <c r="C513" s="121">
        <v>2328775.94</v>
      </c>
      <c r="D513" s="102">
        <v>0</v>
      </c>
      <c r="E513" s="121">
        <v>0</v>
      </c>
      <c r="F513" s="102" t="s">
        <v>254</v>
      </c>
      <c r="G513" s="120">
        <v>2328775.94</v>
      </c>
    </row>
    <row r="514" spans="1:7" x14ac:dyDescent="0.2">
      <c r="A514" s="122" t="s">
        <v>505</v>
      </c>
      <c r="B514" s="102" t="s">
        <v>254</v>
      </c>
      <c r="C514" s="121">
        <v>-1084631.3899999999</v>
      </c>
      <c r="D514" s="102">
        <v>0</v>
      </c>
      <c r="E514" s="121">
        <v>0</v>
      </c>
      <c r="F514" s="102" t="s">
        <v>254</v>
      </c>
      <c r="G514" s="120">
        <v>-1084631.3899999999</v>
      </c>
    </row>
    <row r="515" spans="1:7" x14ac:dyDescent="0.2">
      <c r="A515" s="122" t="s">
        <v>506</v>
      </c>
      <c r="B515" s="102" t="s">
        <v>254</v>
      </c>
      <c r="C515" s="121">
        <v>616247.07999999996</v>
      </c>
      <c r="D515" s="102">
        <v>0</v>
      </c>
      <c r="E515" s="121">
        <v>0</v>
      </c>
      <c r="F515" s="102" t="s">
        <v>254</v>
      </c>
      <c r="G515" s="120">
        <v>616247.07999999996</v>
      </c>
    </row>
    <row r="516" spans="1:7" x14ac:dyDescent="0.2">
      <c r="A516" s="122" t="s">
        <v>507</v>
      </c>
      <c r="B516" s="102" t="s">
        <v>254</v>
      </c>
      <c r="C516" s="121">
        <v>-12818.31</v>
      </c>
      <c r="D516" s="102">
        <v>0</v>
      </c>
      <c r="E516" s="121">
        <v>0</v>
      </c>
      <c r="F516" s="102" t="s">
        <v>254</v>
      </c>
      <c r="G516" s="120">
        <v>-12818.31</v>
      </c>
    </row>
    <row r="517" spans="1:7" x14ac:dyDescent="0.2">
      <c r="A517" s="122" t="s">
        <v>508</v>
      </c>
      <c r="B517" s="102" t="s">
        <v>254</v>
      </c>
      <c r="C517" s="121">
        <v>-14369.76</v>
      </c>
      <c r="D517" s="102">
        <v>0</v>
      </c>
      <c r="E517" s="121">
        <v>0</v>
      </c>
      <c r="F517" s="102" t="s">
        <v>254</v>
      </c>
      <c r="G517" s="120">
        <v>-14369.76</v>
      </c>
    </row>
    <row r="518" spans="1:7" x14ac:dyDescent="0.2">
      <c r="A518" s="122" t="s">
        <v>509</v>
      </c>
      <c r="B518" s="102" t="s">
        <v>254</v>
      </c>
      <c r="C518" s="121">
        <v>57373.71</v>
      </c>
      <c r="D518" s="102">
        <v>0</v>
      </c>
      <c r="E518" s="121">
        <v>0</v>
      </c>
      <c r="F518" s="102" t="s">
        <v>254</v>
      </c>
      <c r="G518" s="120">
        <v>57373.71</v>
      </c>
    </row>
    <row r="519" spans="1:7" x14ac:dyDescent="0.2">
      <c r="A519" s="122" t="s">
        <v>510</v>
      </c>
      <c r="B519" s="102" t="s">
        <v>254</v>
      </c>
      <c r="C519" s="121">
        <v>-8423.31</v>
      </c>
      <c r="D519" s="102">
        <v>0</v>
      </c>
      <c r="E519" s="121">
        <v>0</v>
      </c>
      <c r="F519" s="102" t="s">
        <v>254</v>
      </c>
      <c r="G519" s="120">
        <v>-8423.31</v>
      </c>
    </row>
    <row r="520" spans="1:7" x14ac:dyDescent="0.2">
      <c r="A520" s="122" t="s">
        <v>496</v>
      </c>
      <c r="B520" s="102" t="s">
        <v>254</v>
      </c>
      <c r="C520" s="121">
        <v>45051.37</v>
      </c>
      <c r="D520" s="102">
        <v>0</v>
      </c>
      <c r="E520" s="121">
        <v>0</v>
      </c>
      <c r="F520" s="102" t="s">
        <v>254</v>
      </c>
      <c r="G520" s="120">
        <v>45051.37</v>
      </c>
    </row>
    <row r="521" spans="1:7" x14ac:dyDescent="0.2">
      <c r="A521" s="122" t="s">
        <v>511</v>
      </c>
      <c r="B521" s="102" t="s">
        <v>254</v>
      </c>
      <c r="C521" s="121">
        <v>-1450311.54</v>
      </c>
      <c r="D521" s="102">
        <v>0</v>
      </c>
      <c r="E521" s="121">
        <v>0</v>
      </c>
      <c r="F521" s="102" t="s">
        <v>254</v>
      </c>
      <c r="G521" s="120">
        <v>-1450311.54</v>
      </c>
    </row>
    <row r="522" spans="1:7" x14ac:dyDescent="0.2">
      <c r="A522" s="122" t="s">
        <v>512</v>
      </c>
      <c r="B522" s="102" t="s">
        <v>254</v>
      </c>
      <c r="C522" s="121">
        <v>36658.370000000003</v>
      </c>
      <c r="D522" s="102">
        <v>0</v>
      </c>
      <c r="E522" s="121">
        <v>0</v>
      </c>
      <c r="F522" s="102" t="s">
        <v>254</v>
      </c>
      <c r="G522" s="120">
        <v>36658.370000000003</v>
      </c>
    </row>
    <row r="523" spans="1:7" x14ac:dyDescent="0.2">
      <c r="A523" s="122" t="s">
        <v>513</v>
      </c>
      <c r="B523" s="102" t="s">
        <v>254</v>
      </c>
      <c r="C523" s="121">
        <v>-112000</v>
      </c>
      <c r="D523" s="102">
        <v>0</v>
      </c>
      <c r="E523" s="121">
        <v>0</v>
      </c>
      <c r="F523" s="102" t="s">
        <v>254</v>
      </c>
      <c r="G523" s="120">
        <v>-112000</v>
      </c>
    </row>
    <row r="524" spans="1:7" x14ac:dyDescent="0.2">
      <c r="A524" s="122" t="s">
        <v>503</v>
      </c>
      <c r="B524" s="102" t="s">
        <v>254</v>
      </c>
      <c r="C524" s="121">
        <v>-242039</v>
      </c>
      <c r="D524" s="102">
        <v>0</v>
      </c>
      <c r="E524" s="121">
        <v>0</v>
      </c>
      <c r="F524" s="102" t="s">
        <v>254</v>
      </c>
      <c r="G524" s="120">
        <v>-242039</v>
      </c>
    </row>
    <row r="525" spans="1:7" x14ac:dyDescent="0.2">
      <c r="A525" s="122" t="s">
        <v>514</v>
      </c>
      <c r="B525" s="102" t="s">
        <v>254</v>
      </c>
      <c r="C525" s="121">
        <v>97865957.260000005</v>
      </c>
      <c r="D525" s="102">
        <v>0</v>
      </c>
      <c r="E525" s="121">
        <v>0</v>
      </c>
      <c r="F525" s="102" t="s">
        <v>254</v>
      </c>
      <c r="G525" s="120">
        <v>97865957.260000005</v>
      </c>
    </row>
    <row r="526" spans="1:7" x14ac:dyDescent="0.2">
      <c r="A526" s="122" t="s">
        <v>515</v>
      </c>
      <c r="B526" s="102" t="s">
        <v>254</v>
      </c>
      <c r="C526" s="121">
        <v>97865957.260000005</v>
      </c>
      <c r="D526" s="102">
        <v>0</v>
      </c>
      <c r="E526" s="121">
        <v>0</v>
      </c>
      <c r="F526" s="102" t="s">
        <v>254</v>
      </c>
      <c r="G526" s="120">
        <v>97865957.260000005</v>
      </c>
    </row>
    <row r="527" spans="1:7" x14ac:dyDescent="0.2">
      <c r="A527" s="122" t="s">
        <v>515</v>
      </c>
      <c r="B527" s="102" t="s">
        <v>254</v>
      </c>
      <c r="C527" s="121">
        <v>97865957.260000005</v>
      </c>
      <c r="D527" s="102">
        <v>0</v>
      </c>
      <c r="E527" s="121">
        <v>0</v>
      </c>
      <c r="F527" s="102" t="s">
        <v>254</v>
      </c>
      <c r="G527" s="120">
        <v>97865957.260000005</v>
      </c>
    </row>
    <row r="528" spans="1:7" x14ac:dyDescent="0.2">
      <c r="A528" s="122" t="s">
        <v>516</v>
      </c>
      <c r="B528" s="102" t="s">
        <v>254</v>
      </c>
      <c r="C528" s="121">
        <v>80822256.349999994</v>
      </c>
      <c r="D528" s="102">
        <v>0</v>
      </c>
      <c r="E528" s="121">
        <v>0</v>
      </c>
      <c r="F528" s="102" t="s">
        <v>254</v>
      </c>
      <c r="G528" s="120">
        <v>80822256.349999994</v>
      </c>
    </row>
    <row r="529" spans="1:7" x14ac:dyDescent="0.2">
      <c r="A529" s="122" t="s">
        <v>517</v>
      </c>
      <c r="B529" s="102" t="s">
        <v>254</v>
      </c>
      <c r="C529" s="121">
        <v>16870436.440000001</v>
      </c>
      <c r="D529" s="102">
        <v>0</v>
      </c>
      <c r="E529" s="121">
        <v>0</v>
      </c>
      <c r="F529" s="102" t="s">
        <v>254</v>
      </c>
      <c r="G529" s="120">
        <v>16870436.440000001</v>
      </c>
    </row>
    <row r="530" spans="1:7" x14ac:dyDescent="0.2">
      <c r="A530" s="122" t="s">
        <v>518</v>
      </c>
      <c r="B530" s="102" t="s">
        <v>254</v>
      </c>
      <c r="C530" s="121">
        <v>173264.47</v>
      </c>
      <c r="D530" s="102">
        <v>0</v>
      </c>
      <c r="E530" s="121">
        <v>0</v>
      </c>
      <c r="F530" s="102" t="s">
        <v>254</v>
      </c>
      <c r="G530" s="120">
        <v>173264.47</v>
      </c>
    </row>
    <row r="531" spans="1:7" x14ac:dyDescent="0.2">
      <c r="A531" s="122" t="s">
        <v>519</v>
      </c>
      <c r="B531" s="102" t="s">
        <v>254</v>
      </c>
      <c r="C531" s="121">
        <v>18456624.489999998</v>
      </c>
      <c r="D531" s="102">
        <v>268231</v>
      </c>
      <c r="E531" s="121">
        <v>7829845.4500000002</v>
      </c>
      <c r="F531" s="102" t="s">
        <v>254</v>
      </c>
      <c r="G531" s="120">
        <v>26018238.940000001</v>
      </c>
    </row>
    <row r="532" spans="1:7" x14ac:dyDescent="0.2">
      <c r="A532" s="122" t="s">
        <v>520</v>
      </c>
      <c r="B532" s="102" t="s">
        <v>254</v>
      </c>
      <c r="C532" s="121">
        <v>2188.65</v>
      </c>
      <c r="D532" s="102">
        <v>0</v>
      </c>
      <c r="E532" s="121">
        <v>950.78</v>
      </c>
      <c r="F532" s="102" t="s">
        <v>254</v>
      </c>
      <c r="G532" s="120">
        <v>3139.43</v>
      </c>
    </row>
    <row r="533" spans="1:7" x14ac:dyDescent="0.2">
      <c r="A533" s="122" t="s">
        <v>708</v>
      </c>
      <c r="B533" s="102" t="s">
        <v>254</v>
      </c>
      <c r="C533" s="121">
        <v>1.92</v>
      </c>
      <c r="D533" s="102">
        <v>0</v>
      </c>
      <c r="E533" s="121">
        <v>0.55000000000000004</v>
      </c>
      <c r="F533" s="102" t="s">
        <v>254</v>
      </c>
      <c r="G533" s="120">
        <v>2.4700000000000002</v>
      </c>
    </row>
    <row r="534" spans="1:7" x14ac:dyDescent="0.2">
      <c r="A534" s="122" t="s">
        <v>550</v>
      </c>
      <c r="B534" s="102" t="s">
        <v>254</v>
      </c>
      <c r="C534" s="121">
        <v>2.74</v>
      </c>
      <c r="D534" s="102">
        <v>0</v>
      </c>
      <c r="E534" s="121">
        <v>0.02</v>
      </c>
      <c r="F534" s="102" t="s">
        <v>254</v>
      </c>
      <c r="G534" s="120">
        <v>2.76</v>
      </c>
    </row>
    <row r="535" spans="1:7" x14ac:dyDescent="0.2">
      <c r="A535" s="122" t="s">
        <v>521</v>
      </c>
      <c r="B535" s="102" t="s">
        <v>254</v>
      </c>
      <c r="C535" s="121">
        <v>151.74</v>
      </c>
      <c r="D535" s="102">
        <v>0</v>
      </c>
      <c r="E535" s="121">
        <v>96.46</v>
      </c>
      <c r="F535" s="102" t="s">
        <v>254</v>
      </c>
      <c r="G535" s="120">
        <v>248.2</v>
      </c>
    </row>
    <row r="536" spans="1:7" x14ac:dyDescent="0.2">
      <c r="A536" s="122" t="s">
        <v>522</v>
      </c>
      <c r="B536" s="102" t="s">
        <v>254</v>
      </c>
      <c r="C536" s="121">
        <v>460.79</v>
      </c>
      <c r="D536" s="102">
        <v>0</v>
      </c>
      <c r="E536" s="121">
        <v>152.94</v>
      </c>
      <c r="F536" s="102" t="s">
        <v>254</v>
      </c>
      <c r="G536" s="120">
        <v>613.73</v>
      </c>
    </row>
    <row r="537" spans="1:7" x14ac:dyDescent="0.2">
      <c r="A537" s="122" t="s">
        <v>523</v>
      </c>
      <c r="B537" s="102" t="s">
        <v>254</v>
      </c>
      <c r="C537" s="121">
        <v>228.43</v>
      </c>
      <c r="D537" s="102">
        <v>0</v>
      </c>
      <c r="E537" s="121">
        <v>120.04</v>
      </c>
      <c r="F537" s="102" t="s">
        <v>254</v>
      </c>
      <c r="G537" s="120">
        <v>348.47</v>
      </c>
    </row>
    <row r="538" spans="1:7" x14ac:dyDescent="0.2">
      <c r="A538" s="122" t="s">
        <v>524</v>
      </c>
      <c r="B538" s="102" t="s">
        <v>254</v>
      </c>
      <c r="C538" s="121">
        <v>41.91</v>
      </c>
      <c r="D538" s="102">
        <v>0</v>
      </c>
      <c r="E538" s="121">
        <v>1.24</v>
      </c>
      <c r="F538" s="102" t="s">
        <v>254</v>
      </c>
      <c r="G538" s="120">
        <v>43.15</v>
      </c>
    </row>
    <row r="539" spans="1:7" x14ac:dyDescent="0.2">
      <c r="A539" s="122" t="s">
        <v>525</v>
      </c>
      <c r="B539" s="102" t="s">
        <v>254</v>
      </c>
      <c r="C539" s="121">
        <v>418.38</v>
      </c>
      <c r="D539" s="102">
        <v>0</v>
      </c>
      <c r="E539" s="121">
        <v>177.72</v>
      </c>
      <c r="F539" s="102" t="s">
        <v>254</v>
      </c>
      <c r="G539" s="120">
        <v>596.1</v>
      </c>
    </row>
    <row r="540" spans="1:7" x14ac:dyDescent="0.2">
      <c r="A540" s="122" t="s">
        <v>802</v>
      </c>
      <c r="B540" s="102" t="s">
        <v>254</v>
      </c>
      <c r="C540" s="121">
        <v>882.74</v>
      </c>
      <c r="D540" s="102">
        <v>0</v>
      </c>
      <c r="E540" s="121">
        <v>401.81</v>
      </c>
      <c r="F540" s="102" t="s">
        <v>254</v>
      </c>
      <c r="G540" s="120">
        <v>1284.55</v>
      </c>
    </row>
    <row r="541" spans="1:7" x14ac:dyDescent="0.2">
      <c r="A541" s="122" t="s">
        <v>526</v>
      </c>
      <c r="B541" s="102" t="s">
        <v>254</v>
      </c>
      <c r="C541" s="121">
        <v>4001439.45</v>
      </c>
      <c r="D541" s="102">
        <v>268231</v>
      </c>
      <c r="E541" s="121">
        <v>1519707.21</v>
      </c>
      <c r="F541" s="102" t="s">
        <v>254</v>
      </c>
      <c r="G541" s="120">
        <v>5252915.66</v>
      </c>
    </row>
    <row r="542" spans="1:7" x14ac:dyDescent="0.2">
      <c r="A542" s="122" t="s">
        <v>527</v>
      </c>
      <c r="B542" s="102" t="s">
        <v>254</v>
      </c>
      <c r="C542" s="121">
        <v>4001439.45</v>
      </c>
      <c r="D542" s="102">
        <v>268231</v>
      </c>
      <c r="E542" s="121">
        <v>1519707.21</v>
      </c>
      <c r="F542" s="102" t="s">
        <v>254</v>
      </c>
      <c r="G542" s="120">
        <v>5252915.66</v>
      </c>
    </row>
    <row r="543" spans="1:7" x14ac:dyDescent="0.2">
      <c r="A543" s="122" t="s">
        <v>528</v>
      </c>
      <c r="B543" s="102" t="s">
        <v>254</v>
      </c>
      <c r="C543" s="121">
        <v>1684700</v>
      </c>
      <c r="D543" s="102">
        <v>1360</v>
      </c>
      <c r="E543" s="121">
        <v>6800</v>
      </c>
      <c r="F543" s="102" t="s">
        <v>254</v>
      </c>
      <c r="G543" s="120">
        <v>1690140</v>
      </c>
    </row>
    <row r="544" spans="1:7" x14ac:dyDescent="0.2">
      <c r="A544" s="122" t="s">
        <v>803</v>
      </c>
      <c r="B544" s="102" t="s">
        <v>254</v>
      </c>
      <c r="C544" s="121">
        <v>135575</v>
      </c>
      <c r="D544" s="102">
        <v>0</v>
      </c>
      <c r="E544" s="121">
        <v>184525</v>
      </c>
      <c r="F544" s="102" t="s">
        <v>254</v>
      </c>
      <c r="G544" s="120">
        <v>320100</v>
      </c>
    </row>
    <row r="545" spans="1:7" x14ac:dyDescent="0.2">
      <c r="A545" s="122" t="s">
        <v>529</v>
      </c>
      <c r="B545" s="102" t="s">
        <v>254</v>
      </c>
      <c r="C545" s="121">
        <v>27000</v>
      </c>
      <c r="D545" s="102">
        <v>0</v>
      </c>
      <c r="E545" s="121">
        <v>225</v>
      </c>
      <c r="F545" s="102" t="s">
        <v>254</v>
      </c>
      <c r="G545" s="120">
        <v>27225</v>
      </c>
    </row>
    <row r="546" spans="1:7" x14ac:dyDescent="0.2">
      <c r="A546" s="122" t="s">
        <v>530</v>
      </c>
      <c r="B546" s="102" t="s">
        <v>254</v>
      </c>
      <c r="C546" s="121">
        <v>8670</v>
      </c>
      <c r="D546" s="102">
        <v>0</v>
      </c>
      <c r="E546" s="121">
        <v>2580</v>
      </c>
      <c r="F546" s="102" t="s">
        <v>254</v>
      </c>
      <c r="G546" s="120">
        <v>11250</v>
      </c>
    </row>
    <row r="547" spans="1:7" x14ac:dyDescent="0.2">
      <c r="A547" s="122" t="s">
        <v>531</v>
      </c>
      <c r="B547" s="102" t="s">
        <v>254</v>
      </c>
      <c r="C547" s="121">
        <v>12050</v>
      </c>
      <c r="D547" s="102">
        <v>0</v>
      </c>
      <c r="E547" s="121">
        <v>4925</v>
      </c>
      <c r="F547" s="102" t="s">
        <v>254</v>
      </c>
      <c r="G547" s="120">
        <v>16975</v>
      </c>
    </row>
    <row r="548" spans="1:7" x14ac:dyDescent="0.2">
      <c r="A548" s="122" t="s">
        <v>532</v>
      </c>
      <c r="B548" s="102" t="s">
        <v>254</v>
      </c>
      <c r="C548" s="121">
        <v>3860</v>
      </c>
      <c r="D548" s="102">
        <v>0</v>
      </c>
      <c r="E548" s="121">
        <v>7700</v>
      </c>
      <c r="F548" s="102" t="s">
        <v>254</v>
      </c>
      <c r="G548" s="120">
        <v>11560</v>
      </c>
    </row>
    <row r="549" spans="1:7" x14ac:dyDescent="0.2">
      <c r="A549" s="122" t="s">
        <v>533</v>
      </c>
      <c r="B549" s="102" t="s">
        <v>254</v>
      </c>
      <c r="C549" s="121">
        <v>420</v>
      </c>
      <c r="D549" s="102">
        <v>0</v>
      </c>
      <c r="E549" s="121">
        <v>315</v>
      </c>
      <c r="F549" s="102" t="s">
        <v>254</v>
      </c>
      <c r="G549" s="120">
        <v>735</v>
      </c>
    </row>
    <row r="550" spans="1:7" x14ac:dyDescent="0.2">
      <c r="A550" s="122" t="s">
        <v>534</v>
      </c>
      <c r="B550" s="102" t="s">
        <v>254</v>
      </c>
      <c r="C550" s="121">
        <v>95910</v>
      </c>
      <c r="D550" s="102">
        <v>0</v>
      </c>
      <c r="E550" s="121">
        <v>45750</v>
      </c>
      <c r="F550" s="102" t="s">
        <v>254</v>
      </c>
      <c r="G550" s="120">
        <v>141660</v>
      </c>
    </row>
    <row r="551" spans="1:7" x14ac:dyDescent="0.2">
      <c r="A551" s="122" t="s">
        <v>535</v>
      </c>
      <c r="B551" s="102" t="s">
        <v>254</v>
      </c>
      <c r="C551" s="121">
        <v>36184.199999999997</v>
      </c>
      <c r="D551" s="102">
        <v>0</v>
      </c>
      <c r="E551" s="121">
        <v>29935</v>
      </c>
      <c r="F551" s="102" t="s">
        <v>254</v>
      </c>
      <c r="G551" s="120">
        <v>66119.199999999997</v>
      </c>
    </row>
    <row r="552" spans="1:7" x14ac:dyDescent="0.2">
      <c r="A552" s="122" t="s">
        <v>536</v>
      </c>
      <c r="B552" s="102" t="s">
        <v>254</v>
      </c>
      <c r="C552" s="121">
        <v>134980</v>
      </c>
      <c r="D552" s="102">
        <v>0</v>
      </c>
      <c r="E552" s="121">
        <v>680</v>
      </c>
      <c r="F552" s="102" t="s">
        <v>254</v>
      </c>
      <c r="G552" s="120">
        <v>135660</v>
      </c>
    </row>
    <row r="553" spans="1:7" x14ac:dyDescent="0.2">
      <c r="A553" s="122" t="s">
        <v>804</v>
      </c>
      <c r="B553" s="102" t="s">
        <v>254</v>
      </c>
      <c r="C553" s="121">
        <v>44289</v>
      </c>
      <c r="D553" s="102">
        <v>0</v>
      </c>
      <c r="E553" s="121">
        <v>89399</v>
      </c>
      <c r="F553" s="102" t="s">
        <v>254</v>
      </c>
      <c r="G553" s="120">
        <v>133688</v>
      </c>
    </row>
    <row r="554" spans="1:7" x14ac:dyDescent="0.2">
      <c r="A554" s="122" t="s">
        <v>537</v>
      </c>
      <c r="B554" s="102" t="s">
        <v>254</v>
      </c>
      <c r="C554" s="121">
        <v>46260.15</v>
      </c>
      <c r="D554" s="102">
        <v>263886</v>
      </c>
      <c r="E554" s="121">
        <v>601037</v>
      </c>
      <c r="F554" s="102" t="s">
        <v>254</v>
      </c>
      <c r="G554" s="120">
        <v>383411.15</v>
      </c>
    </row>
    <row r="555" spans="1:7" x14ac:dyDescent="0.2">
      <c r="A555" s="122" t="s">
        <v>992</v>
      </c>
      <c r="B555" s="102" t="s">
        <v>254</v>
      </c>
      <c r="C555" s="121">
        <v>0</v>
      </c>
      <c r="D555" s="102">
        <v>0</v>
      </c>
      <c r="E555" s="121">
        <v>7203.6</v>
      </c>
      <c r="F555" s="102" t="s">
        <v>254</v>
      </c>
      <c r="G555" s="120">
        <v>7203.6</v>
      </c>
    </row>
    <row r="556" spans="1:7" x14ac:dyDescent="0.2">
      <c r="A556" s="122" t="s">
        <v>993</v>
      </c>
      <c r="B556" s="102" t="s">
        <v>254</v>
      </c>
      <c r="C556" s="121">
        <v>0</v>
      </c>
      <c r="D556" s="102">
        <v>0</v>
      </c>
      <c r="E556" s="121">
        <v>917.61</v>
      </c>
      <c r="F556" s="102" t="s">
        <v>254</v>
      </c>
      <c r="G556" s="120">
        <v>917.61</v>
      </c>
    </row>
    <row r="557" spans="1:7" x14ac:dyDescent="0.2">
      <c r="A557" s="122" t="s">
        <v>805</v>
      </c>
      <c r="B557" s="102" t="s">
        <v>254</v>
      </c>
      <c r="C557" s="121">
        <v>345100</v>
      </c>
      <c r="D557" s="102">
        <v>0</v>
      </c>
      <c r="E557" s="121">
        <v>469700</v>
      </c>
      <c r="F557" s="102" t="s">
        <v>254</v>
      </c>
      <c r="G557" s="120">
        <v>814800</v>
      </c>
    </row>
    <row r="558" spans="1:7" x14ac:dyDescent="0.2">
      <c r="A558" s="122" t="s">
        <v>538</v>
      </c>
      <c r="B558" s="102" t="s">
        <v>254</v>
      </c>
      <c r="C558" s="121">
        <v>2400</v>
      </c>
      <c r="D558" s="102">
        <v>0</v>
      </c>
      <c r="E558" s="121">
        <v>940</v>
      </c>
      <c r="F558" s="102" t="s">
        <v>254</v>
      </c>
      <c r="G558" s="120">
        <v>3340</v>
      </c>
    </row>
    <row r="559" spans="1:7" x14ac:dyDescent="0.2">
      <c r="A559" s="122" t="s">
        <v>539</v>
      </c>
      <c r="B559" s="102" t="s">
        <v>254</v>
      </c>
      <c r="C559" s="121">
        <v>1250942.5</v>
      </c>
      <c r="D559" s="102">
        <v>2985</v>
      </c>
      <c r="E559" s="121">
        <v>55250</v>
      </c>
      <c r="F559" s="102" t="s">
        <v>254</v>
      </c>
      <c r="G559" s="120">
        <v>1303207.5</v>
      </c>
    </row>
    <row r="560" spans="1:7" x14ac:dyDescent="0.2">
      <c r="A560" s="122" t="s">
        <v>540</v>
      </c>
      <c r="B560" s="102" t="s">
        <v>254</v>
      </c>
      <c r="C560" s="121">
        <v>270</v>
      </c>
      <c r="D560" s="102">
        <v>0</v>
      </c>
      <c r="E560" s="121">
        <v>0</v>
      </c>
      <c r="F560" s="102" t="s">
        <v>254</v>
      </c>
      <c r="G560" s="120">
        <v>270</v>
      </c>
    </row>
    <row r="561" spans="1:7" x14ac:dyDescent="0.2">
      <c r="A561" s="122" t="s">
        <v>541</v>
      </c>
      <c r="B561" s="102" t="s">
        <v>254</v>
      </c>
      <c r="C561" s="121">
        <v>65400</v>
      </c>
      <c r="D561" s="102">
        <v>0</v>
      </c>
      <c r="E561" s="121">
        <v>5200</v>
      </c>
      <c r="F561" s="102" t="s">
        <v>254</v>
      </c>
      <c r="G561" s="120">
        <v>70600</v>
      </c>
    </row>
    <row r="562" spans="1:7" x14ac:dyDescent="0.2">
      <c r="A562" s="122" t="s">
        <v>542</v>
      </c>
      <c r="B562" s="102" t="s">
        <v>254</v>
      </c>
      <c r="C562" s="121">
        <v>80746</v>
      </c>
      <c r="D562" s="102">
        <v>0</v>
      </c>
      <c r="E562" s="121">
        <v>0</v>
      </c>
      <c r="F562" s="102" t="s">
        <v>254</v>
      </c>
      <c r="G562" s="120">
        <v>80746</v>
      </c>
    </row>
    <row r="563" spans="1:7" x14ac:dyDescent="0.2">
      <c r="A563" s="122" t="s">
        <v>806</v>
      </c>
      <c r="B563" s="102" t="s">
        <v>254</v>
      </c>
      <c r="C563" s="121">
        <v>1925</v>
      </c>
      <c r="D563" s="102">
        <v>0</v>
      </c>
      <c r="E563" s="121">
        <v>4675</v>
      </c>
      <c r="F563" s="102" t="s">
        <v>254</v>
      </c>
      <c r="G563" s="120">
        <v>6600</v>
      </c>
    </row>
    <row r="564" spans="1:7" x14ac:dyDescent="0.2">
      <c r="A564" s="122" t="s">
        <v>529</v>
      </c>
      <c r="B564" s="102" t="s">
        <v>254</v>
      </c>
      <c r="C564" s="121">
        <v>3450</v>
      </c>
      <c r="D564" s="102">
        <v>0</v>
      </c>
      <c r="E564" s="121">
        <v>0</v>
      </c>
      <c r="F564" s="102" t="s">
        <v>254</v>
      </c>
      <c r="G564" s="120">
        <v>3450</v>
      </c>
    </row>
    <row r="565" spans="1:7" x14ac:dyDescent="0.2">
      <c r="A565" s="122" t="s">
        <v>530</v>
      </c>
      <c r="B565" s="102" t="s">
        <v>254</v>
      </c>
      <c r="C565" s="121">
        <v>580</v>
      </c>
      <c r="D565" s="102">
        <v>0</v>
      </c>
      <c r="E565" s="121">
        <v>100</v>
      </c>
      <c r="F565" s="102" t="s">
        <v>254</v>
      </c>
      <c r="G565" s="120">
        <v>680</v>
      </c>
    </row>
    <row r="566" spans="1:7" x14ac:dyDescent="0.2">
      <c r="A566" s="122" t="s">
        <v>531</v>
      </c>
      <c r="B566" s="102" t="s">
        <v>254</v>
      </c>
      <c r="C566" s="121">
        <v>35</v>
      </c>
      <c r="D566" s="102">
        <v>0</v>
      </c>
      <c r="E566" s="121">
        <v>0</v>
      </c>
      <c r="F566" s="102" t="s">
        <v>254</v>
      </c>
      <c r="G566" s="120">
        <v>35</v>
      </c>
    </row>
    <row r="567" spans="1:7" x14ac:dyDescent="0.2">
      <c r="A567" s="122" t="s">
        <v>532</v>
      </c>
      <c r="B567" s="102" t="s">
        <v>254</v>
      </c>
      <c r="C567" s="121">
        <v>3600</v>
      </c>
      <c r="D567" s="102">
        <v>0</v>
      </c>
      <c r="E567" s="121">
        <v>0</v>
      </c>
      <c r="F567" s="102" t="s">
        <v>254</v>
      </c>
      <c r="G567" s="120">
        <v>3600</v>
      </c>
    </row>
    <row r="568" spans="1:7" x14ac:dyDescent="0.2">
      <c r="A568" s="122" t="s">
        <v>543</v>
      </c>
      <c r="B568" s="102" t="s">
        <v>254</v>
      </c>
      <c r="C568" s="121">
        <v>6917.6</v>
      </c>
      <c r="D568" s="102">
        <v>0</v>
      </c>
      <c r="E568" s="121">
        <v>0</v>
      </c>
      <c r="F568" s="102" t="s">
        <v>254</v>
      </c>
      <c r="G568" s="120">
        <v>6917.6</v>
      </c>
    </row>
    <row r="569" spans="1:7" x14ac:dyDescent="0.2">
      <c r="A569" s="122" t="s">
        <v>544</v>
      </c>
      <c r="B569" s="102" t="s">
        <v>254</v>
      </c>
      <c r="C569" s="121">
        <v>9375</v>
      </c>
      <c r="D569" s="102">
        <v>0</v>
      </c>
      <c r="E569" s="121">
        <v>1850</v>
      </c>
      <c r="F569" s="102" t="s">
        <v>254</v>
      </c>
      <c r="G569" s="120">
        <v>11225</v>
      </c>
    </row>
    <row r="570" spans="1:7" x14ac:dyDescent="0.2">
      <c r="A570" s="122" t="s">
        <v>667</v>
      </c>
      <c r="B570" s="102" t="s">
        <v>254</v>
      </c>
      <c r="C570" s="121">
        <v>800</v>
      </c>
      <c r="D570" s="102">
        <v>0</v>
      </c>
      <c r="E570" s="121">
        <v>0</v>
      </c>
      <c r="F570" s="102" t="s">
        <v>254</v>
      </c>
      <c r="G570" s="120">
        <v>800</v>
      </c>
    </row>
    <row r="571" spans="1:7" x14ac:dyDescent="0.2">
      <c r="A571" s="122" t="s">
        <v>545</v>
      </c>
      <c r="B571" s="102" t="s">
        <v>254</v>
      </c>
      <c r="C571" s="121">
        <v>14453005.4</v>
      </c>
      <c r="D571" s="102">
        <v>0</v>
      </c>
      <c r="E571" s="121">
        <v>6309187</v>
      </c>
      <c r="F571" s="102" t="s">
        <v>254</v>
      </c>
      <c r="G571" s="120">
        <v>20762192.399999999</v>
      </c>
    </row>
    <row r="572" spans="1:7" x14ac:dyDescent="0.2">
      <c r="A572" s="122" t="s">
        <v>546</v>
      </c>
      <c r="B572" s="102" t="s">
        <v>254</v>
      </c>
      <c r="C572" s="121">
        <v>12577282</v>
      </c>
      <c r="D572" s="102">
        <v>0</v>
      </c>
      <c r="E572" s="121">
        <v>6309187</v>
      </c>
      <c r="F572" s="102" t="s">
        <v>254</v>
      </c>
      <c r="G572" s="120">
        <v>18886469</v>
      </c>
    </row>
    <row r="573" spans="1:7" x14ac:dyDescent="0.2">
      <c r="A573" s="122" t="s">
        <v>270</v>
      </c>
      <c r="B573" s="102" t="s">
        <v>254</v>
      </c>
      <c r="C573" s="121">
        <v>8856648</v>
      </c>
      <c r="D573" s="102">
        <v>0</v>
      </c>
      <c r="E573" s="121">
        <v>4448870</v>
      </c>
      <c r="F573" s="102" t="s">
        <v>254</v>
      </c>
      <c r="G573" s="120">
        <v>13305518</v>
      </c>
    </row>
    <row r="574" spans="1:7" x14ac:dyDescent="0.2">
      <c r="A574" s="122" t="s">
        <v>547</v>
      </c>
      <c r="B574" s="102" t="s">
        <v>254</v>
      </c>
      <c r="C574" s="121">
        <v>8856648</v>
      </c>
      <c r="D574" s="102">
        <v>0</v>
      </c>
      <c r="E574" s="121">
        <v>4448870</v>
      </c>
      <c r="F574" s="102" t="s">
        <v>254</v>
      </c>
      <c r="G574" s="120">
        <v>13305518</v>
      </c>
    </row>
    <row r="575" spans="1:7" x14ac:dyDescent="0.2">
      <c r="A575" s="122" t="s">
        <v>548</v>
      </c>
      <c r="B575" s="102" t="s">
        <v>254</v>
      </c>
      <c r="C575" s="121">
        <v>3720634</v>
      </c>
      <c r="D575" s="102">
        <v>0</v>
      </c>
      <c r="E575" s="121">
        <v>1860317</v>
      </c>
      <c r="F575" s="102" t="s">
        <v>254</v>
      </c>
      <c r="G575" s="120">
        <v>5580951</v>
      </c>
    </row>
    <row r="576" spans="1:7" x14ac:dyDescent="0.2">
      <c r="A576" s="122" t="s">
        <v>547</v>
      </c>
      <c r="B576" s="102" t="s">
        <v>254</v>
      </c>
      <c r="C576" s="121">
        <v>3720634</v>
      </c>
      <c r="D576" s="102">
        <v>0</v>
      </c>
      <c r="E576" s="121">
        <v>1860317</v>
      </c>
      <c r="F576" s="102" t="s">
        <v>254</v>
      </c>
      <c r="G576" s="120">
        <v>5580951</v>
      </c>
    </row>
    <row r="577" spans="1:7" x14ac:dyDescent="0.2">
      <c r="A577" s="122" t="s">
        <v>549</v>
      </c>
      <c r="B577" s="102" t="s">
        <v>254</v>
      </c>
      <c r="C577" s="121">
        <v>1875723.4</v>
      </c>
      <c r="D577" s="102">
        <v>0</v>
      </c>
      <c r="E577" s="121">
        <v>0</v>
      </c>
      <c r="F577" s="102" t="s">
        <v>254</v>
      </c>
      <c r="G577" s="120">
        <v>1875723.4</v>
      </c>
    </row>
    <row r="578" spans="1:7" x14ac:dyDescent="0.2">
      <c r="A578" s="122" t="s">
        <v>668</v>
      </c>
      <c r="B578" s="102" t="s">
        <v>254</v>
      </c>
      <c r="C578" s="121">
        <v>1875723.4</v>
      </c>
      <c r="D578" s="102">
        <v>0</v>
      </c>
      <c r="E578" s="121">
        <v>0</v>
      </c>
      <c r="F578" s="102" t="s">
        <v>254</v>
      </c>
      <c r="G578" s="120">
        <v>1875723.4</v>
      </c>
    </row>
    <row r="579" spans="1:7" x14ac:dyDescent="0.2">
      <c r="A579" s="122" t="s">
        <v>807</v>
      </c>
      <c r="B579" s="102" t="s">
        <v>254</v>
      </c>
      <c r="C579" s="121">
        <v>-9.01</v>
      </c>
      <c r="D579" s="102">
        <v>0</v>
      </c>
      <c r="E579" s="121">
        <v>0.46</v>
      </c>
      <c r="F579" s="102" t="s">
        <v>254</v>
      </c>
      <c r="G579" s="120">
        <v>-8.5500000000000007</v>
      </c>
    </row>
    <row r="580" spans="1:7" x14ac:dyDescent="0.2">
      <c r="A580" s="122" t="s">
        <v>807</v>
      </c>
      <c r="B580" s="102" t="s">
        <v>254</v>
      </c>
      <c r="C580" s="121">
        <v>-9.01</v>
      </c>
      <c r="D580" s="102">
        <v>0</v>
      </c>
      <c r="E580" s="121">
        <v>0.46</v>
      </c>
      <c r="F580" s="102" t="s">
        <v>254</v>
      </c>
      <c r="G580" s="120">
        <v>-8.5500000000000007</v>
      </c>
    </row>
    <row r="581" spans="1:7" x14ac:dyDescent="0.2">
      <c r="A581" s="122" t="s">
        <v>808</v>
      </c>
      <c r="B581" s="102" t="s">
        <v>254</v>
      </c>
      <c r="C581" s="121">
        <v>-9.01</v>
      </c>
      <c r="D581" s="102">
        <v>0</v>
      </c>
      <c r="E581" s="121">
        <v>0.46</v>
      </c>
      <c r="F581" s="102" t="s">
        <v>254</v>
      </c>
      <c r="G581" s="120">
        <v>-8.5500000000000007</v>
      </c>
    </row>
    <row r="582" spans="1:7" x14ac:dyDescent="0.2">
      <c r="A582" s="122" t="s">
        <v>551</v>
      </c>
      <c r="B582" s="102">
        <v>17419890.870000001</v>
      </c>
      <c r="C582" s="121" t="s">
        <v>254</v>
      </c>
      <c r="D582" s="102">
        <v>10075884.359999999</v>
      </c>
      <c r="E582" s="121">
        <v>1600511.81</v>
      </c>
      <c r="F582" s="102">
        <v>25895263.420000002</v>
      </c>
      <c r="G582" s="120" t="s">
        <v>254</v>
      </c>
    </row>
    <row r="583" spans="1:7" x14ac:dyDescent="0.2">
      <c r="A583" s="122" t="s">
        <v>741</v>
      </c>
      <c r="B583" s="102">
        <v>16247794.34</v>
      </c>
      <c r="C583" s="121" t="s">
        <v>254</v>
      </c>
      <c r="D583" s="102">
        <v>9467161.2400000002</v>
      </c>
      <c r="E583" s="121">
        <v>1600511.81</v>
      </c>
      <c r="F583" s="102">
        <v>24114443.77</v>
      </c>
      <c r="G583" s="120" t="s">
        <v>254</v>
      </c>
    </row>
    <row r="584" spans="1:7" x14ac:dyDescent="0.2">
      <c r="A584" s="122" t="s">
        <v>192</v>
      </c>
      <c r="B584" s="102">
        <v>12544737.210000001</v>
      </c>
      <c r="C584" s="121" t="s">
        <v>254</v>
      </c>
      <c r="D584" s="102">
        <v>7645888.4400000004</v>
      </c>
      <c r="E584" s="121">
        <v>1600511.81</v>
      </c>
      <c r="F584" s="102">
        <v>18590113.84</v>
      </c>
      <c r="G584" s="120" t="s">
        <v>254</v>
      </c>
    </row>
    <row r="585" spans="1:7" x14ac:dyDescent="0.2">
      <c r="A585" s="122" t="s">
        <v>742</v>
      </c>
      <c r="B585" s="102">
        <v>8563704.7799999993</v>
      </c>
      <c r="C585" s="121" t="s">
        <v>254</v>
      </c>
      <c r="D585" s="102">
        <v>4272701.92</v>
      </c>
      <c r="E585" s="121">
        <v>9521.1299999999992</v>
      </c>
      <c r="F585" s="102">
        <v>12826885.57</v>
      </c>
      <c r="G585" s="120" t="s">
        <v>254</v>
      </c>
    </row>
    <row r="586" spans="1:7" x14ac:dyDescent="0.2">
      <c r="A586" s="122" t="s">
        <v>552</v>
      </c>
      <c r="B586" s="102">
        <v>8563704.7799999993</v>
      </c>
      <c r="C586" s="121" t="s">
        <v>254</v>
      </c>
      <c r="D586" s="102">
        <v>4272701.92</v>
      </c>
      <c r="E586" s="121">
        <v>9521.1299999999992</v>
      </c>
      <c r="F586" s="102">
        <v>12826885.57</v>
      </c>
      <c r="G586" s="120" t="s">
        <v>254</v>
      </c>
    </row>
    <row r="587" spans="1:7" x14ac:dyDescent="0.2">
      <c r="A587" s="122" t="s">
        <v>553</v>
      </c>
      <c r="B587" s="102">
        <v>6019367.4500000002</v>
      </c>
      <c r="C587" s="121" t="s">
        <v>254</v>
      </c>
      <c r="D587" s="102">
        <v>2939819.29</v>
      </c>
      <c r="E587" s="121">
        <v>5894.45</v>
      </c>
      <c r="F587" s="102">
        <v>8953292.2899999991</v>
      </c>
      <c r="G587" s="120" t="s">
        <v>254</v>
      </c>
    </row>
    <row r="588" spans="1:7" x14ac:dyDescent="0.2">
      <c r="A588" s="122" t="s">
        <v>553</v>
      </c>
      <c r="B588" s="102">
        <v>2243478.73</v>
      </c>
      <c r="C588" s="121" t="s">
        <v>254</v>
      </c>
      <c r="D588" s="102">
        <v>1332864.21</v>
      </c>
      <c r="E588" s="121">
        <v>2672.46</v>
      </c>
      <c r="F588" s="102">
        <v>3573670.48</v>
      </c>
      <c r="G588" s="120" t="s">
        <v>254</v>
      </c>
    </row>
    <row r="589" spans="1:7" x14ac:dyDescent="0.2">
      <c r="A589" s="122" t="s">
        <v>553</v>
      </c>
      <c r="B589" s="102">
        <v>300858.59999999998</v>
      </c>
      <c r="C589" s="121" t="s">
        <v>254</v>
      </c>
      <c r="D589" s="102">
        <v>18.420000000000002</v>
      </c>
      <c r="E589" s="121">
        <v>954.22</v>
      </c>
      <c r="F589" s="102">
        <v>299922.8</v>
      </c>
      <c r="G589" s="120" t="s">
        <v>254</v>
      </c>
    </row>
    <row r="590" spans="1:7" x14ac:dyDescent="0.2">
      <c r="A590" s="122" t="s">
        <v>683</v>
      </c>
      <c r="B590" s="102">
        <v>15986</v>
      </c>
      <c r="C590" s="121" t="s">
        <v>254</v>
      </c>
      <c r="D590" s="102">
        <v>7993</v>
      </c>
      <c r="E590" s="121">
        <v>0</v>
      </c>
      <c r="F590" s="102">
        <v>23979</v>
      </c>
      <c r="G590" s="120" t="s">
        <v>254</v>
      </c>
    </row>
    <row r="591" spans="1:7" x14ac:dyDescent="0.2">
      <c r="A591" s="122" t="s">
        <v>684</v>
      </c>
      <c r="B591" s="102">
        <v>15986</v>
      </c>
      <c r="C591" s="121" t="s">
        <v>254</v>
      </c>
      <c r="D591" s="102">
        <v>7993</v>
      </c>
      <c r="E591" s="121">
        <v>0</v>
      </c>
      <c r="F591" s="102">
        <v>23979</v>
      </c>
      <c r="G591" s="120" t="s">
        <v>254</v>
      </c>
    </row>
    <row r="592" spans="1:7" x14ac:dyDescent="0.2">
      <c r="A592" s="122" t="s">
        <v>685</v>
      </c>
      <c r="B592" s="102">
        <v>11454.27</v>
      </c>
      <c r="C592" s="121" t="s">
        <v>254</v>
      </c>
      <c r="D592" s="102">
        <v>5499.58</v>
      </c>
      <c r="E592" s="121">
        <v>0</v>
      </c>
      <c r="F592" s="102">
        <v>16953.849999999999</v>
      </c>
      <c r="G592" s="120" t="s">
        <v>254</v>
      </c>
    </row>
    <row r="593" spans="1:7" x14ac:dyDescent="0.2">
      <c r="A593" s="122" t="s">
        <v>685</v>
      </c>
      <c r="B593" s="102">
        <v>4531.7299999999996</v>
      </c>
      <c r="C593" s="121" t="s">
        <v>254</v>
      </c>
      <c r="D593" s="102">
        <v>2493.42</v>
      </c>
      <c r="E593" s="121">
        <v>0</v>
      </c>
      <c r="F593" s="102">
        <v>7025.15</v>
      </c>
      <c r="G593" s="120" t="s">
        <v>254</v>
      </c>
    </row>
    <row r="594" spans="1:7" x14ac:dyDescent="0.2">
      <c r="A594" s="122" t="s">
        <v>743</v>
      </c>
      <c r="B594" s="102">
        <v>478891.49</v>
      </c>
      <c r="C594" s="121" t="s">
        <v>254</v>
      </c>
      <c r="D594" s="102">
        <v>190562.24</v>
      </c>
      <c r="E594" s="121">
        <v>3102.57</v>
      </c>
      <c r="F594" s="102">
        <v>666351.16</v>
      </c>
      <c r="G594" s="120" t="s">
        <v>254</v>
      </c>
    </row>
    <row r="595" spans="1:7" x14ac:dyDescent="0.2">
      <c r="A595" s="122" t="s">
        <v>554</v>
      </c>
      <c r="B595" s="102">
        <v>386304.63</v>
      </c>
      <c r="C595" s="121" t="s">
        <v>254</v>
      </c>
      <c r="D595" s="102">
        <v>189875.8</v>
      </c>
      <c r="E595" s="121">
        <v>0</v>
      </c>
      <c r="F595" s="102">
        <v>576180.43000000005</v>
      </c>
      <c r="G595" s="120" t="s">
        <v>254</v>
      </c>
    </row>
    <row r="596" spans="1:7" x14ac:dyDescent="0.2">
      <c r="A596" s="122" t="s">
        <v>555</v>
      </c>
      <c r="B596" s="102">
        <v>386304.63</v>
      </c>
      <c r="C596" s="121" t="s">
        <v>254</v>
      </c>
      <c r="D596" s="102">
        <v>189875.8</v>
      </c>
      <c r="E596" s="121">
        <v>0</v>
      </c>
      <c r="F596" s="102">
        <v>576180.43000000005</v>
      </c>
      <c r="G596" s="120" t="s">
        <v>254</v>
      </c>
    </row>
    <row r="597" spans="1:7" x14ac:dyDescent="0.2">
      <c r="A597" s="122" t="s">
        <v>556</v>
      </c>
      <c r="B597" s="102">
        <v>12859.71</v>
      </c>
      <c r="C597" s="121" t="s">
        <v>254</v>
      </c>
      <c r="D597" s="102">
        <v>0</v>
      </c>
      <c r="E597" s="121">
        <v>717.03</v>
      </c>
      <c r="F597" s="102">
        <v>12142.68</v>
      </c>
      <c r="G597" s="120" t="s">
        <v>254</v>
      </c>
    </row>
    <row r="598" spans="1:7" x14ac:dyDescent="0.2">
      <c r="A598" s="122" t="s">
        <v>557</v>
      </c>
      <c r="B598" s="102">
        <v>4749.4799999999996</v>
      </c>
      <c r="C598" s="121" t="s">
        <v>254</v>
      </c>
      <c r="D598" s="102">
        <v>0</v>
      </c>
      <c r="E598" s="121">
        <v>0</v>
      </c>
      <c r="F598" s="102">
        <v>4749.4799999999996</v>
      </c>
      <c r="G598" s="120" t="s">
        <v>254</v>
      </c>
    </row>
    <row r="599" spans="1:7" x14ac:dyDescent="0.2">
      <c r="A599" s="122" t="s">
        <v>557</v>
      </c>
      <c r="B599" s="102">
        <v>1421.85</v>
      </c>
      <c r="C599" s="121" t="s">
        <v>254</v>
      </c>
      <c r="D599" s="102">
        <v>0</v>
      </c>
      <c r="E599" s="121">
        <v>0</v>
      </c>
      <c r="F599" s="102">
        <v>1421.85</v>
      </c>
      <c r="G599" s="120" t="s">
        <v>254</v>
      </c>
    </row>
    <row r="600" spans="1:7" x14ac:dyDescent="0.2">
      <c r="A600" s="122" t="s">
        <v>557</v>
      </c>
      <c r="B600" s="102">
        <v>6688.38</v>
      </c>
      <c r="C600" s="121" t="s">
        <v>254</v>
      </c>
      <c r="D600" s="102">
        <v>0</v>
      </c>
      <c r="E600" s="121">
        <v>717.03</v>
      </c>
      <c r="F600" s="102">
        <v>5971.35</v>
      </c>
      <c r="G600" s="120" t="s">
        <v>254</v>
      </c>
    </row>
    <row r="601" spans="1:7" x14ac:dyDescent="0.2">
      <c r="A601" s="122" t="s">
        <v>558</v>
      </c>
      <c r="B601" s="102">
        <v>79727.149999999994</v>
      </c>
      <c r="C601" s="121" t="s">
        <v>254</v>
      </c>
      <c r="D601" s="102">
        <v>0</v>
      </c>
      <c r="E601" s="121">
        <v>2385.54</v>
      </c>
      <c r="F601" s="102">
        <v>77341.61</v>
      </c>
      <c r="G601" s="120" t="s">
        <v>254</v>
      </c>
    </row>
    <row r="602" spans="1:7" ht="13.5" thickBot="1" x14ac:dyDescent="0.25">
      <c r="A602" s="193" t="s">
        <v>559</v>
      </c>
      <c r="B602" s="107">
        <v>26984.34</v>
      </c>
      <c r="C602" s="194" t="s">
        <v>254</v>
      </c>
      <c r="D602" s="107">
        <v>0</v>
      </c>
      <c r="E602" s="194">
        <v>0</v>
      </c>
      <c r="F602" s="107">
        <v>26984.34</v>
      </c>
      <c r="G602" s="195" t="s">
        <v>254</v>
      </c>
    </row>
    <row r="603" spans="1:7" x14ac:dyDescent="0.2">
      <c r="A603" s="118" t="s">
        <v>559</v>
      </c>
      <c r="B603" s="99">
        <v>11743.6</v>
      </c>
      <c r="C603" s="191" t="s">
        <v>254</v>
      </c>
      <c r="D603" s="99">
        <v>0</v>
      </c>
      <c r="E603" s="191">
        <v>0</v>
      </c>
      <c r="F603" s="99">
        <v>11743.6</v>
      </c>
      <c r="G603" s="192" t="s">
        <v>254</v>
      </c>
    </row>
    <row r="604" spans="1:7" x14ac:dyDescent="0.2">
      <c r="A604" s="122" t="s">
        <v>559</v>
      </c>
      <c r="B604" s="102">
        <v>40999.21</v>
      </c>
      <c r="C604" s="121" t="s">
        <v>254</v>
      </c>
      <c r="D604" s="102">
        <v>0</v>
      </c>
      <c r="E604" s="121">
        <v>2385.54</v>
      </c>
      <c r="F604" s="102">
        <v>38613.67</v>
      </c>
      <c r="G604" s="120" t="s">
        <v>254</v>
      </c>
    </row>
    <row r="605" spans="1:7" x14ac:dyDescent="0.2">
      <c r="A605" s="122" t="s">
        <v>994</v>
      </c>
      <c r="B605" s="102">
        <v>0</v>
      </c>
      <c r="C605" s="121" t="s">
        <v>254</v>
      </c>
      <c r="D605" s="102">
        <v>686.44</v>
      </c>
      <c r="E605" s="121">
        <v>0</v>
      </c>
      <c r="F605" s="102">
        <v>686.44</v>
      </c>
      <c r="G605" s="120" t="s">
        <v>254</v>
      </c>
    </row>
    <row r="606" spans="1:7" x14ac:dyDescent="0.2">
      <c r="A606" s="122" t="s">
        <v>995</v>
      </c>
      <c r="B606" s="102">
        <v>0</v>
      </c>
      <c r="C606" s="121" t="s">
        <v>254</v>
      </c>
      <c r="D606" s="102">
        <v>472.3</v>
      </c>
      <c r="E606" s="121">
        <v>0</v>
      </c>
      <c r="F606" s="102">
        <v>472.3</v>
      </c>
      <c r="G606" s="120" t="s">
        <v>254</v>
      </c>
    </row>
    <row r="607" spans="1:7" x14ac:dyDescent="0.2">
      <c r="A607" s="122" t="s">
        <v>995</v>
      </c>
      <c r="B607" s="102">
        <v>0</v>
      </c>
      <c r="C607" s="121" t="s">
        <v>254</v>
      </c>
      <c r="D607" s="102">
        <v>214.14</v>
      </c>
      <c r="E607" s="121">
        <v>0</v>
      </c>
      <c r="F607" s="102">
        <v>214.14</v>
      </c>
      <c r="G607" s="120" t="s">
        <v>254</v>
      </c>
    </row>
    <row r="608" spans="1:7" x14ac:dyDescent="0.2">
      <c r="A608" s="122" t="s">
        <v>743</v>
      </c>
      <c r="B608" s="102">
        <v>1587496.01</v>
      </c>
      <c r="C608" s="121" t="s">
        <v>254</v>
      </c>
      <c r="D608" s="102">
        <v>2406855.12</v>
      </c>
      <c r="E608" s="121">
        <v>1587496.01</v>
      </c>
      <c r="F608" s="102">
        <v>2406855.12</v>
      </c>
      <c r="G608" s="120" t="s">
        <v>254</v>
      </c>
    </row>
    <row r="609" spans="1:7" x14ac:dyDescent="0.2">
      <c r="A609" s="122" t="s">
        <v>560</v>
      </c>
      <c r="B609" s="102">
        <v>1363295.73</v>
      </c>
      <c r="C609" s="121" t="s">
        <v>254</v>
      </c>
      <c r="D609" s="102">
        <v>2068626.57</v>
      </c>
      <c r="E609" s="121">
        <v>1363295.73</v>
      </c>
      <c r="F609" s="102">
        <v>2068626.57</v>
      </c>
      <c r="G609" s="120" t="s">
        <v>254</v>
      </c>
    </row>
    <row r="610" spans="1:7" x14ac:dyDescent="0.2">
      <c r="A610" s="122" t="s">
        <v>561</v>
      </c>
      <c r="B610" s="102">
        <v>976214.95</v>
      </c>
      <c r="C610" s="121" t="s">
        <v>254</v>
      </c>
      <c r="D610" s="102">
        <v>1461517.74</v>
      </c>
      <c r="E610" s="121">
        <v>976214.95</v>
      </c>
      <c r="F610" s="102">
        <v>1461517.74</v>
      </c>
      <c r="G610" s="120" t="s">
        <v>254</v>
      </c>
    </row>
    <row r="611" spans="1:7" x14ac:dyDescent="0.2">
      <c r="A611" s="122" t="s">
        <v>561</v>
      </c>
      <c r="B611" s="102">
        <v>387080.78</v>
      </c>
      <c r="C611" s="121" t="s">
        <v>254</v>
      </c>
      <c r="D611" s="102">
        <v>607108.82999999996</v>
      </c>
      <c r="E611" s="121">
        <v>387080.78</v>
      </c>
      <c r="F611" s="102">
        <v>607108.82999999996</v>
      </c>
      <c r="G611" s="120" t="s">
        <v>254</v>
      </c>
    </row>
    <row r="612" spans="1:7" x14ac:dyDescent="0.2">
      <c r="A612" s="122" t="s">
        <v>562</v>
      </c>
      <c r="B612" s="102">
        <v>224200.28</v>
      </c>
      <c r="C612" s="121" t="s">
        <v>254</v>
      </c>
      <c r="D612" s="102">
        <v>338228.55</v>
      </c>
      <c r="E612" s="121">
        <v>224200.28</v>
      </c>
      <c r="F612" s="102">
        <v>338228.55</v>
      </c>
      <c r="G612" s="120" t="s">
        <v>254</v>
      </c>
    </row>
    <row r="613" spans="1:7" x14ac:dyDescent="0.2">
      <c r="A613" s="122" t="s">
        <v>563</v>
      </c>
      <c r="B613" s="102">
        <v>160625.73000000001</v>
      </c>
      <c r="C613" s="121" t="s">
        <v>254</v>
      </c>
      <c r="D613" s="102">
        <v>239082.86</v>
      </c>
      <c r="E613" s="121">
        <v>160625.73000000001</v>
      </c>
      <c r="F613" s="102">
        <v>239082.86</v>
      </c>
      <c r="G613" s="120" t="s">
        <v>254</v>
      </c>
    </row>
    <row r="614" spans="1:7" x14ac:dyDescent="0.2">
      <c r="A614" s="122" t="s">
        <v>563</v>
      </c>
      <c r="B614" s="102">
        <v>63574.55</v>
      </c>
      <c r="C614" s="121" t="s">
        <v>254</v>
      </c>
      <c r="D614" s="102">
        <v>99145.69</v>
      </c>
      <c r="E614" s="121">
        <v>63574.55</v>
      </c>
      <c r="F614" s="102">
        <v>99145.69</v>
      </c>
      <c r="G614" s="120" t="s">
        <v>254</v>
      </c>
    </row>
    <row r="615" spans="1:7" x14ac:dyDescent="0.2">
      <c r="A615" s="122" t="s">
        <v>744</v>
      </c>
      <c r="B615" s="102">
        <v>1683944.11</v>
      </c>
      <c r="C615" s="121" t="s">
        <v>254</v>
      </c>
      <c r="D615" s="102">
        <v>598788.97</v>
      </c>
      <c r="E615" s="121">
        <v>128.94</v>
      </c>
      <c r="F615" s="102">
        <v>2282604.14</v>
      </c>
      <c r="G615" s="120" t="s">
        <v>254</v>
      </c>
    </row>
    <row r="616" spans="1:7" x14ac:dyDescent="0.2">
      <c r="A616" s="122" t="s">
        <v>809</v>
      </c>
      <c r="B616" s="102">
        <v>589916.52</v>
      </c>
      <c r="C616" s="121" t="s">
        <v>254</v>
      </c>
      <c r="D616" s="102">
        <v>0</v>
      </c>
      <c r="E616" s="121">
        <v>0</v>
      </c>
      <c r="F616" s="102">
        <v>589916.52</v>
      </c>
      <c r="G616" s="120" t="s">
        <v>254</v>
      </c>
    </row>
    <row r="617" spans="1:7" x14ac:dyDescent="0.2">
      <c r="A617" s="122" t="s">
        <v>810</v>
      </c>
      <c r="B617" s="102">
        <v>422219.26</v>
      </c>
      <c r="C617" s="121" t="s">
        <v>254</v>
      </c>
      <c r="D617" s="102">
        <v>0</v>
      </c>
      <c r="E617" s="121">
        <v>0</v>
      </c>
      <c r="F617" s="102">
        <v>422219.26</v>
      </c>
      <c r="G617" s="120" t="s">
        <v>254</v>
      </c>
    </row>
    <row r="618" spans="1:7" x14ac:dyDescent="0.2">
      <c r="A618" s="122" t="s">
        <v>810</v>
      </c>
      <c r="B618" s="102">
        <v>167697.26</v>
      </c>
      <c r="C618" s="121" t="s">
        <v>254</v>
      </c>
      <c r="D618" s="102">
        <v>0</v>
      </c>
      <c r="E618" s="121">
        <v>0</v>
      </c>
      <c r="F618" s="102">
        <v>167697.26</v>
      </c>
      <c r="G618" s="120" t="s">
        <v>254</v>
      </c>
    </row>
    <row r="619" spans="1:7" x14ac:dyDescent="0.2">
      <c r="A619" s="122" t="s">
        <v>564</v>
      </c>
      <c r="B619" s="102">
        <v>3300</v>
      </c>
      <c r="C619" s="121" t="s">
        <v>254</v>
      </c>
      <c r="D619" s="102">
        <v>6600</v>
      </c>
      <c r="E619" s="121">
        <v>0</v>
      </c>
      <c r="F619" s="102">
        <v>9900</v>
      </c>
      <c r="G619" s="120" t="s">
        <v>254</v>
      </c>
    </row>
    <row r="620" spans="1:7" x14ac:dyDescent="0.2">
      <c r="A620" s="122" t="s">
        <v>565</v>
      </c>
      <c r="B620" s="102">
        <v>3300</v>
      </c>
      <c r="C620" s="121" t="s">
        <v>254</v>
      </c>
      <c r="D620" s="102">
        <v>6600</v>
      </c>
      <c r="E620" s="121">
        <v>0</v>
      </c>
      <c r="F620" s="102">
        <v>9900</v>
      </c>
      <c r="G620" s="120" t="s">
        <v>254</v>
      </c>
    </row>
    <row r="621" spans="1:7" x14ac:dyDescent="0.2">
      <c r="A621" s="122" t="s">
        <v>566</v>
      </c>
      <c r="B621" s="102">
        <v>2818.16</v>
      </c>
      <c r="C621" s="121" t="s">
        <v>254</v>
      </c>
      <c r="D621" s="102">
        <v>9877.1299999999992</v>
      </c>
      <c r="E621" s="121">
        <v>0</v>
      </c>
      <c r="F621" s="102">
        <v>12695.29</v>
      </c>
      <c r="G621" s="120" t="s">
        <v>254</v>
      </c>
    </row>
    <row r="622" spans="1:7" x14ac:dyDescent="0.2">
      <c r="A622" s="122" t="s">
        <v>567</v>
      </c>
      <c r="B622" s="102">
        <v>2818.16</v>
      </c>
      <c r="C622" s="121" t="s">
        <v>254</v>
      </c>
      <c r="D622" s="102">
        <v>9877.1299999999992</v>
      </c>
      <c r="E622" s="121">
        <v>0</v>
      </c>
      <c r="F622" s="102">
        <v>12695.29</v>
      </c>
      <c r="G622" s="120" t="s">
        <v>254</v>
      </c>
    </row>
    <row r="623" spans="1:7" x14ac:dyDescent="0.2">
      <c r="A623" s="122" t="s">
        <v>996</v>
      </c>
      <c r="B623" s="102">
        <v>0</v>
      </c>
      <c r="C623" s="121" t="s">
        <v>254</v>
      </c>
      <c r="D623" s="102">
        <v>3100</v>
      </c>
      <c r="E623" s="121">
        <v>0</v>
      </c>
      <c r="F623" s="102">
        <v>3100</v>
      </c>
      <c r="G623" s="120" t="s">
        <v>254</v>
      </c>
    </row>
    <row r="624" spans="1:7" x14ac:dyDescent="0.2">
      <c r="A624" s="122" t="s">
        <v>997</v>
      </c>
      <c r="B624" s="102">
        <v>0</v>
      </c>
      <c r="C624" s="121" t="s">
        <v>254</v>
      </c>
      <c r="D624" s="102">
        <v>3100</v>
      </c>
      <c r="E624" s="121">
        <v>0</v>
      </c>
      <c r="F624" s="102">
        <v>3100</v>
      </c>
      <c r="G624" s="120" t="s">
        <v>254</v>
      </c>
    </row>
    <row r="625" spans="1:7" x14ac:dyDescent="0.2">
      <c r="A625" s="122" t="s">
        <v>998</v>
      </c>
      <c r="B625" s="102">
        <v>0</v>
      </c>
      <c r="C625" s="121" t="s">
        <v>254</v>
      </c>
      <c r="D625" s="102">
        <v>30331.17</v>
      </c>
      <c r="E625" s="121">
        <v>0</v>
      </c>
      <c r="F625" s="102">
        <v>30331.17</v>
      </c>
      <c r="G625" s="120" t="s">
        <v>254</v>
      </c>
    </row>
    <row r="626" spans="1:7" x14ac:dyDescent="0.2">
      <c r="A626" s="122" t="s">
        <v>999</v>
      </c>
      <c r="B626" s="102">
        <v>0</v>
      </c>
      <c r="C626" s="121" t="s">
        <v>254</v>
      </c>
      <c r="D626" s="102">
        <v>30331.17</v>
      </c>
      <c r="E626" s="121">
        <v>0</v>
      </c>
      <c r="F626" s="102">
        <v>30331.17</v>
      </c>
      <c r="G626" s="120" t="s">
        <v>254</v>
      </c>
    </row>
    <row r="627" spans="1:7" x14ac:dyDescent="0.2">
      <c r="A627" s="122" t="s">
        <v>568</v>
      </c>
      <c r="B627" s="102">
        <v>269060.93</v>
      </c>
      <c r="C627" s="121" t="s">
        <v>254</v>
      </c>
      <c r="D627" s="102">
        <v>132917.56</v>
      </c>
      <c r="E627" s="121">
        <v>0</v>
      </c>
      <c r="F627" s="102">
        <v>401978.49</v>
      </c>
      <c r="G627" s="120" t="s">
        <v>254</v>
      </c>
    </row>
    <row r="628" spans="1:7" x14ac:dyDescent="0.2">
      <c r="A628" s="122" t="s">
        <v>569</v>
      </c>
      <c r="B628" s="102">
        <v>193180.21</v>
      </c>
      <c r="C628" s="121" t="s">
        <v>254</v>
      </c>
      <c r="D628" s="102">
        <v>91453.89</v>
      </c>
      <c r="E628" s="121">
        <v>0</v>
      </c>
      <c r="F628" s="102">
        <v>284634.09999999998</v>
      </c>
      <c r="G628" s="120" t="s">
        <v>254</v>
      </c>
    </row>
    <row r="629" spans="1:7" x14ac:dyDescent="0.2">
      <c r="A629" s="122" t="s">
        <v>569</v>
      </c>
      <c r="B629" s="102">
        <v>75880.72</v>
      </c>
      <c r="C629" s="121" t="s">
        <v>254</v>
      </c>
      <c r="D629" s="102">
        <v>41463.67</v>
      </c>
      <c r="E629" s="121">
        <v>0</v>
      </c>
      <c r="F629" s="102">
        <v>117344.39</v>
      </c>
      <c r="G629" s="120" t="s">
        <v>254</v>
      </c>
    </row>
    <row r="630" spans="1:7" x14ac:dyDescent="0.2">
      <c r="A630" s="122" t="s">
        <v>570</v>
      </c>
      <c r="B630" s="102">
        <v>811590.85</v>
      </c>
      <c r="C630" s="121" t="s">
        <v>254</v>
      </c>
      <c r="D630" s="102">
        <v>415834.17</v>
      </c>
      <c r="E630" s="121">
        <v>0</v>
      </c>
      <c r="F630" s="102">
        <v>1227425.02</v>
      </c>
      <c r="G630" s="120" t="s">
        <v>254</v>
      </c>
    </row>
    <row r="631" spans="1:7" x14ac:dyDescent="0.2">
      <c r="A631" s="122" t="s">
        <v>571</v>
      </c>
      <c r="B631" s="102">
        <v>811590.85</v>
      </c>
      <c r="C631" s="121" t="s">
        <v>254</v>
      </c>
      <c r="D631" s="102">
        <v>415834.17</v>
      </c>
      <c r="E631" s="121">
        <v>0</v>
      </c>
      <c r="F631" s="102">
        <v>1227425.02</v>
      </c>
      <c r="G631" s="120" t="s">
        <v>254</v>
      </c>
    </row>
    <row r="632" spans="1:7" x14ac:dyDescent="0.2">
      <c r="A632" s="122" t="s">
        <v>811</v>
      </c>
      <c r="B632" s="102">
        <v>7257.65</v>
      </c>
      <c r="C632" s="121" t="s">
        <v>254</v>
      </c>
      <c r="D632" s="102">
        <v>0</v>
      </c>
      <c r="E632" s="121">
        <v>0</v>
      </c>
      <c r="F632" s="102">
        <v>7257.65</v>
      </c>
      <c r="G632" s="120" t="s">
        <v>254</v>
      </c>
    </row>
    <row r="633" spans="1:7" x14ac:dyDescent="0.2">
      <c r="A633" s="122" t="s">
        <v>812</v>
      </c>
      <c r="B633" s="102">
        <v>664.59</v>
      </c>
      <c r="C633" s="121" t="s">
        <v>254</v>
      </c>
      <c r="D633" s="102">
        <v>0</v>
      </c>
      <c r="E633" s="121">
        <v>0</v>
      </c>
      <c r="F633" s="102">
        <v>664.59</v>
      </c>
      <c r="G633" s="120" t="s">
        <v>254</v>
      </c>
    </row>
    <row r="634" spans="1:7" x14ac:dyDescent="0.2">
      <c r="A634" s="122" t="s">
        <v>812</v>
      </c>
      <c r="B634" s="102">
        <v>6593.06</v>
      </c>
      <c r="C634" s="121" t="s">
        <v>254</v>
      </c>
      <c r="D634" s="102">
        <v>0</v>
      </c>
      <c r="E634" s="121">
        <v>0</v>
      </c>
      <c r="F634" s="102">
        <v>6593.06</v>
      </c>
      <c r="G634" s="120" t="s">
        <v>254</v>
      </c>
    </row>
    <row r="635" spans="1:7" x14ac:dyDescent="0.2">
      <c r="A635" s="122" t="s">
        <v>572</v>
      </c>
      <c r="B635" s="102">
        <v>0</v>
      </c>
      <c r="C635" s="121" t="s">
        <v>254</v>
      </c>
      <c r="D635" s="102">
        <v>128.94</v>
      </c>
      <c r="E635" s="121">
        <v>128.94</v>
      </c>
      <c r="F635" s="102">
        <v>0</v>
      </c>
      <c r="G635" s="120" t="s">
        <v>254</v>
      </c>
    </row>
    <row r="636" spans="1:7" x14ac:dyDescent="0.2">
      <c r="A636" s="122" t="s">
        <v>572</v>
      </c>
      <c r="B636" s="102">
        <v>0</v>
      </c>
      <c r="C636" s="121" t="s">
        <v>254</v>
      </c>
      <c r="D636" s="102">
        <v>128.94</v>
      </c>
      <c r="E636" s="121">
        <v>128.94</v>
      </c>
      <c r="F636" s="102">
        <v>0</v>
      </c>
      <c r="G636" s="120" t="s">
        <v>254</v>
      </c>
    </row>
    <row r="637" spans="1:7" x14ac:dyDescent="0.2">
      <c r="A637" s="122" t="s">
        <v>745</v>
      </c>
      <c r="B637" s="102">
        <v>214714.82</v>
      </c>
      <c r="C637" s="121" t="s">
        <v>254</v>
      </c>
      <c r="D637" s="102">
        <v>168987.19</v>
      </c>
      <c r="E637" s="121">
        <v>263.16000000000003</v>
      </c>
      <c r="F637" s="102">
        <v>383438.85</v>
      </c>
      <c r="G637" s="120" t="s">
        <v>254</v>
      </c>
    </row>
    <row r="638" spans="1:7" x14ac:dyDescent="0.2">
      <c r="A638" s="122" t="s">
        <v>573</v>
      </c>
      <c r="B638" s="102">
        <v>214714.82</v>
      </c>
      <c r="C638" s="121" t="s">
        <v>254</v>
      </c>
      <c r="D638" s="102">
        <v>168987.19</v>
      </c>
      <c r="E638" s="121">
        <v>263.16000000000003</v>
      </c>
      <c r="F638" s="102">
        <v>383438.85</v>
      </c>
      <c r="G638" s="120" t="s">
        <v>254</v>
      </c>
    </row>
    <row r="639" spans="1:7" x14ac:dyDescent="0.2">
      <c r="A639" s="122" t="s">
        <v>574</v>
      </c>
      <c r="B639" s="102">
        <v>213191.08</v>
      </c>
      <c r="C639" s="121" t="s">
        <v>254</v>
      </c>
      <c r="D639" s="102">
        <v>168987.19</v>
      </c>
      <c r="E639" s="121">
        <v>0</v>
      </c>
      <c r="F639" s="102">
        <v>382178.27</v>
      </c>
      <c r="G639" s="120" t="s">
        <v>254</v>
      </c>
    </row>
    <row r="640" spans="1:7" x14ac:dyDescent="0.2">
      <c r="A640" s="122" t="s">
        <v>574</v>
      </c>
      <c r="B640" s="102">
        <v>1523.74</v>
      </c>
      <c r="C640" s="121" t="s">
        <v>254</v>
      </c>
      <c r="D640" s="102">
        <v>0</v>
      </c>
      <c r="E640" s="121">
        <v>263.16000000000003</v>
      </c>
      <c r="F640" s="102">
        <v>1260.58</v>
      </c>
      <c r="G640" s="120" t="s">
        <v>254</v>
      </c>
    </row>
    <row r="641" spans="1:7" x14ac:dyDescent="0.2">
      <c r="A641" s="122" t="s">
        <v>746</v>
      </c>
      <c r="B641" s="102">
        <v>644173.97</v>
      </c>
      <c r="C641" s="121" t="s">
        <v>254</v>
      </c>
      <c r="D641" s="102">
        <v>349903.76</v>
      </c>
      <c r="E641" s="121">
        <v>0</v>
      </c>
      <c r="F641" s="102">
        <v>994077.73</v>
      </c>
      <c r="G641" s="120" t="s">
        <v>254</v>
      </c>
    </row>
    <row r="642" spans="1:7" x14ac:dyDescent="0.2">
      <c r="A642" s="122" t="s">
        <v>575</v>
      </c>
      <c r="B642" s="102">
        <v>270983.92</v>
      </c>
      <c r="C642" s="121" t="s">
        <v>254</v>
      </c>
      <c r="D642" s="102">
        <v>177423.41</v>
      </c>
      <c r="E642" s="121">
        <v>0</v>
      </c>
      <c r="F642" s="102">
        <v>448407.33</v>
      </c>
      <c r="G642" s="120" t="s">
        <v>254</v>
      </c>
    </row>
    <row r="643" spans="1:7" x14ac:dyDescent="0.2">
      <c r="A643" s="122" t="s">
        <v>576</v>
      </c>
      <c r="B643" s="102">
        <v>255079</v>
      </c>
      <c r="C643" s="121" t="s">
        <v>254</v>
      </c>
      <c r="D643" s="102">
        <v>67827.63</v>
      </c>
      <c r="E643" s="121">
        <v>0</v>
      </c>
      <c r="F643" s="102">
        <v>322906.63</v>
      </c>
      <c r="G643" s="120" t="s">
        <v>254</v>
      </c>
    </row>
    <row r="644" spans="1:7" x14ac:dyDescent="0.2">
      <c r="A644" s="122" t="s">
        <v>577</v>
      </c>
      <c r="B644" s="102">
        <v>254823</v>
      </c>
      <c r="C644" s="121" t="s">
        <v>254</v>
      </c>
      <c r="D644" s="102">
        <v>0</v>
      </c>
      <c r="E644" s="121">
        <v>0</v>
      </c>
      <c r="F644" s="102">
        <v>254823</v>
      </c>
      <c r="G644" s="120" t="s">
        <v>254</v>
      </c>
    </row>
    <row r="645" spans="1:7" x14ac:dyDescent="0.2">
      <c r="A645" s="122" t="s">
        <v>577</v>
      </c>
      <c r="B645" s="102">
        <v>256</v>
      </c>
      <c r="C645" s="121" t="s">
        <v>254</v>
      </c>
      <c r="D645" s="102">
        <v>67827.63</v>
      </c>
      <c r="E645" s="121">
        <v>0</v>
      </c>
      <c r="F645" s="102">
        <v>68083.63</v>
      </c>
      <c r="G645" s="120" t="s">
        <v>254</v>
      </c>
    </row>
    <row r="646" spans="1:7" x14ac:dyDescent="0.2">
      <c r="A646" s="122" t="s">
        <v>813</v>
      </c>
      <c r="B646" s="102">
        <v>2784</v>
      </c>
      <c r="C646" s="121" t="s">
        <v>254</v>
      </c>
      <c r="D646" s="102">
        <v>29096.38</v>
      </c>
      <c r="E646" s="121">
        <v>0</v>
      </c>
      <c r="F646" s="102">
        <v>31880.38</v>
      </c>
      <c r="G646" s="120" t="s">
        <v>254</v>
      </c>
    </row>
    <row r="647" spans="1:7" x14ac:dyDescent="0.2">
      <c r="A647" s="122" t="s">
        <v>578</v>
      </c>
      <c r="B647" s="102">
        <v>2784</v>
      </c>
      <c r="C647" s="121" t="s">
        <v>254</v>
      </c>
      <c r="D647" s="102">
        <v>29096.38</v>
      </c>
      <c r="E647" s="121">
        <v>0</v>
      </c>
      <c r="F647" s="102">
        <v>31880.38</v>
      </c>
      <c r="G647" s="120" t="s">
        <v>254</v>
      </c>
    </row>
    <row r="648" spans="1:7" x14ac:dyDescent="0.2">
      <c r="A648" s="108" t="s">
        <v>814</v>
      </c>
      <c r="B648" s="316">
        <v>11600</v>
      </c>
      <c r="C648" s="314" t="s">
        <v>254</v>
      </c>
      <c r="D648" s="316">
        <v>2436</v>
      </c>
      <c r="E648" s="314">
        <v>0</v>
      </c>
      <c r="F648" s="316">
        <v>14036</v>
      </c>
      <c r="G648" s="315" t="s">
        <v>254</v>
      </c>
    </row>
    <row r="649" spans="1:7" x14ac:dyDescent="0.2">
      <c r="A649" s="122" t="s">
        <v>815</v>
      </c>
      <c r="B649" s="102">
        <v>11600</v>
      </c>
      <c r="C649" s="121" t="s">
        <v>254</v>
      </c>
      <c r="D649" s="102">
        <v>2436</v>
      </c>
      <c r="E649" s="121">
        <v>0</v>
      </c>
      <c r="F649" s="102">
        <v>14036</v>
      </c>
      <c r="G649" s="120" t="s">
        <v>254</v>
      </c>
    </row>
    <row r="650" spans="1:7" x14ac:dyDescent="0.2">
      <c r="A650" s="122" t="s">
        <v>579</v>
      </c>
      <c r="B650" s="102">
        <v>1520.92</v>
      </c>
      <c r="C650" s="121" t="s">
        <v>254</v>
      </c>
      <c r="D650" s="102">
        <v>78063.399999999994</v>
      </c>
      <c r="E650" s="121">
        <v>0</v>
      </c>
      <c r="F650" s="102">
        <v>79584.320000000007</v>
      </c>
      <c r="G650" s="120" t="s">
        <v>254</v>
      </c>
    </row>
    <row r="651" spans="1:7" x14ac:dyDescent="0.2">
      <c r="A651" s="122" t="s">
        <v>352</v>
      </c>
      <c r="B651" s="102">
        <v>1520.92</v>
      </c>
      <c r="C651" s="121" t="s">
        <v>254</v>
      </c>
      <c r="D651" s="102">
        <v>0</v>
      </c>
      <c r="E651" s="121">
        <v>0</v>
      </c>
      <c r="F651" s="102">
        <v>1520.92</v>
      </c>
      <c r="G651" s="120" t="s">
        <v>254</v>
      </c>
    </row>
    <row r="652" spans="1:7" x14ac:dyDescent="0.2">
      <c r="A652" s="122" t="s">
        <v>352</v>
      </c>
      <c r="B652" s="102">
        <v>0</v>
      </c>
      <c r="C652" s="121" t="s">
        <v>254</v>
      </c>
      <c r="D652" s="102">
        <v>78063.399999999994</v>
      </c>
      <c r="E652" s="121">
        <v>0</v>
      </c>
      <c r="F652" s="102">
        <v>78063.399999999994</v>
      </c>
      <c r="G652" s="120" t="s">
        <v>254</v>
      </c>
    </row>
    <row r="653" spans="1:7" x14ac:dyDescent="0.2">
      <c r="A653" s="122" t="s">
        <v>816</v>
      </c>
      <c r="B653" s="102">
        <v>11142.32</v>
      </c>
      <c r="C653" s="121" t="s">
        <v>254</v>
      </c>
      <c r="D653" s="102">
        <v>29837.13</v>
      </c>
      <c r="E653" s="121">
        <v>0</v>
      </c>
      <c r="F653" s="102">
        <v>40979.449999999997</v>
      </c>
      <c r="G653" s="120" t="s">
        <v>254</v>
      </c>
    </row>
    <row r="654" spans="1:7" x14ac:dyDescent="0.2">
      <c r="A654" s="122" t="s">
        <v>817</v>
      </c>
      <c r="B654" s="102">
        <v>11142.32</v>
      </c>
      <c r="C654" s="121" t="s">
        <v>254</v>
      </c>
      <c r="D654" s="102">
        <v>29837.13</v>
      </c>
      <c r="E654" s="121">
        <v>0</v>
      </c>
      <c r="F654" s="102">
        <v>40979.449999999997</v>
      </c>
      <c r="G654" s="120" t="s">
        <v>254</v>
      </c>
    </row>
    <row r="655" spans="1:7" x14ac:dyDescent="0.2">
      <c r="A655" s="122" t="s">
        <v>354</v>
      </c>
      <c r="B655" s="102">
        <v>11142.32</v>
      </c>
      <c r="C655" s="121" t="s">
        <v>254</v>
      </c>
      <c r="D655" s="102">
        <v>29837.13</v>
      </c>
      <c r="E655" s="121">
        <v>0</v>
      </c>
      <c r="F655" s="102">
        <v>40979.449999999997</v>
      </c>
      <c r="G655" s="120" t="s">
        <v>254</v>
      </c>
    </row>
    <row r="656" spans="1:7" x14ac:dyDescent="0.2">
      <c r="A656" s="122" t="s">
        <v>580</v>
      </c>
      <c r="B656" s="102">
        <v>24266.91</v>
      </c>
      <c r="C656" s="121" t="s">
        <v>254</v>
      </c>
      <c r="D656" s="102">
        <v>20872.2</v>
      </c>
      <c r="E656" s="121">
        <v>0</v>
      </c>
      <c r="F656" s="102">
        <v>45139.11</v>
      </c>
      <c r="G656" s="120" t="s">
        <v>254</v>
      </c>
    </row>
    <row r="657" spans="1:7" x14ac:dyDescent="0.2">
      <c r="A657" s="122" t="s">
        <v>1000</v>
      </c>
      <c r="B657" s="102">
        <v>0</v>
      </c>
      <c r="C657" s="121" t="s">
        <v>254</v>
      </c>
      <c r="D657" s="102">
        <v>877</v>
      </c>
      <c r="E657" s="121">
        <v>0</v>
      </c>
      <c r="F657" s="102">
        <v>877</v>
      </c>
      <c r="G657" s="120" t="s">
        <v>254</v>
      </c>
    </row>
    <row r="658" spans="1:7" x14ac:dyDescent="0.2">
      <c r="A658" s="122" t="s">
        <v>1001</v>
      </c>
      <c r="B658" s="102">
        <v>0</v>
      </c>
      <c r="C658" s="121" t="s">
        <v>254</v>
      </c>
      <c r="D658" s="102">
        <v>877</v>
      </c>
      <c r="E658" s="121">
        <v>0</v>
      </c>
      <c r="F658" s="102">
        <v>877</v>
      </c>
      <c r="G658" s="120" t="s">
        <v>254</v>
      </c>
    </row>
    <row r="659" spans="1:7" x14ac:dyDescent="0.2">
      <c r="A659" s="122" t="s">
        <v>581</v>
      </c>
      <c r="B659" s="102">
        <v>2960.1</v>
      </c>
      <c r="C659" s="121" t="s">
        <v>254</v>
      </c>
      <c r="D659" s="102">
        <v>3445.2</v>
      </c>
      <c r="E659" s="121">
        <v>0</v>
      </c>
      <c r="F659" s="102">
        <v>6405.3</v>
      </c>
      <c r="G659" s="120" t="s">
        <v>254</v>
      </c>
    </row>
    <row r="660" spans="1:7" x14ac:dyDescent="0.2">
      <c r="A660" s="122" t="s">
        <v>582</v>
      </c>
      <c r="B660" s="102">
        <v>775</v>
      </c>
      <c r="C660" s="121" t="s">
        <v>254</v>
      </c>
      <c r="D660" s="102">
        <v>0</v>
      </c>
      <c r="E660" s="121">
        <v>0</v>
      </c>
      <c r="F660" s="102">
        <v>775</v>
      </c>
      <c r="G660" s="120" t="s">
        <v>254</v>
      </c>
    </row>
    <row r="661" spans="1:7" x14ac:dyDescent="0.2">
      <c r="A661" s="122" t="s">
        <v>582</v>
      </c>
      <c r="B661" s="102">
        <v>2185.1</v>
      </c>
      <c r="C661" s="121" t="s">
        <v>254</v>
      </c>
      <c r="D661" s="102">
        <v>3445.2</v>
      </c>
      <c r="E661" s="121">
        <v>0</v>
      </c>
      <c r="F661" s="102">
        <v>5630.3</v>
      </c>
      <c r="G661" s="120" t="s">
        <v>254</v>
      </c>
    </row>
    <row r="662" spans="1:7" x14ac:dyDescent="0.2">
      <c r="A662" s="122" t="s">
        <v>1002</v>
      </c>
      <c r="B662" s="102">
        <v>0</v>
      </c>
      <c r="C662" s="121" t="s">
        <v>254</v>
      </c>
      <c r="D662" s="102">
        <v>310</v>
      </c>
      <c r="E662" s="121">
        <v>0</v>
      </c>
      <c r="F662" s="102">
        <v>310</v>
      </c>
      <c r="G662" s="120" t="s">
        <v>254</v>
      </c>
    </row>
    <row r="663" spans="1:7" x14ac:dyDescent="0.2">
      <c r="A663" s="122" t="s">
        <v>1003</v>
      </c>
      <c r="B663" s="102">
        <v>0</v>
      </c>
      <c r="C663" s="121" t="s">
        <v>254</v>
      </c>
      <c r="D663" s="102">
        <v>310</v>
      </c>
      <c r="E663" s="121">
        <v>0</v>
      </c>
      <c r="F663" s="102">
        <v>310</v>
      </c>
      <c r="G663" s="120" t="s">
        <v>254</v>
      </c>
    </row>
    <row r="664" spans="1:7" x14ac:dyDescent="0.2">
      <c r="A664" s="122" t="s">
        <v>583</v>
      </c>
      <c r="B664" s="102">
        <v>3038.18</v>
      </c>
      <c r="C664" s="121" t="s">
        <v>254</v>
      </c>
      <c r="D664" s="102">
        <v>2666.93</v>
      </c>
      <c r="E664" s="121">
        <v>0</v>
      </c>
      <c r="F664" s="102">
        <v>5705.11</v>
      </c>
      <c r="G664" s="120" t="s">
        <v>254</v>
      </c>
    </row>
    <row r="665" spans="1:7" x14ac:dyDescent="0.2">
      <c r="A665" s="122" t="s">
        <v>584</v>
      </c>
      <c r="B665" s="102">
        <v>1050.5</v>
      </c>
      <c r="C665" s="121" t="s">
        <v>254</v>
      </c>
      <c r="D665" s="102">
        <v>2666.93</v>
      </c>
      <c r="E665" s="121">
        <v>0</v>
      </c>
      <c r="F665" s="102">
        <v>3717.43</v>
      </c>
      <c r="G665" s="120" t="s">
        <v>254</v>
      </c>
    </row>
    <row r="666" spans="1:7" x14ac:dyDescent="0.2">
      <c r="A666" s="122" t="s">
        <v>584</v>
      </c>
      <c r="B666" s="102">
        <v>1987.68</v>
      </c>
      <c r="C666" s="121" t="s">
        <v>254</v>
      </c>
      <c r="D666" s="102">
        <v>0</v>
      </c>
      <c r="E666" s="121">
        <v>0</v>
      </c>
      <c r="F666" s="102">
        <v>1987.68</v>
      </c>
      <c r="G666" s="120" t="s">
        <v>254</v>
      </c>
    </row>
    <row r="667" spans="1:7" x14ac:dyDescent="0.2">
      <c r="A667" s="122" t="s">
        <v>585</v>
      </c>
      <c r="B667" s="102">
        <v>7511.95</v>
      </c>
      <c r="C667" s="121" t="s">
        <v>254</v>
      </c>
      <c r="D667" s="102">
        <v>4405.62</v>
      </c>
      <c r="E667" s="121">
        <v>0</v>
      </c>
      <c r="F667" s="102">
        <v>11917.57</v>
      </c>
      <c r="G667" s="120" t="s">
        <v>254</v>
      </c>
    </row>
    <row r="668" spans="1:7" x14ac:dyDescent="0.2">
      <c r="A668" s="122" t="s">
        <v>586</v>
      </c>
      <c r="B668" s="102">
        <v>807.99</v>
      </c>
      <c r="C668" s="121" t="s">
        <v>254</v>
      </c>
      <c r="D668" s="102">
        <v>0</v>
      </c>
      <c r="E668" s="121">
        <v>0</v>
      </c>
      <c r="F668" s="102">
        <v>807.99</v>
      </c>
      <c r="G668" s="120" t="s">
        <v>254</v>
      </c>
    </row>
    <row r="669" spans="1:7" x14ac:dyDescent="0.2">
      <c r="A669" s="122" t="s">
        <v>586</v>
      </c>
      <c r="B669" s="102">
        <v>6703.96</v>
      </c>
      <c r="C669" s="121" t="s">
        <v>254</v>
      </c>
      <c r="D669" s="102">
        <v>4405.62</v>
      </c>
      <c r="E669" s="121">
        <v>0</v>
      </c>
      <c r="F669" s="102">
        <v>11109.58</v>
      </c>
      <c r="G669" s="120" t="s">
        <v>254</v>
      </c>
    </row>
    <row r="670" spans="1:7" x14ac:dyDescent="0.2">
      <c r="A670" s="122" t="s">
        <v>818</v>
      </c>
      <c r="B670" s="102">
        <v>1298.76</v>
      </c>
      <c r="C670" s="121" t="s">
        <v>254</v>
      </c>
      <c r="D670" s="102">
        <v>1164.42</v>
      </c>
      <c r="E670" s="121">
        <v>0</v>
      </c>
      <c r="F670" s="102">
        <v>2463.1799999999998</v>
      </c>
      <c r="G670" s="120" t="s">
        <v>254</v>
      </c>
    </row>
    <row r="671" spans="1:7" x14ac:dyDescent="0.2">
      <c r="A671" s="122" t="s">
        <v>819</v>
      </c>
      <c r="B671" s="102">
        <v>1298.76</v>
      </c>
      <c r="C671" s="121" t="s">
        <v>254</v>
      </c>
      <c r="D671" s="102">
        <v>1164.42</v>
      </c>
      <c r="E671" s="121">
        <v>0</v>
      </c>
      <c r="F671" s="102">
        <v>2463.1799999999998</v>
      </c>
      <c r="G671" s="120" t="s">
        <v>254</v>
      </c>
    </row>
    <row r="672" spans="1:7" x14ac:dyDescent="0.2">
      <c r="A672" s="122" t="s">
        <v>587</v>
      </c>
      <c r="B672" s="102">
        <v>9457.92</v>
      </c>
      <c r="C672" s="121" t="s">
        <v>254</v>
      </c>
      <c r="D672" s="102">
        <v>8003.03</v>
      </c>
      <c r="E672" s="121">
        <v>0</v>
      </c>
      <c r="F672" s="102">
        <v>17460.95</v>
      </c>
      <c r="G672" s="120" t="s">
        <v>254</v>
      </c>
    </row>
    <row r="673" spans="1:7" x14ac:dyDescent="0.2">
      <c r="A673" s="122" t="s">
        <v>588</v>
      </c>
      <c r="B673" s="102">
        <v>9457.92</v>
      </c>
      <c r="C673" s="121" t="s">
        <v>254</v>
      </c>
      <c r="D673" s="102">
        <v>8003.03</v>
      </c>
      <c r="E673" s="121">
        <v>0</v>
      </c>
      <c r="F673" s="102">
        <v>17460.95</v>
      </c>
      <c r="G673" s="120" t="s">
        <v>254</v>
      </c>
    </row>
    <row r="674" spans="1:7" x14ac:dyDescent="0.2">
      <c r="A674" s="122" t="s">
        <v>820</v>
      </c>
      <c r="B674" s="102">
        <v>24521.45</v>
      </c>
      <c r="C674" s="121" t="s">
        <v>254</v>
      </c>
      <c r="D674" s="102">
        <v>0</v>
      </c>
      <c r="E674" s="121">
        <v>0</v>
      </c>
      <c r="F674" s="102">
        <v>24521.45</v>
      </c>
      <c r="G674" s="120" t="s">
        <v>254</v>
      </c>
    </row>
    <row r="675" spans="1:7" x14ac:dyDescent="0.2">
      <c r="A675" s="122" t="s">
        <v>821</v>
      </c>
      <c r="B675" s="102">
        <v>24521.45</v>
      </c>
      <c r="C675" s="121" t="s">
        <v>254</v>
      </c>
      <c r="D675" s="102">
        <v>0</v>
      </c>
      <c r="E675" s="121">
        <v>0</v>
      </c>
      <c r="F675" s="102">
        <v>24521.45</v>
      </c>
      <c r="G675" s="120" t="s">
        <v>254</v>
      </c>
    </row>
    <row r="676" spans="1:7" x14ac:dyDescent="0.2">
      <c r="A676" s="122" t="s">
        <v>822</v>
      </c>
      <c r="B676" s="102">
        <v>24521.45</v>
      </c>
      <c r="C676" s="121" t="s">
        <v>254</v>
      </c>
      <c r="D676" s="102">
        <v>0</v>
      </c>
      <c r="E676" s="121">
        <v>0</v>
      </c>
      <c r="F676" s="102">
        <v>24521.45</v>
      </c>
      <c r="G676" s="120" t="s">
        <v>254</v>
      </c>
    </row>
    <row r="677" spans="1:7" x14ac:dyDescent="0.2">
      <c r="A677" s="122" t="s">
        <v>747</v>
      </c>
      <c r="B677" s="102">
        <v>119906.61</v>
      </c>
      <c r="C677" s="121" t="s">
        <v>254</v>
      </c>
      <c r="D677" s="102">
        <v>113863.14</v>
      </c>
      <c r="E677" s="121">
        <v>0</v>
      </c>
      <c r="F677" s="102">
        <v>233769.75</v>
      </c>
      <c r="G677" s="120" t="s">
        <v>254</v>
      </c>
    </row>
    <row r="678" spans="1:7" x14ac:dyDescent="0.2">
      <c r="A678" s="122" t="s">
        <v>589</v>
      </c>
      <c r="B678" s="102">
        <v>119906.61</v>
      </c>
      <c r="C678" s="121" t="s">
        <v>254</v>
      </c>
      <c r="D678" s="102">
        <v>113863.14</v>
      </c>
      <c r="E678" s="121">
        <v>0</v>
      </c>
      <c r="F678" s="102">
        <v>233769.75</v>
      </c>
      <c r="G678" s="120" t="s">
        <v>254</v>
      </c>
    </row>
    <row r="679" spans="1:7" x14ac:dyDescent="0.2">
      <c r="A679" s="122" t="s">
        <v>590</v>
      </c>
      <c r="B679" s="102">
        <v>108433.19</v>
      </c>
      <c r="C679" s="121" t="s">
        <v>254</v>
      </c>
      <c r="D679" s="102">
        <v>109248.32000000001</v>
      </c>
      <c r="E679" s="121">
        <v>0</v>
      </c>
      <c r="F679" s="102">
        <v>217681.51</v>
      </c>
      <c r="G679" s="120" t="s">
        <v>254</v>
      </c>
    </row>
    <row r="680" spans="1:7" x14ac:dyDescent="0.2">
      <c r="A680" s="122" t="s">
        <v>590</v>
      </c>
      <c r="B680" s="102">
        <v>11473.42</v>
      </c>
      <c r="C680" s="121" t="s">
        <v>254</v>
      </c>
      <c r="D680" s="102">
        <v>4614.82</v>
      </c>
      <c r="E680" s="121">
        <v>0</v>
      </c>
      <c r="F680" s="102">
        <v>16088.24</v>
      </c>
      <c r="G680" s="120" t="s">
        <v>254</v>
      </c>
    </row>
    <row r="681" spans="1:7" x14ac:dyDescent="0.2">
      <c r="A681" s="122" t="s">
        <v>1004</v>
      </c>
      <c r="B681" s="102">
        <v>0</v>
      </c>
      <c r="C681" s="121" t="s">
        <v>254</v>
      </c>
      <c r="D681" s="102">
        <v>598</v>
      </c>
      <c r="E681" s="121">
        <v>0</v>
      </c>
      <c r="F681" s="102">
        <v>598</v>
      </c>
      <c r="G681" s="120" t="s">
        <v>254</v>
      </c>
    </row>
    <row r="682" spans="1:7" x14ac:dyDescent="0.2">
      <c r="A682" s="122" t="s">
        <v>1005</v>
      </c>
      <c r="B682" s="102">
        <v>0</v>
      </c>
      <c r="C682" s="121" t="s">
        <v>254</v>
      </c>
      <c r="D682" s="102">
        <v>598</v>
      </c>
      <c r="E682" s="121">
        <v>0</v>
      </c>
      <c r="F682" s="102">
        <v>598</v>
      </c>
      <c r="G682" s="120" t="s">
        <v>254</v>
      </c>
    </row>
    <row r="683" spans="1:7" x14ac:dyDescent="0.2">
      <c r="A683" s="122" t="s">
        <v>1006</v>
      </c>
      <c r="B683" s="102">
        <v>0</v>
      </c>
      <c r="C683" s="121" t="s">
        <v>254</v>
      </c>
      <c r="D683" s="102">
        <v>598</v>
      </c>
      <c r="E683" s="121">
        <v>0</v>
      </c>
      <c r="F683" s="102">
        <v>598</v>
      </c>
      <c r="G683" s="120" t="s">
        <v>254</v>
      </c>
    </row>
    <row r="684" spans="1:7" x14ac:dyDescent="0.2">
      <c r="A684" s="122" t="s">
        <v>748</v>
      </c>
      <c r="B684" s="102">
        <v>193352.76</v>
      </c>
      <c r="C684" s="121" t="s">
        <v>254</v>
      </c>
      <c r="D684" s="102">
        <v>7309.88</v>
      </c>
      <c r="E684" s="121">
        <v>0</v>
      </c>
      <c r="F684" s="102">
        <v>200662.64</v>
      </c>
      <c r="G684" s="120" t="s">
        <v>254</v>
      </c>
    </row>
    <row r="685" spans="1:7" x14ac:dyDescent="0.2">
      <c r="A685" s="122" t="s">
        <v>591</v>
      </c>
      <c r="B685" s="102">
        <v>10822.47</v>
      </c>
      <c r="C685" s="121" t="s">
        <v>254</v>
      </c>
      <c r="D685" s="102">
        <v>3245.12</v>
      </c>
      <c r="E685" s="121">
        <v>0</v>
      </c>
      <c r="F685" s="102">
        <v>14067.59</v>
      </c>
      <c r="G685" s="120" t="s">
        <v>254</v>
      </c>
    </row>
    <row r="686" spans="1:7" x14ac:dyDescent="0.2">
      <c r="A686" s="122" t="s">
        <v>592</v>
      </c>
      <c r="B686" s="102">
        <v>10822.47</v>
      </c>
      <c r="C686" s="121" t="s">
        <v>254</v>
      </c>
      <c r="D686" s="102">
        <v>3245.12</v>
      </c>
      <c r="E686" s="121">
        <v>0</v>
      </c>
      <c r="F686" s="102">
        <v>14067.59</v>
      </c>
      <c r="G686" s="120" t="s">
        <v>254</v>
      </c>
    </row>
    <row r="687" spans="1:7" x14ac:dyDescent="0.2">
      <c r="A687" s="122" t="s">
        <v>593</v>
      </c>
      <c r="B687" s="102">
        <v>3892.54</v>
      </c>
      <c r="C687" s="121" t="s">
        <v>254</v>
      </c>
      <c r="D687" s="102">
        <v>3394.77</v>
      </c>
      <c r="E687" s="121">
        <v>0</v>
      </c>
      <c r="F687" s="102">
        <v>7287.31</v>
      </c>
      <c r="G687" s="120" t="s">
        <v>254</v>
      </c>
    </row>
    <row r="688" spans="1:7" x14ac:dyDescent="0.2">
      <c r="A688" s="122" t="s">
        <v>594</v>
      </c>
      <c r="B688" s="102">
        <v>1278.5</v>
      </c>
      <c r="C688" s="121" t="s">
        <v>254</v>
      </c>
      <c r="D688" s="102">
        <v>0</v>
      </c>
      <c r="E688" s="121">
        <v>0</v>
      </c>
      <c r="F688" s="102">
        <v>1278.5</v>
      </c>
      <c r="G688" s="120" t="s">
        <v>254</v>
      </c>
    </row>
    <row r="689" spans="1:7" x14ac:dyDescent="0.2">
      <c r="A689" s="122" t="s">
        <v>594</v>
      </c>
      <c r="B689" s="102">
        <v>2614.04</v>
      </c>
      <c r="C689" s="121" t="s">
        <v>254</v>
      </c>
      <c r="D689" s="102">
        <v>3394.77</v>
      </c>
      <c r="E689" s="121">
        <v>0</v>
      </c>
      <c r="F689" s="102">
        <v>6008.81</v>
      </c>
      <c r="G689" s="120" t="s">
        <v>254</v>
      </c>
    </row>
    <row r="690" spans="1:7" x14ac:dyDescent="0.2">
      <c r="A690" s="122" t="s">
        <v>595</v>
      </c>
      <c r="B690" s="102">
        <v>177839.74</v>
      </c>
      <c r="C690" s="121" t="s">
        <v>254</v>
      </c>
      <c r="D690" s="102">
        <v>0</v>
      </c>
      <c r="E690" s="121">
        <v>0</v>
      </c>
      <c r="F690" s="102">
        <v>177839.74</v>
      </c>
      <c r="G690" s="120" t="s">
        <v>254</v>
      </c>
    </row>
    <row r="691" spans="1:7" x14ac:dyDescent="0.2">
      <c r="A691" s="122" t="s">
        <v>596</v>
      </c>
      <c r="B691" s="102">
        <v>177839.74</v>
      </c>
      <c r="C691" s="121" t="s">
        <v>254</v>
      </c>
      <c r="D691" s="102">
        <v>0</v>
      </c>
      <c r="E691" s="121">
        <v>0</v>
      </c>
      <c r="F691" s="102">
        <v>177839.74</v>
      </c>
      <c r="G691" s="120" t="s">
        <v>254</v>
      </c>
    </row>
    <row r="692" spans="1:7" x14ac:dyDescent="0.2">
      <c r="A692" s="122" t="s">
        <v>597</v>
      </c>
      <c r="B692" s="102">
        <v>798.01</v>
      </c>
      <c r="C692" s="121" t="s">
        <v>254</v>
      </c>
      <c r="D692" s="102">
        <v>669.99</v>
      </c>
      <c r="E692" s="121">
        <v>0</v>
      </c>
      <c r="F692" s="102">
        <v>1468</v>
      </c>
      <c r="G692" s="120" t="s">
        <v>254</v>
      </c>
    </row>
    <row r="693" spans="1:7" x14ac:dyDescent="0.2">
      <c r="A693" s="122" t="s">
        <v>598</v>
      </c>
      <c r="B693" s="102">
        <v>798.01</v>
      </c>
      <c r="C693" s="121" t="s">
        <v>254</v>
      </c>
      <c r="D693" s="102">
        <v>669.99</v>
      </c>
      <c r="E693" s="121">
        <v>0</v>
      </c>
      <c r="F693" s="102">
        <v>1468</v>
      </c>
      <c r="G693" s="120" t="s">
        <v>254</v>
      </c>
    </row>
    <row r="694" spans="1:7" x14ac:dyDescent="0.2">
      <c r="A694" s="122" t="s">
        <v>193</v>
      </c>
      <c r="B694" s="102">
        <v>3058883.16</v>
      </c>
      <c r="C694" s="121" t="s">
        <v>254</v>
      </c>
      <c r="D694" s="102">
        <v>1471369.04</v>
      </c>
      <c r="E694" s="121">
        <v>0</v>
      </c>
      <c r="F694" s="102">
        <v>4530252.2</v>
      </c>
      <c r="G694" s="120" t="s">
        <v>254</v>
      </c>
    </row>
    <row r="695" spans="1:7" x14ac:dyDescent="0.2">
      <c r="A695" s="122" t="s">
        <v>749</v>
      </c>
      <c r="B695" s="102">
        <v>386010.56</v>
      </c>
      <c r="C695" s="121" t="s">
        <v>254</v>
      </c>
      <c r="D695" s="102">
        <v>218295.31</v>
      </c>
      <c r="E695" s="121">
        <v>0</v>
      </c>
      <c r="F695" s="102">
        <v>604305.87</v>
      </c>
      <c r="G695" s="120" t="s">
        <v>254</v>
      </c>
    </row>
    <row r="696" spans="1:7" x14ac:dyDescent="0.2">
      <c r="A696" s="122" t="s">
        <v>599</v>
      </c>
      <c r="B696" s="102">
        <v>162074</v>
      </c>
      <c r="C696" s="121" t="s">
        <v>254</v>
      </c>
      <c r="D696" s="102">
        <v>97805</v>
      </c>
      <c r="E696" s="121">
        <v>0</v>
      </c>
      <c r="F696" s="102">
        <v>259879</v>
      </c>
      <c r="G696" s="120" t="s">
        <v>254</v>
      </c>
    </row>
    <row r="697" spans="1:7" x14ac:dyDescent="0.2">
      <c r="A697" s="122" t="s">
        <v>600</v>
      </c>
      <c r="B697" s="102">
        <v>162074</v>
      </c>
      <c r="C697" s="121" t="s">
        <v>254</v>
      </c>
      <c r="D697" s="102">
        <v>97805</v>
      </c>
      <c r="E697" s="121">
        <v>0</v>
      </c>
      <c r="F697" s="102">
        <v>259879</v>
      </c>
      <c r="G697" s="120" t="s">
        <v>254</v>
      </c>
    </row>
    <row r="698" spans="1:7" x14ac:dyDescent="0.2">
      <c r="A698" s="122" t="s">
        <v>601</v>
      </c>
      <c r="B698" s="102">
        <v>88528.4</v>
      </c>
      <c r="C698" s="121" t="s">
        <v>254</v>
      </c>
      <c r="D698" s="102">
        <v>39454</v>
      </c>
      <c r="E698" s="121">
        <v>0</v>
      </c>
      <c r="F698" s="102">
        <v>127982.39999999999</v>
      </c>
      <c r="G698" s="120" t="s">
        <v>254</v>
      </c>
    </row>
    <row r="699" spans="1:7" x14ac:dyDescent="0.2">
      <c r="A699" s="122" t="s">
        <v>602</v>
      </c>
      <c r="B699" s="102">
        <v>88528.4</v>
      </c>
      <c r="C699" s="121" t="s">
        <v>254</v>
      </c>
      <c r="D699" s="102">
        <v>39454</v>
      </c>
      <c r="E699" s="121">
        <v>0</v>
      </c>
      <c r="F699" s="102">
        <v>127982.39999999999</v>
      </c>
      <c r="G699" s="120" t="s">
        <v>254</v>
      </c>
    </row>
    <row r="700" spans="1:7" x14ac:dyDescent="0.2">
      <c r="A700" s="122" t="s">
        <v>603</v>
      </c>
      <c r="B700" s="102">
        <v>127654</v>
      </c>
      <c r="C700" s="121" t="s">
        <v>254</v>
      </c>
      <c r="D700" s="102">
        <v>63845</v>
      </c>
      <c r="E700" s="121">
        <v>0</v>
      </c>
      <c r="F700" s="102">
        <v>191499</v>
      </c>
      <c r="G700" s="120" t="s">
        <v>254</v>
      </c>
    </row>
    <row r="701" spans="1:7" ht="13.5" thickBot="1" x14ac:dyDescent="0.25">
      <c r="A701" s="193" t="s">
        <v>604</v>
      </c>
      <c r="B701" s="107">
        <v>310</v>
      </c>
      <c r="C701" s="194" t="s">
        <v>254</v>
      </c>
      <c r="D701" s="107">
        <v>0</v>
      </c>
      <c r="E701" s="194">
        <v>0</v>
      </c>
      <c r="F701" s="107">
        <v>310</v>
      </c>
      <c r="G701" s="195" t="s">
        <v>254</v>
      </c>
    </row>
    <row r="702" spans="1:7" x14ac:dyDescent="0.2">
      <c r="A702" s="118" t="s">
        <v>604</v>
      </c>
      <c r="B702" s="99">
        <v>127344</v>
      </c>
      <c r="C702" s="191" t="s">
        <v>254</v>
      </c>
      <c r="D702" s="99">
        <v>63845</v>
      </c>
      <c r="E702" s="191">
        <v>0</v>
      </c>
      <c r="F702" s="99">
        <v>191189</v>
      </c>
      <c r="G702" s="192" t="s">
        <v>254</v>
      </c>
    </row>
    <row r="703" spans="1:7" x14ac:dyDescent="0.2">
      <c r="A703" s="122" t="s">
        <v>605</v>
      </c>
      <c r="B703" s="102">
        <v>300</v>
      </c>
      <c r="C703" s="121" t="s">
        <v>254</v>
      </c>
      <c r="D703" s="102">
        <v>17191.310000000001</v>
      </c>
      <c r="E703" s="121">
        <v>0</v>
      </c>
      <c r="F703" s="102">
        <v>17491.310000000001</v>
      </c>
      <c r="G703" s="120" t="s">
        <v>254</v>
      </c>
    </row>
    <row r="704" spans="1:7" x14ac:dyDescent="0.2">
      <c r="A704" s="122" t="s">
        <v>606</v>
      </c>
      <c r="B704" s="102">
        <v>300</v>
      </c>
      <c r="C704" s="121" t="s">
        <v>254</v>
      </c>
      <c r="D704" s="102">
        <v>17191.310000000001</v>
      </c>
      <c r="E704" s="121">
        <v>0</v>
      </c>
      <c r="F704" s="102">
        <v>17491.310000000001</v>
      </c>
      <c r="G704" s="120" t="s">
        <v>254</v>
      </c>
    </row>
    <row r="705" spans="1:7" x14ac:dyDescent="0.2">
      <c r="A705" s="122" t="s">
        <v>823</v>
      </c>
      <c r="B705" s="102">
        <v>7454.16</v>
      </c>
      <c r="C705" s="121" t="s">
        <v>254</v>
      </c>
      <c r="D705" s="102">
        <v>0</v>
      </c>
      <c r="E705" s="121">
        <v>0</v>
      </c>
      <c r="F705" s="102">
        <v>7454.16</v>
      </c>
      <c r="G705" s="120" t="s">
        <v>254</v>
      </c>
    </row>
    <row r="706" spans="1:7" x14ac:dyDescent="0.2">
      <c r="A706" s="122" t="s">
        <v>824</v>
      </c>
      <c r="B706" s="102">
        <v>7454.16</v>
      </c>
      <c r="C706" s="121" t="s">
        <v>254</v>
      </c>
      <c r="D706" s="102">
        <v>0</v>
      </c>
      <c r="E706" s="121">
        <v>0</v>
      </c>
      <c r="F706" s="102">
        <v>7454.16</v>
      </c>
      <c r="G706" s="120" t="s">
        <v>254</v>
      </c>
    </row>
    <row r="707" spans="1:7" x14ac:dyDescent="0.2">
      <c r="A707" s="122" t="s">
        <v>1007</v>
      </c>
      <c r="B707" s="102">
        <v>0</v>
      </c>
      <c r="C707" s="121" t="s">
        <v>254</v>
      </c>
      <c r="D707" s="102">
        <v>30746.48</v>
      </c>
      <c r="E707" s="121">
        <v>0</v>
      </c>
      <c r="F707" s="102">
        <v>30746.48</v>
      </c>
      <c r="G707" s="120" t="s">
        <v>254</v>
      </c>
    </row>
    <row r="708" spans="1:7" x14ac:dyDescent="0.2">
      <c r="A708" s="122" t="s">
        <v>1008</v>
      </c>
      <c r="B708" s="102">
        <v>0</v>
      </c>
      <c r="C708" s="121" t="s">
        <v>254</v>
      </c>
      <c r="D708" s="102">
        <v>928</v>
      </c>
      <c r="E708" s="121">
        <v>0</v>
      </c>
      <c r="F708" s="102">
        <v>928</v>
      </c>
      <c r="G708" s="120" t="s">
        <v>254</v>
      </c>
    </row>
    <row r="709" spans="1:7" x14ac:dyDescent="0.2">
      <c r="A709" s="122" t="s">
        <v>1009</v>
      </c>
      <c r="B709" s="102">
        <v>0</v>
      </c>
      <c r="C709" s="121" t="s">
        <v>254</v>
      </c>
      <c r="D709" s="102">
        <v>928</v>
      </c>
      <c r="E709" s="121">
        <v>0</v>
      </c>
      <c r="F709" s="102">
        <v>928</v>
      </c>
      <c r="G709" s="120" t="s">
        <v>254</v>
      </c>
    </row>
    <row r="710" spans="1:7" x14ac:dyDescent="0.2">
      <c r="A710" s="122" t="s">
        <v>1010</v>
      </c>
      <c r="B710" s="102">
        <v>0</v>
      </c>
      <c r="C710" s="121" t="s">
        <v>254</v>
      </c>
      <c r="D710" s="102">
        <v>2178.48</v>
      </c>
      <c r="E710" s="121">
        <v>0</v>
      </c>
      <c r="F710" s="102">
        <v>2178.48</v>
      </c>
      <c r="G710" s="120" t="s">
        <v>254</v>
      </c>
    </row>
    <row r="711" spans="1:7" x14ac:dyDescent="0.2">
      <c r="A711" s="122" t="s">
        <v>1011</v>
      </c>
      <c r="B711" s="102">
        <v>0</v>
      </c>
      <c r="C711" s="121" t="s">
        <v>254</v>
      </c>
      <c r="D711" s="102">
        <v>2178.48</v>
      </c>
      <c r="E711" s="121">
        <v>0</v>
      </c>
      <c r="F711" s="102">
        <v>2178.48</v>
      </c>
      <c r="G711" s="120" t="s">
        <v>254</v>
      </c>
    </row>
    <row r="712" spans="1:7" x14ac:dyDescent="0.2">
      <c r="A712" s="122" t="s">
        <v>1012</v>
      </c>
      <c r="B712" s="102">
        <v>0</v>
      </c>
      <c r="C712" s="121" t="s">
        <v>254</v>
      </c>
      <c r="D712" s="102">
        <v>27640</v>
      </c>
      <c r="E712" s="121">
        <v>0</v>
      </c>
      <c r="F712" s="102">
        <v>27640</v>
      </c>
      <c r="G712" s="120" t="s">
        <v>254</v>
      </c>
    </row>
    <row r="713" spans="1:7" x14ac:dyDescent="0.2">
      <c r="A713" s="122" t="s">
        <v>1013</v>
      </c>
      <c r="B713" s="102">
        <v>0</v>
      </c>
      <c r="C713" s="121" t="s">
        <v>254</v>
      </c>
      <c r="D713" s="102">
        <v>27640</v>
      </c>
      <c r="E713" s="121">
        <v>0</v>
      </c>
      <c r="F713" s="102">
        <v>27640</v>
      </c>
      <c r="G713" s="120" t="s">
        <v>254</v>
      </c>
    </row>
    <row r="714" spans="1:7" x14ac:dyDescent="0.2">
      <c r="A714" s="122" t="s">
        <v>750</v>
      </c>
      <c r="B714" s="102">
        <v>1605984.98</v>
      </c>
      <c r="C714" s="121" t="s">
        <v>254</v>
      </c>
      <c r="D714" s="102">
        <v>967799.96</v>
      </c>
      <c r="E714" s="121">
        <v>0</v>
      </c>
      <c r="F714" s="102">
        <v>2573784.94</v>
      </c>
      <c r="G714" s="120" t="s">
        <v>254</v>
      </c>
    </row>
    <row r="715" spans="1:7" x14ac:dyDescent="0.2">
      <c r="A715" s="122" t="s">
        <v>607</v>
      </c>
      <c r="B715" s="102">
        <v>1383250.27</v>
      </c>
      <c r="C715" s="121" t="s">
        <v>254</v>
      </c>
      <c r="D715" s="102">
        <v>967277.96</v>
      </c>
      <c r="E715" s="121">
        <v>0</v>
      </c>
      <c r="F715" s="102">
        <v>2350528.23</v>
      </c>
      <c r="G715" s="120" t="s">
        <v>254</v>
      </c>
    </row>
    <row r="716" spans="1:7" x14ac:dyDescent="0.2">
      <c r="A716" s="122" t="s">
        <v>608</v>
      </c>
      <c r="B716" s="102">
        <v>0</v>
      </c>
      <c r="C716" s="121" t="s">
        <v>254</v>
      </c>
      <c r="D716" s="102">
        <v>42624.34</v>
      </c>
      <c r="E716" s="121">
        <v>0</v>
      </c>
      <c r="F716" s="102">
        <v>42624.34</v>
      </c>
      <c r="G716" s="120" t="s">
        <v>254</v>
      </c>
    </row>
    <row r="717" spans="1:7" x14ac:dyDescent="0.2">
      <c r="A717" s="122" t="s">
        <v>608</v>
      </c>
      <c r="B717" s="102">
        <v>1383250.27</v>
      </c>
      <c r="C717" s="121" t="s">
        <v>254</v>
      </c>
      <c r="D717" s="102">
        <v>924653.62</v>
      </c>
      <c r="E717" s="121">
        <v>0</v>
      </c>
      <c r="F717" s="102">
        <v>2307903.89</v>
      </c>
      <c r="G717" s="120" t="s">
        <v>254</v>
      </c>
    </row>
    <row r="718" spans="1:7" x14ac:dyDescent="0.2">
      <c r="A718" s="122" t="s">
        <v>609</v>
      </c>
      <c r="B718" s="102">
        <v>11071.04</v>
      </c>
      <c r="C718" s="121" t="s">
        <v>254</v>
      </c>
      <c r="D718" s="102">
        <v>522</v>
      </c>
      <c r="E718" s="121">
        <v>0</v>
      </c>
      <c r="F718" s="102">
        <v>11593.04</v>
      </c>
      <c r="G718" s="120" t="s">
        <v>254</v>
      </c>
    </row>
    <row r="719" spans="1:7" x14ac:dyDescent="0.2">
      <c r="A719" s="122" t="s">
        <v>610</v>
      </c>
      <c r="B719" s="102">
        <v>11071.04</v>
      </c>
      <c r="C719" s="121" t="s">
        <v>254</v>
      </c>
      <c r="D719" s="102">
        <v>522</v>
      </c>
      <c r="E719" s="121">
        <v>0</v>
      </c>
      <c r="F719" s="102">
        <v>11593.04</v>
      </c>
      <c r="G719" s="120" t="s">
        <v>254</v>
      </c>
    </row>
    <row r="720" spans="1:7" x14ac:dyDescent="0.2">
      <c r="A720" s="122" t="s">
        <v>825</v>
      </c>
      <c r="B720" s="102">
        <v>1299.8499999999999</v>
      </c>
      <c r="C720" s="121" t="s">
        <v>254</v>
      </c>
      <c r="D720" s="102">
        <v>0</v>
      </c>
      <c r="E720" s="121">
        <v>0</v>
      </c>
      <c r="F720" s="102">
        <v>1299.8499999999999</v>
      </c>
      <c r="G720" s="120" t="s">
        <v>254</v>
      </c>
    </row>
    <row r="721" spans="1:7" x14ac:dyDescent="0.2">
      <c r="A721" s="122" t="s">
        <v>826</v>
      </c>
      <c r="B721" s="102">
        <v>1299.8499999999999</v>
      </c>
      <c r="C721" s="121" t="s">
        <v>254</v>
      </c>
      <c r="D721" s="102">
        <v>0</v>
      </c>
      <c r="E721" s="121">
        <v>0</v>
      </c>
      <c r="F721" s="102">
        <v>1299.8499999999999</v>
      </c>
      <c r="G721" s="120" t="s">
        <v>254</v>
      </c>
    </row>
    <row r="722" spans="1:7" x14ac:dyDescent="0.2">
      <c r="A722" s="122" t="s">
        <v>611</v>
      </c>
      <c r="B722" s="102">
        <v>56315.82</v>
      </c>
      <c r="C722" s="121" t="s">
        <v>254</v>
      </c>
      <c r="D722" s="102">
        <v>0</v>
      </c>
      <c r="E722" s="121">
        <v>0</v>
      </c>
      <c r="F722" s="102">
        <v>56315.82</v>
      </c>
      <c r="G722" s="120" t="s">
        <v>254</v>
      </c>
    </row>
    <row r="723" spans="1:7" x14ac:dyDescent="0.2">
      <c r="A723" s="122" t="s">
        <v>612</v>
      </c>
      <c r="B723" s="102">
        <v>1500</v>
      </c>
      <c r="C723" s="121" t="s">
        <v>254</v>
      </c>
      <c r="D723" s="102">
        <v>0</v>
      </c>
      <c r="E723" s="121">
        <v>0</v>
      </c>
      <c r="F723" s="102">
        <v>1500</v>
      </c>
      <c r="G723" s="120" t="s">
        <v>254</v>
      </c>
    </row>
    <row r="724" spans="1:7" x14ac:dyDescent="0.2">
      <c r="A724" s="122" t="s">
        <v>612</v>
      </c>
      <c r="B724" s="102">
        <v>54815.82</v>
      </c>
      <c r="C724" s="121" t="s">
        <v>254</v>
      </c>
      <c r="D724" s="102">
        <v>0</v>
      </c>
      <c r="E724" s="121">
        <v>0</v>
      </c>
      <c r="F724" s="102">
        <v>54815.82</v>
      </c>
      <c r="G724" s="120" t="s">
        <v>254</v>
      </c>
    </row>
    <row r="725" spans="1:7" x14ac:dyDescent="0.2">
      <c r="A725" s="122" t="s">
        <v>613</v>
      </c>
      <c r="B725" s="102">
        <v>154048</v>
      </c>
      <c r="C725" s="121" t="s">
        <v>254</v>
      </c>
      <c r="D725" s="102">
        <v>0</v>
      </c>
      <c r="E725" s="121">
        <v>0</v>
      </c>
      <c r="F725" s="102">
        <v>154048</v>
      </c>
      <c r="G725" s="120" t="s">
        <v>254</v>
      </c>
    </row>
    <row r="726" spans="1:7" x14ac:dyDescent="0.2">
      <c r="A726" s="122" t="s">
        <v>614</v>
      </c>
      <c r="B726" s="102">
        <v>154048</v>
      </c>
      <c r="C726" s="121" t="s">
        <v>254</v>
      </c>
      <c r="D726" s="102">
        <v>0</v>
      </c>
      <c r="E726" s="121">
        <v>0</v>
      </c>
      <c r="F726" s="102">
        <v>154048</v>
      </c>
      <c r="G726" s="120" t="s">
        <v>254</v>
      </c>
    </row>
    <row r="727" spans="1:7" x14ac:dyDescent="0.2">
      <c r="A727" s="122" t="s">
        <v>751</v>
      </c>
      <c r="B727" s="102">
        <v>61320.01</v>
      </c>
      <c r="C727" s="121" t="s">
        <v>254</v>
      </c>
      <c r="D727" s="102">
        <v>16111.34</v>
      </c>
      <c r="E727" s="121">
        <v>0</v>
      </c>
      <c r="F727" s="102">
        <v>77431.350000000006</v>
      </c>
      <c r="G727" s="120" t="s">
        <v>254</v>
      </c>
    </row>
    <row r="728" spans="1:7" x14ac:dyDescent="0.2">
      <c r="A728" s="122" t="s">
        <v>615</v>
      </c>
      <c r="B728" s="102">
        <v>61320.01</v>
      </c>
      <c r="C728" s="121" t="s">
        <v>254</v>
      </c>
      <c r="D728" s="102">
        <v>16111.34</v>
      </c>
      <c r="E728" s="121">
        <v>0</v>
      </c>
      <c r="F728" s="102">
        <v>77431.350000000006</v>
      </c>
      <c r="G728" s="120" t="s">
        <v>254</v>
      </c>
    </row>
    <row r="729" spans="1:7" x14ac:dyDescent="0.2">
      <c r="A729" s="122" t="s">
        <v>616</v>
      </c>
      <c r="B729" s="102">
        <v>14855.53</v>
      </c>
      <c r="C729" s="121" t="s">
        <v>254</v>
      </c>
      <c r="D729" s="102">
        <v>3586.89</v>
      </c>
      <c r="E729" s="121">
        <v>0</v>
      </c>
      <c r="F729" s="102">
        <v>18442.419999999998</v>
      </c>
      <c r="G729" s="120" t="s">
        <v>254</v>
      </c>
    </row>
    <row r="730" spans="1:7" x14ac:dyDescent="0.2">
      <c r="A730" s="122" t="s">
        <v>616</v>
      </c>
      <c r="B730" s="102">
        <v>83.52</v>
      </c>
      <c r="C730" s="121" t="s">
        <v>254</v>
      </c>
      <c r="D730" s="102">
        <v>0</v>
      </c>
      <c r="E730" s="121">
        <v>0</v>
      </c>
      <c r="F730" s="102">
        <v>83.52</v>
      </c>
      <c r="G730" s="120" t="s">
        <v>254</v>
      </c>
    </row>
    <row r="731" spans="1:7" x14ac:dyDescent="0.2">
      <c r="A731" s="122" t="s">
        <v>616</v>
      </c>
      <c r="B731" s="102">
        <v>75.28</v>
      </c>
      <c r="C731" s="121" t="s">
        <v>254</v>
      </c>
      <c r="D731" s="102">
        <v>0</v>
      </c>
      <c r="E731" s="121">
        <v>0</v>
      </c>
      <c r="F731" s="102">
        <v>75.28</v>
      </c>
      <c r="G731" s="120" t="s">
        <v>254</v>
      </c>
    </row>
    <row r="732" spans="1:7" x14ac:dyDescent="0.2">
      <c r="A732" s="122" t="s">
        <v>616</v>
      </c>
      <c r="B732" s="102">
        <v>4001.8</v>
      </c>
      <c r="C732" s="121" t="s">
        <v>254</v>
      </c>
      <c r="D732" s="102">
        <v>3226.3</v>
      </c>
      <c r="E732" s="121">
        <v>0</v>
      </c>
      <c r="F732" s="102">
        <v>7228.1</v>
      </c>
      <c r="G732" s="120" t="s">
        <v>254</v>
      </c>
    </row>
    <row r="733" spans="1:7" x14ac:dyDescent="0.2">
      <c r="A733" s="122" t="s">
        <v>616</v>
      </c>
      <c r="B733" s="102">
        <v>42272.92</v>
      </c>
      <c r="C733" s="121" t="s">
        <v>254</v>
      </c>
      <c r="D733" s="102">
        <v>9246.5499999999993</v>
      </c>
      <c r="E733" s="121">
        <v>0</v>
      </c>
      <c r="F733" s="102">
        <v>51519.47</v>
      </c>
      <c r="G733" s="120" t="s">
        <v>254</v>
      </c>
    </row>
    <row r="734" spans="1:7" x14ac:dyDescent="0.2">
      <c r="A734" s="122" t="s">
        <v>616</v>
      </c>
      <c r="B734" s="102">
        <v>20.64</v>
      </c>
      <c r="C734" s="121" t="s">
        <v>254</v>
      </c>
      <c r="D734" s="102">
        <v>10.32</v>
      </c>
      <c r="E734" s="121">
        <v>0</v>
      </c>
      <c r="F734" s="102">
        <v>30.96</v>
      </c>
      <c r="G734" s="120" t="s">
        <v>254</v>
      </c>
    </row>
    <row r="735" spans="1:7" x14ac:dyDescent="0.2">
      <c r="A735" s="122" t="s">
        <v>616</v>
      </c>
      <c r="B735" s="102">
        <v>10.32</v>
      </c>
      <c r="C735" s="121" t="s">
        <v>254</v>
      </c>
      <c r="D735" s="102">
        <v>41.28</v>
      </c>
      <c r="E735" s="121">
        <v>0</v>
      </c>
      <c r="F735" s="102">
        <v>51.6</v>
      </c>
      <c r="G735" s="120" t="s">
        <v>254</v>
      </c>
    </row>
    <row r="736" spans="1:7" x14ac:dyDescent="0.2">
      <c r="A736" s="122" t="s">
        <v>617</v>
      </c>
      <c r="B736" s="102">
        <v>291404</v>
      </c>
      <c r="C736" s="121" t="s">
        <v>254</v>
      </c>
      <c r="D736" s="102">
        <v>104.29</v>
      </c>
      <c r="E736" s="121">
        <v>0</v>
      </c>
      <c r="F736" s="102">
        <v>291508.28999999998</v>
      </c>
      <c r="G736" s="120" t="s">
        <v>254</v>
      </c>
    </row>
    <row r="737" spans="1:7" x14ac:dyDescent="0.2">
      <c r="A737" s="122" t="s">
        <v>618</v>
      </c>
      <c r="B737" s="102">
        <v>40136</v>
      </c>
      <c r="C737" s="121" t="s">
        <v>254</v>
      </c>
      <c r="D737" s="102">
        <v>0</v>
      </c>
      <c r="E737" s="121">
        <v>0</v>
      </c>
      <c r="F737" s="102">
        <v>40136</v>
      </c>
      <c r="G737" s="120" t="s">
        <v>254</v>
      </c>
    </row>
    <row r="738" spans="1:7" x14ac:dyDescent="0.2">
      <c r="A738" s="122" t="s">
        <v>619</v>
      </c>
      <c r="B738" s="102">
        <v>40136</v>
      </c>
      <c r="C738" s="121" t="s">
        <v>254</v>
      </c>
      <c r="D738" s="102">
        <v>0</v>
      </c>
      <c r="E738" s="121">
        <v>0</v>
      </c>
      <c r="F738" s="102">
        <v>40136</v>
      </c>
      <c r="G738" s="120" t="s">
        <v>254</v>
      </c>
    </row>
    <row r="739" spans="1:7" x14ac:dyDescent="0.2">
      <c r="A739" s="122" t="s">
        <v>1014</v>
      </c>
      <c r="B739" s="102">
        <v>0</v>
      </c>
      <c r="C739" s="121" t="s">
        <v>254</v>
      </c>
      <c r="D739" s="102">
        <v>54.29</v>
      </c>
      <c r="E739" s="121">
        <v>0</v>
      </c>
      <c r="F739" s="102">
        <v>54.29</v>
      </c>
      <c r="G739" s="120" t="s">
        <v>254</v>
      </c>
    </row>
    <row r="740" spans="1:7" x14ac:dyDescent="0.2">
      <c r="A740" s="122" t="s">
        <v>1015</v>
      </c>
      <c r="B740" s="102">
        <v>0</v>
      </c>
      <c r="C740" s="121" t="s">
        <v>254</v>
      </c>
      <c r="D740" s="102">
        <v>54.29</v>
      </c>
      <c r="E740" s="121">
        <v>0</v>
      </c>
      <c r="F740" s="102">
        <v>54.29</v>
      </c>
      <c r="G740" s="120" t="s">
        <v>254</v>
      </c>
    </row>
    <row r="741" spans="1:7" x14ac:dyDescent="0.2">
      <c r="A741" s="122" t="s">
        <v>620</v>
      </c>
      <c r="B741" s="102">
        <v>1404</v>
      </c>
      <c r="C741" s="121" t="s">
        <v>254</v>
      </c>
      <c r="D741" s="102">
        <v>50</v>
      </c>
      <c r="E741" s="121">
        <v>0</v>
      </c>
      <c r="F741" s="102">
        <v>1454</v>
      </c>
      <c r="G741" s="120" t="s">
        <v>254</v>
      </c>
    </row>
    <row r="742" spans="1:7" x14ac:dyDescent="0.2">
      <c r="A742" s="122" t="s">
        <v>621</v>
      </c>
      <c r="B742" s="102">
        <v>1404</v>
      </c>
      <c r="C742" s="121" t="s">
        <v>254</v>
      </c>
      <c r="D742" s="102">
        <v>50</v>
      </c>
      <c r="E742" s="121">
        <v>0</v>
      </c>
      <c r="F742" s="102">
        <v>1454</v>
      </c>
      <c r="G742" s="120" t="s">
        <v>254</v>
      </c>
    </row>
    <row r="743" spans="1:7" x14ac:dyDescent="0.2">
      <c r="A743" s="122" t="s">
        <v>622</v>
      </c>
      <c r="B743" s="102">
        <v>249864</v>
      </c>
      <c r="C743" s="121" t="s">
        <v>254</v>
      </c>
      <c r="D743" s="102">
        <v>0</v>
      </c>
      <c r="E743" s="121">
        <v>0</v>
      </c>
      <c r="F743" s="102">
        <v>249864</v>
      </c>
      <c r="G743" s="120" t="s">
        <v>254</v>
      </c>
    </row>
    <row r="744" spans="1:7" x14ac:dyDescent="0.2">
      <c r="A744" s="122" t="s">
        <v>623</v>
      </c>
      <c r="B744" s="102">
        <v>249864</v>
      </c>
      <c r="C744" s="121" t="s">
        <v>254</v>
      </c>
      <c r="D744" s="102">
        <v>0</v>
      </c>
      <c r="E744" s="121">
        <v>0</v>
      </c>
      <c r="F744" s="102">
        <v>249864</v>
      </c>
      <c r="G744" s="120" t="s">
        <v>254</v>
      </c>
    </row>
    <row r="745" spans="1:7" x14ac:dyDescent="0.2">
      <c r="A745" s="122" t="s">
        <v>752</v>
      </c>
      <c r="B745" s="102">
        <v>229783.48</v>
      </c>
      <c r="C745" s="121" t="s">
        <v>254</v>
      </c>
      <c r="D745" s="102">
        <v>112411.18</v>
      </c>
      <c r="E745" s="121">
        <v>0</v>
      </c>
      <c r="F745" s="102">
        <v>342194.66</v>
      </c>
      <c r="G745" s="120" t="s">
        <v>254</v>
      </c>
    </row>
    <row r="746" spans="1:7" x14ac:dyDescent="0.2">
      <c r="A746" s="122" t="s">
        <v>624</v>
      </c>
      <c r="B746" s="102">
        <v>9366.91</v>
      </c>
      <c r="C746" s="121" t="s">
        <v>254</v>
      </c>
      <c r="D746" s="102">
        <v>19113.25</v>
      </c>
      <c r="E746" s="121">
        <v>0</v>
      </c>
      <c r="F746" s="102">
        <v>28480.16</v>
      </c>
      <c r="G746" s="120" t="s">
        <v>254</v>
      </c>
    </row>
    <row r="747" spans="1:7" x14ac:dyDescent="0.2">
      <c r="A747" s="122" t="s">
        <v>625</v>
      </c>
      <c r="B747" s="102">
        <v>9366.91</v>
      </c>
      <c r="C747" s="121" t="s">
        <v>254</v>
      </c>
      <c r="D747" s="102">
        <v>16641.68</v>
      </c>
      <c r="E747" s="121">
        <v>0</v>
      </c>
      <c r="F747" s="102">
        <v>26008.59</v>
      </c>
      <c r="G747" s="120" t="s">
        <v>254</v>
      </c>
    </row>
    <row r="748" spans="1:7" x14ac:dyDescent="0.2">
      <c r="A748" s="122" t="s">
        <v>625</v>
      </c>
      <c r="B748" s="102">
        <v>0</v>
      </c>
      <c r="C748" s="121" t="s">
        <v>254</v>
      </c>
      <c r="D748" s="102">
        <v>2471.5700000000002</v>
      </c>
      <c r="E748" s="121">
        <v>0</v>
      </c>
      <c r="F748" s="102">
        <v>2471.5700000000002</v>
      </c>
      <c r="G748" s="120" t="s">
        <v>254</v>
      </c>
    </row>
    <row r="749" spans="1:7" x14ac:dyDescent="0.2">
      <c r="A749" s="122" t="s">
        <v>626</v>
      </c>
      <c r="B749" s="102">
        <v>42845.88</v>
      </c>
      <c r="C749" s="121" t="s">
        <v>254</v>
      </c>
      <c r="D749" s="102">
        <v>82613.2</v>
      </c>
      <c r="E749" s="121">
        <v>0</v>
      </c>
      <c r="F749" s="102">
        <v>125459.08</v>
      </c>
      <c r="G749" s="120" t="s">
        <v>254</v>
      </c>
    </row>
    <row r="750" spans="1:7" x14ac:dyDescent="0.2">
      <c r="A750" s="122" t="s">
        <v>627</v>
      </c>
      <c r="B750" s="102">
        <v>42845.88</v>
      </c>
      <c r="C750" s="121" t="s">
        <v>254</v>
      </c>
      <c r="D750" s="102">
        <v>54953.01</v>
      </c>
      <c r="E750" s="121">
        <v>0</v>
      </c>
      <c r="F750" s="102">
        <v>97798.89</v>
      </c>
      <c r="G750" s="120" t="s">
        <v>254</v>
      </c>
    </row>
    <row r="751" spans="1:7" x14ac:dyDescent="0.2">
      <c r="A751" s="122" t="s">
        <v>627</v>
      </c>
      <c r="B751" s="102">
        <v>0</v>
      </c>
      <c r="C751" s="121" t="s">
        <v>254</v>
      </c>
      <c r="D751" s="102">
        <v>27660.19</v>
      </c>
      <c r="E751" s="121">
        <v>0</v>
      </c>
      <c r="F751" s="102">
        <v>27660.19</v>
      </c>
      <c r="G751" s="120" t="s">
        <v>254</v>
      </c>
    </row>
    <row r="752" spans="1:7" x14ac:dyDescent="0.2">
      <c r="A752" s="122" t="s">
        <v>628</v>
      </c>
      <c r="B752" s="102">
        <v>177570.69</v>
      </c>
      <c r="C752" s="121" t="s">
        <v>254</v>
      </c>
      <c r="D752" s="102">
        <v>10684.73</v>
      </c>
      <c r="E752" s="121">
        <v>0</v>
      </c>
      <c r="F752" s="102">
        <v>188255.42</v>
      </c>
      <c r="G752" s="120" t="s">
        <v>254</v>
      </c>
    </row>
    <row r="753" spans="1:7" x14ac:dyDescent="0.2">
      <c r="A753" s="122" t="s">
        <v>629</v>
      </c>
      <c r="B753" s="102">
        <v>177570.69</v>
      </c>
      <c r="C753" s="121" t="s">
        <v>254</v>
      </c>
      <c r="D753" s="102">
        <v>10684.73</v>
      </c>
      <c r="E753" s="121">
        <v>0</v>
      </c>
      <c r="F753" s="102">
        <v>188255.42</v>
      </c>
      <c r="G753" s="120" t="s">
        <v>254</v>
      </c>
    </row>
    <row r="754" spans="1:7" x14ac:dyDescent="0.2">
      <c r="A754" s="122" t="s">
        <v>753</v>
      </c>
      <c r="B754" s="102">
        <v>43252.22</v>
      </c>
      <c r="C754" s="121" t="s">
        <v>254</v>
      </c>
      <c r="D754" s="102">
        <v>10563.08</v>
      </c>
      <c r="E754" s="121">
        <v>0</v>
      </c>
      <c r="F754" s="102">
        <v>53815.3</v>
      </c>
      <c r="G754" s="120" t="s">
        <v>254</v>
      </c>
    </row>
    <row r="755" spans="1:7" x14ac:dyDescent="0.2">
      <c r="A755" s="122" t="s">
        <v>630</v>
      </c>
      <c r="B755" s="102">
        <v>37255.22</v>
      </c>
      <c r="C755" s="121" t="s">
        <v>254</v>
      </c>
      <c r="D755" s="102">
        <v>10312.52</v>
      </c>
      <c r="E755" s="121">
        <v>0</v>
      </c>
      <c r="F755" s="102">
        <v>47567.74</v>
      </c>
      <c r="G755" s="120" t="s">
        <v>254</v>
      </c>
    </row>
    <row r="756" spans="1:7" x14ac:dyDescent="0.2">
      <c r="A756" s="122" t="s">
        <v>631</v>
      </c>
      <c r="B756" s="102">
        <v>0</v>
      </c>
      <c r="C756" s="121" t="s">
        <v>254</v>
      </c>
      <c r="D756" s="102">
        <v>4593.6000000000004</v>
      </c>
      <c r="E756" s="121">
        <v>0</v>
      </c>
      <c r="F756" s="102">
        <v>4593.6000000000004</v>
      </c>
      <c r="G756" s="120" t="s">
        <v>254</v>
      </c>
    </row>
    <row r="757" spans="1:7" x14ac:dyDescent="0.2">
      <c r="A757" s="122" t="s">
        <v>631</v>
      </c>
      <c r="B757" s="102">
        <v>37255.22</v>
      </c>
      <c r="C757" s="121" t="s">
        <v>254</v>
      </c>
      <c r="D757" s="102">
        <v>5718.92</v>
      </c>
      <c r="E757" s="121">
        <v>0</v>
      </c>
      <c r="F757" s="102">
        <v>42974.14</v>
      </c>
      <c r="G757" s="120" t="s">
        <v>254</v>
      </c>
    </row>
    <row r="758" spans="1:7" x14ac:dyDescent="0.2">
      <c r="A758" s="122" t="s">
        <v>632</v>
      </c>
      <c r="B758" s="102">
        <v>5997</v>
      </c>
      <c r="C758" s="121" t="s">
        <v>254</v>
      </c>
      <c r="D758" s="102">
        <v>250.56</v>
      </c>
      <c r="E758" s="121">
        <v>0</v>
      </c>
      <c r="F758" s="102">
        <v>6247.56</v>
      </c>
      <c r="G758" s="120" t="s">
        <v>254</v>
      </c>
    </row>
    <row r="759" spans="1:7" x14ac:dyDescent="0.2">
      <c r="A759" s="122" t="s">
        <v>633</v>
      </c>
      <c r="B759" s="102">
        <v>2923</v>
      </c>
      <c r="C759" s="121" t="s">
        <v>254</v>
      </c>
      <c r="D759" s="102">
        <v>250.56</v>
      </c>
      <c r="E759" s="121">
        <v>0</v>
      </c>
      <c r="F759" s="102">
        <v>3173.56</v>
      </c>
      <c r="G759" s="120" t="s">
        <v>254</v>
      </c>
    </row>
    <row r="760" spans="1:7" x14ac:dyDescent="0.2">
      <c r="A760" s="122" t="s">
        <v>633</v>
      </c>
      <c r="B760" s="102">
        <v>3074</v>
      </c>
      <c r="C760" s="121" t="s">
        <v>254</v>
      </c>
      <c r="D760" s="102">
        <v>0</v>
      </c>
      <c r="E760" s="121">
        <v>0</v>
      </c>
      <c r="F760" s="102">
        <v>3074</v>
      </c>
      <c r="G760" s="120" t="s">
        <v>254</v>
      </c>
    </row>
    <row r="761" spans="1:7" x14ac:dyDescent="0.2">
      <c r="A761" s="122" t="s">
        <v>754</v>
      </c>
      <c r="B761" s="102">
        <v>441127.91</v>
      </c>
      <c r="C761" s="121" t="s">
        <v>254</v>
      </c>
      <c r="D761" s="102">
        <v>115337.4</v>
      </c>
      <c r="E761" s="121">
        <v>0</v>
      </c>
      <c r="F761" s="102">
        <v>556465.31000000006</v>
      </c>
      <c r="G761" s="120" t="s">
        <v>254</v>
      </c>
    </row>
    <row r="762" spans="1:7" x14ac:dyDescent="0.2">
      <c r="A762" s="122" t="s">
        <v>634</v>
      </c>
      <c r="B762" s="102">
        <v>223290</v>
      </c>
      <c r="C762" s="121" t="s">
        <v>254</v>
      </c>
      <c r="D762" s="102">
        <v>6703</v>
      </c>
      <c r="E762" s="121">
        <v>0</v>
      </c>
      <c r="F762" s="102">
        <v>229993</v>
      </c>
      <c r="G762" s="120" t="s">
        <v>254</v>
      </c>
    </row>
    <row r="763" spans="1:7" x14ac:dyDescent="0.2">
      <c r="A763" s="122" t="s">
        <v>635</v>
      </c>
      <c r="B763" s="102">
        <v>217812</v>
      </c>
      <c r="C763" s="121" t="s">
        <v>254</v>
      </c>
      <c r="D763" s="102">
        <v>697</v>
      </c>
      <c r="E763" s="121">
        <v>0</v>
      </c>
      <c r="F763" s="102">
        <v>218509</v>
      </c>
      <c r="G763" s="120" t="s">
        <v>254</v>
      </c>
    </row>
    <row r="764" spans="1:7" x14ac:dyDescent="0.2">
      <c r="A764" s="122" t="s">
        <v>635</v>
      </c>
      <c r="B764" s="102">
        <v>5478</v>
      </c>
      <c r="C764" s="121" t="s">
        <v>254</v>
      </c>
      <c r="D764" s="102">
        <v>6006</v>
      </c>
      <c r="E764" s="121">
        <v>0</v>
      </c>
      <c r="F764" s="102">
        <v>11484</v>
      </c>
      <c r="G764" s="120" t="s">
        <v>254</v>
      </c>
    </row>
    <row r="765" spans="1:7" x14ac:dyDescent="0.2">
      <c r="A765" s="122" t="s">
        <v>636</v>
      </c>
      <c r="B765" s="102">
        <v>217837.91</v>
      </c>
      <c r="C765" s="121" t="s">
        <v>254</v>
      </c>
      <c r="D765" s="102">
        <v>108634.4</v>
      </c>
      <c r="E765" s="121">
        <v>0</v>
      </c>
      <c r="F765" s="102">
        <v>326472.31</v>
      </c>
      <c r="G765" s="120" t="s">
        <v>254</v>
      </c>
    </row>
    <row r="766" spans="1:7" x14ac:dyDescent="0.2">
      <c r="A766" s="122" t="s">
        <v>637</v>
      </c>
      <c r="B766" s="102">
        <v>217837.91</v>
      </c>
      <c r="C766" s="121" t="s">
        <v>254</v>
      </c>
      <c r="D766" s="102">
        <v>108634.4</v>
      </c>
      <c r="E766" s="121">
        <v>0</v>
      </c>
      <c r="F766" s="102">
        <v>326472.31</v>
      </c>
      <c r="G766" s="120" t="s">
        <v>254</v>
      </c>
    </row>
    <row r="767" spans="1:7" x14ac:dyDescent="0.2">
      <c r="A767" s="122" t="s">
        <v>545</v>
      </c>
      <c r="B767" s="102">
        <v>248630</v>
      </c>
      <c r="C767" s="121" t="s">
        <v>254</v>
      </c>
      <c r="D767" s="102">
        <v>127354</v>
      </c>
      <c r="E767" s="121">
        <v>0</v>
      </c>
      <c r="F767" s="102">
        <v>375984</v>
      </c>
      <c r="G767" s="120" t="s">
        <v>254</v>
      </c>
    </row>
    <row r="768" spans="1:7" x14ac:dyDescent="0.2">
      <c r="A768" s="122" t="s">
        <v>755</v>
      </c>
      <c r="B768" s="102">
        <v>190322</v>
      </c>
      <c r="C768" s="121" t="s">
        <v>254</v>
      </c>
      <c r="D768" s="102">
        <v>98200</v>
      </c>
      <c r="E768" s="121">
        <v>0</v>
      </c>
      <c r="F768" s="102">
        <v>288522</v>
      </c>
      <c r="G768" s="120" t="s">
        <v>254</v>
      </c>
    </row>
    <row r="769" spans="1:7" x14ac:dyDescent="0.2">
      <c r="A769" s="122" t="s">
        <v>638</v>
      </c>
      <c r="B769" s="102">
        <v>190322</v>
      </c>
      <c r="C769" s="121" t="s">
        <v>254</v>
      </c>
      <c r="D769" s="102">
        <v>98200</v>
      </c>
      <c r="E769" s="121">
        <v>0</v>
      </c>
      <c r="F769" s="102">
        <v>288522</v>
      </c>
      <c r="G769" s="120" t="s">
        <v>254</v>
      </c>
    </row>
    <row r="770" spans="1:7" x14ac:dyDescent="0.2">
      <c r="A770" s="122" t="s">
        <v>827</v>
      </c>
      <c r="B770" s="102">
        <v>2262</v>
      </c>
      <c r="C770" s="121" t="s">
        <v>254</v>
      </c>
      <c r="D770" s="102">
        <v>0</v>
      </c>
      <c r="E770" s="121">
        <v>0</v>
      </c>
      <c r="F770" s="102">
        <v>2262</v>
      </c>
      <c r="G770" s="120" t="s">
        <v>254</v>
      </c>
    </row>
    <row r="771" spans="1:7" x14ac:dyDescent="0.2">
      <c r="A771" s="122" t="s">
        <v>828</v>
      </c>
      <c r="B771" s="102">
        <v>2262</v>
      </c>
      <c r="C771" s="121" t="s">
        <v>254</v>
      </c>
      <c r="D771" s="102">
        <v>0</v>
      </c>
      <c r="E771" s="121">
        <v>0</v>
      </c>
      <c r="F771" s="102">
        <v>2262</v>
      </c>
      <c r="G771" s="120" t="s">
        <v>254</v>
      </c>
    </row>
    <row r="772" spans="1:7" x14ac:dyDescent="0.2">
      <c r="A772" s="122" t="s">
        <v>639</v>
      </c>
      <c r="B772" s="102">
        <v>36000</v>
      </c>
      <c r="C772" s="121" t="s">
        <v>254</v>
      </c>
      <c r="D772" s="102">
        <v>16000</v>
      </c>
      <c r="E772" s="121">
        <v>0</v>
      </c>
      <c r="F772" s="102">
        <v>52000</v>
      </c>
      <c r="G772" s="120" t="s">
        <v>254</v>
      </c>
    </row>
    <row r="773" spans="1:7" x14ac:dyDescent="0.2">
      <c r="A773" s="122" t="s">
        <v>640</v>
      </c>
      <c r="B773" s="102">
        <v>36000</v>
      </c>
      <c r="C773" s="121" t="s">
        <v>254</v>
      </c>
      <c r="D773" s="102">
        <v>16000</v>
      </c>
      <c r="E773" s="121">
        <v>0</v>
      </c>
      <c r="F773" s="102">
        <v>52000</v>
      </c>
      <c r="G773" s="120" t="s">
        <v>254</v>
      </c>
    </row>
    <row r="774" spans="1:7" x14ac:dyDescent="0.2">
      <c r="A774" s="122" t="s">
        <v>641</v>
      </c>
      <c r="B774" s="102">
        <v>92060</v>
      </c>
      <c r="C774" s="121" t="s">
        <v>254</v>
      </c>
      <c r="D774" s="102">
        <v>82200</v>
      </c>
      <c r="E774" s="121">
        <v>0</v>
      </c>
      <c r="F774" s="102">
        <v>174260</v>
      </c>
      <c r="G774" s="120" t="s">
        <v>254</v>
      </c>
    </row>
    <row r="775" spans="1:7" x14ac:dyDescent="0.2">
      <c r="A775" s="122" t="s">
        <v>642</v>
      </c>
      <c r="B775" s="102">
        <v>92060</v>
      </c>
      <c r="C775" s="121" t="s">
        <v>254</v>
      </c>
      <c r="D775" s="102">
        <v>82200</v>
      </c>
      <c r="E775" s="121">
        <v>0</v>
      </c>
      <c r="F775" s="102">
        <v>174260</v>
      </c>
      <c r="G775" s="120" t="s">
        <v>254</v>
      </c>
    </row>
    <row r="776" spans="1:7" x14ac:dyDescent="0.2">
      <c r="A776" s="122" t="s">
        <v>829</v>
      </c>
      <c r="B776" s="102">
        <v>60000</v>
      </c>
      <c r="C776" s="121" t="s">
        <v>254</v>
      </c>
      <c r="D776" s="102">
        <v>0</v>
      </c>
      <c r="E776" s="121">
        <v>0</v>
      </c>
      <c r="F776" s="102">
        <v>60000</v>
      </c>
      <c r="G776" s="120" t="s">
        <v>254</v>
      </c>
    </row>
    <row r="777" spans="1:7" x14ac:dyDescent="0.2">
      <c r="A777" s="122" t="s">
        <v>830</v>
      </c>
      <c r="B777" s="102">
        <v>30000</v>
      </c>
      <c r="C777" s="121" t="s">
        <v>254</v>
      </c>
      <c r="D777" s="102">
        <v>0</v>
      </c>
      <c r="E777" s="121">
        <v>0</v>
      </c>
      <c r="F777" s="102">
        <v>30000</v>
      </c>
      <c r="G777" s="120" t="s">
        <v>254</v>
      </c>
    </row>
    <row r="778" spans="1:7" x14ac:dyDescent="0.2">
      <c r="A778" s="122" t="s">
        <v>830</v>
      </c>
      <c r="B778" s="102">
        <v>30000</v>
      </c>
      <c r="C778" s="121" t="s">
        <v>254</v>
      </c>
      <c r="D778" s="102">
        <v>0</v>
      </c>
      <c r="E778" s="121">
        <v>0</v>
      </c>
      <c r="F778" s="102">
        <v>30000</v>
      </c>
      <c r="G778" s="120" t="s">
        <v>254</v>
      </c>
    </row>
    <row r="779" spans="1:7" x14ac:dyDescent="0.2">
      <c r="A779" s="122" t="s">
        <v>833</v>
      </c>
      <c r="B779" s="102">
        <v>58308</v>
      </c>
      <c r="C779" s="121" t="s">
        <v>254</v>
      </c>
      <c r="D779" s="102">
        <v>29154</v>
      </c>
      <c r="E779" s="121">
        <v>0</v>
      </c>
      <c r="F779" s="102">
        <v>87462</v>
      </c>
      <c r="G779" s="120" t="s">
        <v>254</v>
      </c>
    </row>
    <row r="780" spans="1:7" x14ac:dyDescent="0.2">
      <c r="A780" s="122" t="s">
        <v>834</v>
      </c>
      <c r="B780" s="102">
        <v>58308</v>
      </c>
      <c r="C780" s="121" t="s">
        <v>254</v>
      </c>
      <c r="D780" s="102">
        <v>29154</v>
      </c>
      <c r="E780" s="121">
        <v>0</v>
      </c>
      <c r="F780" s="102">
        <v>87462</v>
      </c>
      <c r="G780" s="120" t="s">
        <v>254</v>
      </c>
    </row>
    <row r="781" spans="1:7" x14ac:dyDescent="0.2">
      <c r="A781" s="122" t="s">
        <v>835</v>
      </c>
      <c r="B781" s="102">
        <v>58308</v>
      </c>
      <c r="C781" s="121" t="s">
        <v>254</v>
      </c>
      <c r="D781" s="102">
        <v>29154</v>
      </c>
      <c r="E781" s="121">
        <v>0</v>
      </c>
      <c r="F781" s="102">
        <v>87462</v>
      </c>
      <c r="G781" s="120" t="s">
        <v>254</v>
      </c>
    </row>
    <row r="782" spans="1:7" x14ac:dyDescent="0.2">
      <c r="A782" s="122" t="s">
        <v>756</v>
      </c>
      <c r="B782" s="102">
        <v>923466.53</v>
      </c>
      <c r="C782" s="121" t="s">
        <v>254</v>
      </c>
      <c r="D782" s="102">
        <v>481369.12</v>
      </c>
      <c r="E782" s="121">
        <v>0</v>
      </c>
      <c r="F782" s="102">
        <v>1404835.65</v>
      </c>
      <c r="G782" s="120" t="s">
        <v>254</v>
      </c>
    </row>
    <row r="783" spans="1:7" x14ac:dyDescent="0.2">
      <c r="A783" s="122" t="s">
        <v>643</v>
      </c>
      <c r="B783" s="102">
        <v>923466.53</v>
      </c>
      <c r="C783" s="121" t="s">
        <v>254</v>
      </c>
      <c r="D783" s="102">
        <v>481369.12</v>
      </c>
      <c r="E783" s="121">
        <v>0</v>
      </c>
      <c r="F783" s="102">
        <v>1404835.65</v>
      </c>
      <c r="G783" s="120" t="s">
        <v>254</v>
      </c>
    </row>
    <row r="784" spans="1:7" x14ac:dyDescent="0.2">
      <c r="A784" s="122" t="s">
        <v>757</v>
      </c>
      <c r="B784" s="102">
        <v>871765.31</v>
      </c>
      <c r="C784" s="121" t="s">
        <v>254</v>
      </c>
      <c r="D784" s="102">
        <v>455518.17</v>
      </c>
      <c r="E784" s="121">
        <v>0</v>
      </c>
      <c r="F784" s="102">
        <v>1327283.48</v>
      </c>
      <c r="G784" s="120" t="s">
        <v>254</v>
      </c>
    </row>
    <row r="785" spans="1:7" x14ac:dyDescent="0.2">
      <c r="A785" s="122" t="s">
        <v>644</v>
      </c>
      <c r="B785" s="102">
        <v>534608.68999999994</v>
      </c>
      <c r="C785" s="121" t="s">
        <v>254</v>
      </c>
      <c r="D785" s="102">
        <v>286879.44</v>
      </c>
      <c r="E785" s="121">
        <v>0</v>
      </c>
      <c r="F785" s="102">
        <v>821488.13</v>
      </c>
      <c r="G785" s="120" t="s">
        <v>254</v>
      </c>
    </row>
    <row r="786" spans="1:7" x14ac:dyDescent="0.2">
      <c r="A786" s="122" t="s">
        <v>758</v>
      </c>
      <c r="B786" s="102">
        <v>75219.12</v>
      </c>
      <c r="C786" s="121" t="s">
        <v>254</v>
      </c>
      <c r="D786" s="102">
        <v>37609.56</v>
      </c>
      <c r="E786" s="121">
        <v>0</v>
      </c>
      <c r="F786" s="102">
        <v>112828.68</v>
      </c>
      <c r="G786" s="120" t="s">
        <v>254</v>
      </c>
    </row>
    <row r="787" spans="1:7" x14ac:dyDescent="0.2">
      <c r="A787" s="122" t="s">
        <v>759</v>
      </c>
      <c r="B787" s="102">
        <v>551.26</v>
      </c>
      <c r="C787" s="121" t="s">
        <v>254</v>
      </c>
      <c r="D787" s="102">
        <v>275.63</v>
      </c>
      <c r="E787" s="121">
        <v>0</v>
      </c>
      <c r="F787" s="102">
        <v>826.89</v>
      </c>
      <c r="G787" s="120" t="s">
        <v>254</v>
      </c>
    </row>
    <row r="788" spans="1:7" x14ac:dyDescent="0.2">
      <c r="A788" s="122" t="s">
        <v>760</v>
      </c>
      <c r="B788" s="102">
        <v>21926.66</v>
      </c>
      <c r="C788" s="121" t="s">
        <v>254</v>
      </c>
      <c r="D788" s="102">
        <v>10963.33</v>
      </c>
      <c r="E788" s="121">
        <v>0</v>
      </c>
      <c r="F788" s="102">
        <v>32889.99</v>
      </c>
      <c r="G788" s="120" t="s">
        <v>254</v>
      </c>
    </row>
    <row r="789" spans="1:7" x14ac:dyDescent="0.2">
      <c r="A789" s="122" t="s">
        <v>645</v>
      </c>
      <c r="B789" s="102">
        <v>239459.58</v>
      </c>
      <c r="C789" s="121" t="s">
        <v>254</v>
      </c>
      <c r="D789" s="102">
        <v>119790.21</v>
      </c>
      <c r="E789" s="121">
        <v>0</v>
      </c>
      <c r="F789" s="102">
        <v>359249.79</v>
      </c>
      <c r="G789" s="120" t="s">
        <v>254</v>
      </c>
    </row>
    <row r="790" spans="1:7" x14ac:dyDescent="0.2">
      <c r="A790" s="122" t="s">
        <v>761</v>
      </c>
      <c r="B790" s="102">
        <v>183.34</v>
      </c>
      <c r="C790" s="121" t="s">
        <v>254</v>
      </c>
      <c r="D790" s="102">
        <v>91.67</v>
      </c>
      <c r="E790" s="121">
        <v>0</v>
      </c>
      <c r="F790" s="102">
        <v>275.01</v>
      </c>
      <c r="G790" s="120" t="s">
        <v>254</v>
      </c>
    </row>
    <row r="791" spans="1:7" x14ac:dyDescent="0.2">
      <c r="A791" s="122" t="s">
        <v>646</v>
      </c>
      <c r="B791" s="102">
        <v>183.34</v>
      </c>
      <c r="C791" s="121" t="s">
        <v>254</v>
      </c>
      <c r="D791" s="102">
        <v>91.67</v>
      </c>
      <c r="E791" s="121">
        <v>0</v>
      </c>
      <c r="F791" s="102">
        <v>275.01</v>
      </c>
      <c r="G791" s="120" t="s">
        <v>254</v>
      </c>
    </row>
    <row r="792" spans="1:7" x14ac:dyDescent="0.2">
      <c r="A792" s="122" t="s">
        <v>647</v>
      </c>
      <c r="B792" s="102">
        <v>51517.88</v>
      </c>
      <c r="C792" s="121" t="s">
        <v>254</v>
      </c>
      <c r="D792" s="102">
        <v>25759.279999999999</v>
      </c>
      <c r="E792" s="121">
        <v>0</v>
      </c>
      <c r="F792" s="102">
        <v>77277.16</v>
      </c>
      <c r="G792" s="120" t="s">
        <v>254</v>
      </c>
    </row>
    <row r="793" spans="1:7" x14ac:dyDescent="0.2">
      <c r="A793" s="122" t="s">
        <v>648</v>
      </c>
      <c r="B793" s="102">
        <v>51517.88</v>
      </c>
      <c r="C793" s="121" t="s">
        <v>254</v>
      </c>
      <c r="D793" s="102">
        <v>25759.279999999999</v>
      </c>
      <c r="E793" s="121">
        <v>0</v>
      </c>
      <c r="F793" s="102">
        <v>77277.16</v>
      </c>
      <c r="G793" s="120" t="s">
        <v>254</v>
      </c>
    </row>
    <row r="794" spans="1:7" ht="13.5" thickBot="1" x14ac:dyDescent="0.25">
      <c r="A794" s="317" t="s">
        <v>649</v>
      </c>
      <c r="B794" s="318">
        <v>336318830.00999999</v>
      </c>
      <c r="C794" s="319">
        <v>336318830.00999999</v>
      </c>
      <c r="D794" s="318">
        <v>48218489.43</v>
      </c>
      <c r="E794" s="319">
        <v>48218489.43</v>
      </c>
      <c r="F794" s="318">
        <v>343853991.83999997</v>
      </c>
      <c r="G794" s="320">
        <v>343853991.83999997</v>
      </c>
    </row>
    <row r="795" spans="1:7" x14ac:dyDescent="0.2">
      <c r="A795" s="313"/>
      <c r="B795" s="121"/>
      <c r="C795" s="121"/>
      <c r="D795" s="121"/>
      <c r="E795" s="121"/>
      <c r="F795" s="121"/>
      <c r="G795" s="121"/>
    </row>
    <row r="796" spans="1:7" x14ac:dyDescent="0.2">
      <c r="A796" s="313"/>
      <c r="B796" s="121"/>
      <c r="C796" s="121"/>
      <c r="D796" s="121"/>
      <c r="E796" s="121"/>
      <c r="F796" s="121"/>
      <c r="G796" s="121"/>
    </row>
    <row r="797" spans="1:7" x14ac:dyDescent="0.2">
      <c r="A797" s="313"/>
      <c r="B797" s="121"/>
      <c r="C797" s="121"/>
      <c r="D797" s="121"/>
      <c r="E797" s="121"/>
      <c r="F797" s="121"/>
      <c r="G797" s="121"/>
    </row>
    <row r="798" spans="1:7" x14ac:dyDescent="0.2">
      <c r="A798" s="313"/>
      <c r="B798" s="121"/>
      <c r="C798" s="121"/>
      <c r="D798" s="121"/>
      <c r="E798" s="121"/>
      <c r="F798" s="121"/>
      <c r="G798" s="121"/>
    </row>
    <row r="799" spans="1:7" x14ac:dyDescent="0.2">
      <c r="A799" s="313"/>
      <c r="B799" s="121"/>
      <c r="C799" s="121"/>
      <c r="D799" s="121"/>
      <c r="E799" s="121"/>
      <c r="F799" s="121"/>
      <c r="G799" s="121"/>
    </row>
    <row r="800" spans="1:7" x14ac:dyDescent="0.2">
      <c r="A800" s="313"/>
      <c r="B800" s="121"/>
      <c r="C800" s="121"/>
      <c r="D800" s="121"/>
      <c r="E800" s="121"/>
      <c r="F800" s="121"/>
      <c r="G800" s="121"/>
    </row>
    <row r="801" spans="1:7" x14ac:dyDescent="0.2">
      <c r="A801" s="313"/>
      <c r="B801" s="121"/>
      <c r="C801" s="121"/>
      <c r="D801" s="121"/>
      <c r="E801" s="121"/>
      <c r="F801" s="121"/>
      <c r="G801" s="121"/>
    </row>
    <row r="802" spans="1:7" x14ac:dyDescent="0.2">
      <c r="A802" s="313"/>
      <c r="B802" s="121"/>
      <c r="C802" s="121"/>
      <c r="D802" s="121"/>
      <c r="E802" s="121"/>
      <c r="F802" s="121"/>
      <c r="G802" s="121"/>
    </row>
    <row r="803" spans="1:7" x14ac:dyDescent="0.2">
      <c r="A803" s="313"/>
      <c r="B803" s="121"/>
      <c r="C803" s="121"/>
      <c r="D803" s="121"/>
      <c r="E803" s="121"/>
      <c r="F803" s="121"/>
      <c r="G803" s="121"/>
    </row>
    <row r="804" spans="1:7" x14ac:dyDescent="0.2">
      <c r="A804" s="313"/>
      <c r="B804" s="121"/>
      <c r="C804" s="121"/>
      <c r="D804" s="121"/>
      <c r="E804" s="121"/>
      <c r="F804" s="121"/>
      <c r="G804" s="121"/>
    </row>
    <row r="805" spans="1:7" x14ac:dyDescent="0.2">
      <c r="A805" s="313"/>
      <c r="B805" s="121"/>
      <c r="C805" s="121"/>
      <c r="D805" s="121"/>
      <c r="E805" s="121"/>
      <c r="F805" s="121"/>
      <c r="G805" s="121"/>
    </row>
    <row r="806" spans="1:7" x14ac:dyDescent="0.2">
      <c r="A806" s="313"/>
      <c r="B806" s="121"/>
      <c r="C806" s="121"/>
      <c r="D806" s="121"/>
      <c r="E806" s="121"/>
      <c r="F806" s="121"/>
      <c r="G806" s="121"/>
    </row>
    <row r="807" spans="1:7" x14ac:dyDescent="0.2">
      <c r="A807" s="313"/>
      <c r="B807" s="121"/>
      <c r="C807" s="121"/>
      <c r="D807" s="121"/>
      <c r="E807" s="121"/>
      <c r="F807" s="121"/>
      <c r="G807" s="121"/>
    </row>
    <row r="808" spans="1:7" x14ac:dyDescent="0.2">
      <c r="A808" s="313"/>
      <c r="B808" s="121"/>
      <c r="C808" s="121"/>
      <c r="D808" s="121"/>
      <c r="E808" s="121"/>
      <c r="F808" s="121"/>
      <c r="G808" s="121"/>
    </row>
    <row r="809" spans="1:7" x14ac:dyDescent="0.2">
      <c r="A809" s="313"/>
      <c r="B809" s="121"/>
      <c r="C809" s="121"/>
      <c r="D809" s="121"/>
      <c r="E809" s="121"/>
      <c r="F809" s="121"/>
      <c r="G809" s="121"/>
    </row>
    <row r="810" spans="1:7" x14ac:dyDescent="0.2">
      <c r="A810" s="313"/>
      <c r="B810" s="121"/>
      <c r="C810" s="121"/>
      <c r="D810" s="121"/>
      <c r="E810" s="121"/>
      <c r="F810" s="121"/>
      <c r="G810" s="121"/>
    </row>
    <row r="811" spans="1:7" x14ac:dyDescent="0.2">
      <c r="A811" s="313"/>
      <c r="B811" s="121"/>
      <c r="C811" s="121"/>
      <c r="D811" s="121"/>
      <c r="E811" s="121"/>
      <c r="F811" s="121"/>
      <c r="G811" s="121"/>
    </row>
    <row r="812" spans="1:7" x14ac:dyDescent="0.2">
      <c r="A812" s="313"/>
      <c r="B812" s="121"/>
      <c r="C812" s="121"/>
      <c r="D812" s="121"/>
      <c r="E812" s="121"/>
      <c r="F812" s="121"/>
      <c r="G812" s="121"/>
    </row>
    <row r="813" spans="1:7" x14ac:dyDescent="0.2">
      <c r="A813" s="313"/>
      <c r="B813" s="121"/>
      <c r="C813" s="121"/>
      <c r="D813" s="121"/>
      <c r="E813" s="121"/>
      <c r="F813" s="121"/>
      <c r="G813" s="121"/>
    </row>
    <row r="814" spans="1:7" x14ac:dyDescent="0.2">
      <c r="A814" s="313"/>
      <c r="B814" s="121"/>
      <c r="C814" s="121"/>
      <c r="D814" s="121"/>
      <c r="E814" s="121"/>
      <c r="F814" s="121"/>
      <c r="G814" s="121"/>
    </row>
    <row r="815" spans="1:7" x14ac:dyDescent="0.2">
      <c r="A815" s="313"/>
      <c r="B815" s="121"/>
      <c r="C815" s="121"/>
      <c r="D815" s="121"/>
      <c r="E815" s="121"/>
      <c r="F815" s="121"/>
      <c r="G815" s="121"/>
    </row>
    <row r="816" spans="1:7" x14ac:dyDescent="0.2">
      <c r="A816" s="313"/>
      <c r="B816" s="121"/>
      <c r="C816" s="121"/>
      <c r="D816" s="121"/>
      <c r="E816" s="121"/>
      <c r="F816" s="121"/>
      <c r="G816" s="121"/>
    </row>
    <row r="817" spans="1:7" x14ac:dyDescent="0.2">
      <c r="A817" s="313"/>
      <c r="B817" s="121"/>
      <c r="C817" s="121"/>
      <c r="D817" s="121"/>
      <c r="E817" s="121"/>
      <c r="F817" s="121"/>
      <c r="G817" s="121"/>
    </row>
    <row r="818" spans="1:7" x14ac:dyDescent="0.2">
      <c r="A818" s="313"/>
      <c r="B818" s="121"/>
      <c r="C818" s="121"/>
      <c r="D818" s="121"/>
      <c r="E818" s="121"/>
      <c r="F818" s="121"/>
      <c r="G818" s="121"/>
    </row>
    <row r="819" spans="1:7" x14ac:dyDescent="0.2">
      <c r="A819" s="313"/>
      <c r="B819" s="121"/>
      <c r="C819" s="121"/>
      <c r="D819" s="121"/>
      <c r="E819" s="121"/>
      <c r="F819" s="121"/>
      <c r="G819" s="121"/>
    </row>
    <row r="820" spans="1:7" x14ac:dyDescent="0.2">
      <c r="A820" s="313"/>
      <c r="B820" s="121"/>
      <c r="C820" s="121"/>
      <c r="D820" s="121"/>
      <c r="E820" s="121"/>
      <c r="F820" s="121"/>
      <c r="G820" s="121"/>
    </row>
    <row r="821" spans="1:7" x14ac:dyDescent="0.2">
      <c r="A821" s="313"/>
      <c r="B821" s="121"/>
      <c r="C821" s="121"/>
      <c r="D821" s="121"/>
      <c r="E821" s="121"/>
      <c r="F821" s="121"/>
      <c r="G821" s="121"/>
    </row>
    <row r="822" spans="1:7" x14ac:dyDescent="0.2">
      <c r="A822" s="313"/>
      <c r="B822" s="121"/>
      <c r="C822" s="121"/>
      <c r="D822" s="121"/>
      <c r="E822" s="121"/>
      <c r="F822" s="121"/>
      <c r="G822" s="121"/>
    </row>
    <row r="823" spans="1:7" x14ac:dyDescent="0.2">
      <c r="A823" s="313"/>
      <c r="B823" s="121"/>
      <c r="C823" s="121"/>
      <c r="D823" s="121"/>
      <c r="E823" s="121"/>
      <c r="F823" s="121"/>
      <c r="G823" s="121"/>
    </row>
    <row r="824" spans="1:7" x14ac:dyDescent="0.2">
      <c r="A824" s="313"/>
      <c r="B824" s="121"/>
      <c r="C824" s="121"/>
      <c r="D824" s="121"/>
      <c r="E824" s="121"/>
      <c r="F824" s="121"/>
      <c r="G824" s="121"/>
    </row>
    <row r="825" spans="1:7" x14ac:dyDescent="0.2">
      <c r="A825" s="313"/>
      <c r="B825" s="121"/>
      <c r="C825" s="121"/>
      <c r="D825" s="121"/>
      <c r="E825" s="121"/>
      <c r="F825" s="121"/>
      <c r="G825" s="121"/>
    </row>
    <row r="826" spans="1:7" x14ac:dyDescent="0.2">
      <c r="A826" s="313"/>
      <c r="B826" s="121"/>
      <c r="C826" s="121"/>
      <c r="D826" s="121"/>
      <c r="E826" s="121"/>
      <c r="F826" s="121"/>
      <c r="G826" s="121"/>
    </row>
    <row r="827" spans="1:7" x14ac:dyDescent="0.2">
      <c r="A827" s="313"/>
      <c r="B827" s="121"/>
      <c r="C827" s="121"/>
      <c r="D827" s="121"/>
      <c r="E827" s="121"/>
      <c r="F827" s="121"/>
      <c r="G827" s="121"/>
    </row>
    <row r="828" spans="1:7" x14ac:dyDescent="0.2">
      <c r="A828" s="313"/>
      <c r="B828" s="121"/>
      <c r="C828" s="121"/>
      <c r="D828" s="121"/>
      <c r="E828" s="121"/>
      <c r="F828" s="121"/>
      <c r="G828" s="121"/>
    </row>
    <row r="829" spans="1:7" x14ac:dyDescent="0.2">
      <c r="A829" s="313"/>
      <c r="B829" s="121"/>
      <c r="C829" s="121"/>
      <c r="D829" s="121"/>
      <c r="E829" s="121"/>
      <c r="F829" s="121"/>
      <c r="G829" s="121"/>
    </row>
    <row r="830" spans="1:7" x14ac:dyDescent="0.2">
      <c r="A830" s="313"/>
      <c r="B830" s="121"/>
      <c r="C830" s="121"/>
      <c r="D830" s="121"/>
      <c r="E830" s="121"/>
      <c r="F830" s="121"/>
      <c r="G830" s="121"/>
    </row>
    <row r="831" spans="1:7" x14ac:dyDescent="0.2">
      <c r="A831" s="313"/>
      <c r="B831" s="121"/>
      <c r="C831" s="121"/>
      <c r="D831" s="121"/>
      <c r="E831" s="121"/>
      <c r="F831" s="121"/>
      <c r="G831" s="121"/>
    </row>
    <row r="832" spans="1:7" x14ac:dyDescent="0.2">
      <c r="A832" s="313"/>
      <c r="B832" s="121"/>
      <c r="C832" s="121"/>
      <c r="D832" s="121"/>
      <c r="E832" s="121"/>
      <c r="F832" s="121"/>
      <c r="G832" s="121"/>
    </row>
    <row r="833" spans="1:7" x14ac:dyDescent="0.2">
      <c r="A833" s="313"/>
      <c r="B833" s="121"/>
      <c r="C833" s="121"/>
      <c r="D833" s="121"/>
      <c r="E833" s="121"/>
      <c r="F833" s="121"/>
      <c r="G833" s="121"/>
    </row>
    <row r="834" spans="1:7" x14ac:dyDescent="0.2">
      <c r="A834" s="313"/>
      <c r="B834" s="121"/>
      <c r="C834" s="121"/>
      <c r="D834" s="121"/>
      <c r="E834" s="121"/>
      <c r="F834" s="121"/>
      <c r="G834" s="121"/>
    </row>
    <row r="835" spans="1:7" x14ac:dyDescent="0.2">
      <c r="A835" s="313"/>
      <c r="B835" s="121"/>
      <c r="C835" s="121"/>
      <c r="D835" s="121"/>
      <c r="E835" s="121"/>
      <c r="F835" s="121"/>
      <c r="G835" s="121"/>
    </row>
    <row r="836" spans="1:7" x14ac:dyDescent="0.2">
      <c r="A836" s="313"/>
      <c r="B836" s="121"/>
      <c r="C836" s="121"/>
      <c r="D836" s="121"/>
      <c r="E836" s="121"/>
      <c r="F836" s="121"/>
      <c r="G836" s="121"/>
    </row>
    <row r="837" spans="1:7" x14ac:dyDescent="0.2">
      <c r="A837" s="313"/>
      <c r="B837" s="121"/>
      <c r="C837" s="121"/>
      <c r="D837" s="121"/>
      <c r="E837" s="121"/>
      <c r="F837" s="121"/>
      <c r="G837" s="121"/>
    </row>
    <row r="838" spans="1:7" x14ac:dyDescent="0.2">
      <c r="A838" s="313"/>
      <c r="B838" s="121"/>
      <c r="C838" s="121"/>
      <c r="D838" s="121"/>
      <c r="E838" s="121"/>
      <c r="F838" s="121"/>
      <c r="G838" s="121"/>
    </row>
    <row r="839" spans="1:7" x14ac:dyDescent="0.2">
      <c r="A839" s="313"/>
      <c r="B839" s="121"/>
      <c r="C839" s="121"/>
      <c r="D839" s="121"/>
      <c r="E839" s="121"/>
      <c r="F839" s="121"/>
      <c r="G839" s="121"/>
    </row>
    <row r="840" spans="1:7" x14ac:dyDescent="0.2">
      <c r="A840" s="313"/>
      <c r="B840" s="121"/>
      <c r="C840" s="121"/>
      <c r="D840" s="121"/>
      <c r="E840" s="121"/>
      <c r="F840" s="121"/>
      <c r="G840" s="121"/>
    </row>
    <row r="841" spans="1:7" x14ac:dyDescent="0.2">
      <c r="A841" s="313"/>
      <c r="B841" s="121"/>
      <c r="C841" s="121"/>
      <c r="D841" s="121"/>
      <c r="E841" s="121"/>
      <c r="F841" s="121"/>
      <c r="G841" s="121"/>
    </row>
    <row r="842" spans="1:7" x14ac:dyDescent="0.2">
      <c r="A842" s="313"/>
      <c r="B842" s="121"/>
      <c r="C842" s="121"/>
      <c r="D842" s="121"/>
      <c r="E842" s="121"/>
      <c r="F842" s="121"/>
      <c r="G842" s="121"/>
    </row>
    <row r="843" spans="1:7" x14ac:dyDescent="0.2">
      <c r="A843" s="313"/>
      <c r="B843" s="121"/>
      <c r="C843" s="121"/>
      <c r="D843" s="121"/>
      <c r="E843" s="121"/>
      <c r="F843" s="121"/>
      <c r="G843" s="121"/>
    </row>
    <row r="844" spans="1:7" x14ac:dyDescent="0.2">
      <c r="A844" s="313"/>
      <c r="B844" s="121"/>
      <c r="C844" s="121"/>
      <c r="D844" s="121"/>
      <c r="E844" s="121"/>
      <c r="F844" s="121"/>
      <c r="G844" s="121"/>
    </row>
    <row r="845" spans="1:7" x14ac:dyDescent="0.2">
      <c r="A845" s="313"/>
      <c r="B845" s="121"/>
      <c r="C845" s="121"/>
      <c r="D845" s="121"/>
      <c r="E845" s="121"/>
      <c r="F845" s="121"/>
      <c r="G845" s="121"/>
    </row>
    <row r="846" spans="1:7" x14ac:dyDescent="0.2">
      <c r="A846" s="313"/>
      <c r="B846" s="121"/>
      <c r="C846" s="121"/>
      <c r="D846" s="121"/>
      <c r="E846" s="121"/>
      <c r="F846" s="121"/>
      <c r="G846" s="121"/>
    </row>
    <row r="847" spans="1:7" x14ac:dyDescent="0.2">
      <c r="A847" s="313"/>
      <c r="B847" s="121"/>
      <c r="C847" s="121"/>
      <c r="D847" s="121"/>
      <c r="E847" s="121"/>
      <c r="F847" s="121"/>
      <c r="G847" s="121"/>
    </row>
    <row r="848" spans="1:7" x14ac:dyDescent="0.2">
      <c r="A848" s="313"/>
      <c r="B848" s="121"/>
      <c r="C848" s="121"/>
      <c r="D848" s="121"/>
      <c r="E848" s="121"/>
      <c r="F848" s="121"/>
      <c r="G848" s="121"/>
    </row>
    <row r="849" spans="1:7" x14ac:dyDescent="0.2">
      <c r="A849" s="313"/>
      <c r="B849" s="121"/>
      <c r="C849" s="121"/>
      <c r="D849" s="121"/>
      <c r="E849" s="121"/>
      <c r="F849" s="121"/>
      <c r="G849" s="121"/>
    </row>
    <row r="850" spans="1:7" x14ac:dyDescent="0.2">
      <c r="A850" s="313"/>
      <c r="B850" s="121"/>
      <c r="C850" s="121"/>
      <c r="D850" s="121"/>
      <c r="E850" s="121"/>
      <c r="F850" s="121"/>
      <c r="G850" s="121"/>
    </row>
    <row r="851" spans="1:7" x14ac:dyDescent="0.2">
      <c r="A851" s="313"/>
      <c r="B851" s="121"/>
      <c r="C851" s="121"/>
      <c r="D851" s="121"/>
      <c r="E851" s="121"/>
      <c r="F851" s="121"/>
      <c r="G851" s="121"/>
    </row>
    <row r="852" spans="1:7" x14ac:dyDescent="0.2">
      <c r="A852" s="313"/>
      <c r="B852" s="121"/>
      <c r="C852" s="121"/>
      <c r="D852" s="121"/>
      <c r="E852" s="121"/>
      <c r="F852" s="121"/>
      <c r="G852" s="121"/>
    </row>
    <row r="853" spans="1:7" x14ac:dyDescent="0.2">
      <c r="A853" s="313"/>
      <c r="B853" s="121"/>
      <c r="C853" s="121"/>
      <c r="D853" s="121"/>
      <c r="E853" s="121"/>
      <c r="F853" s="121"/>
      <c r="G853" s="121"/>
    </row>
    <row r="854" spans="1:7" x14ac:dyDescent="0.2">
      <c r="A854" s="313"/>
      <c r="B854" s="121"/>
      <c r="C854" s="121"/>
      <c r="D854" s="121"/>
      <c r="E854" s="121"/>
      <c r="F854" s="121"/>
      <c r="G854" s="121"/>
    </row>
    <row r="855" spans="1:7" x14ac:dyDescent="0.2">
      <c r="A855" s="313"/>
      <c r="B855" s="121"/>
      <c r="C855" s="121"/>
      <c r="D855" s="121"/>
      <c r="E855" s="121"/>
      <c r="F855" s="121"/>
      <c r="G855" s="121"/>
    </row>
    <row r="856" spans="1:7" x14ac:dyDescent="0.2">
      <c r="A856" s="313"/>
      <c r="B856" s="121"/>
      <c r="C856" s="121"/>
      <c r="D856" s="121"/>
      <c r="E856" s="121"/>
      <c r="F856" s="121"/>
      <c r="G856" s="121"/>
    </row>
    <row r="857" spans="1:7" x14ac:dyDescent="0.2">
      <c r="A857" s="313"/>
      <c r="B857" s="121"/>
      <c r="C857" s="121"/>
      <c r="D857" s="121"/>
      <c r="E857" s="121"/>
      <c r="F857" s="121"/>
      <c r="G857" s="121"/>
    </row>
    <row r="858" spans="1:7" x14ac:dyDescent="0.2">
      <c r="A858" s="313"/>
      <c r="B858" s="121"/>
      <c r="C858" s="121"/>
      <c r="D858" s="121"/>
      <c r="E858" s="121"/>
      <c r="F858" s="121"/>
      <c r="G858" s="121"/>
    </row>
    <row r="859" spans="1:7" x14ac:dyDescent="0.2">
      <c r="A859" s="313"/>
      <c r="B859" s="121"/>
      <c r="C859" s="121"/>
      <c r="D859" s="121"/>
      <c r="E859" s="121"/>
      <c r="F859" s="121"/>
      <c r="G859" s="121"/>
    </row>
    <row r="860" spans="1:7" x14ac:dyDescent="0.2">
      <c r="A860" s="313"/>
      <c r="B860" s="121"/>
      <c r="C860" s="121"/>
      <c r="D860" s="121"/>
      <c r="E860" s="121"/>
      <c r="F860" s="121"/>
      <c r="G860" s="121"/>
    </row>
    <row r="861" spans="1:7" x14ac:dyDescent="0.2">
      <c r="A861" s="313"/>
      <c r="B861" s="121"/>
      <c r="C861" s="121"/>
      <c r="D861" s="121"/>
      <c r="E861" s="121"/>
      <c r="F861" s="121"/>
      <c r="G861" s="121"/>
    </row>
    <row r="862" spans="1:7" x14ac:dyDescent="0.2">
      <c r="A862" s="313"/>
      <c r="B862" s="121"/>
      <c r="C862" s="121"/>
      <c r="D862" s="121"/>
      <c r="E862" s="121"/>
      <c r="F862" s="121"/>
      <c r="G862" s="121"/>
    </row>
    <row r="863" spans="1:7" x14ac:dyDescent="0.2">
      <c r="A863" s="313"/>
      <c r="B863" s="121"/>
      <c r="C863" s="121"/>
      <c r="D863" s="121"/>
      <c r="E863" s="121"/>
      <c r="F863" s="121"/>
      <c r="G863" s="121"/>
    </row>
    <row r="864" spans="1:7" x14ac:dyDescent="0.2">
      <c r="A864" s="313"/>
      <c r="B864" s="121"/>
      <c r="C864" s="121"/>
      <c r="D864" s="121"/>
      <c r="E864" s="121"/>
      <c r="F864" s="121"/>
      <c r="G864" s="121"/>
    </row>
    <row r="865" spans="1:7" x14ac:dyDescent="0.2">
      <c r="A865" s="313"/>
      <c r="B865" s="121"/>
      <c r="C865" s="121"/>
      <c r="D865" s="121"/>
      <c r="E865" s="121"/>
      <c r="F865" s="121"/>
      <c r="G865" s="121"/>
    </row>
    <row r="866" spans="1:7" x14ac:dyDescent="0.2">
      <c r="A866" s="313"/>
      <c r="B866" s="121"/>
      <c r="C866" s="121"/>
      <c r="D866" s="121"/>
      <c r="E866" s="121"/>
      <c r="F866" s="121"/>
      <c r="G866" s="121"/>
    </row>
    <row r="867" spans="1:7" x14ac:dyDescent="0.2">
      <c r="A867" s="313"/>
      <c r="B867" s="121"/>
      <c r="C867" s="121"/>
      <c r="D867" s="121"/>
      <c r="E867" s="121"/>
      <c r="F867" s="121"/>
      <c r="G867" s="121"/>
    </row>
    <row r="868" spans="1:7" x14ac:dyDescent="0.2">
      <c r="A868" s="313"/>
      <c r="B868" s="121"/>
      <c r="C868" s="121"/>
      <c r="D868" s="121"/>
      <c r="E868" s="121"/>
      <c r="F868" s="121"/>
      <c r="G868" s="121"/>
    </row>
    <row r="869" spans="1:7" x14ac:dyDescent="0.2">
      <c r="A869" s="313"/>
      <c r="B869" s="121"/>
      <c r="C869" s="121"/>
      <c r="D869" s="121"/>
      <c r="E869" s="121"/>
      <c r="F869" s="121"/>
      <c r="G869" s="121"/>
    </row>
    <row r="870" spans="1:7" x14ac:dyDescent="0.2">
      <c r="A870" s="313"/>
      <c r="B870" s="121"/>
      <c r="C870" s="121"/>
      <c r="D870" s="121"/>
      <c r="E870" s="121"/>
      <c r="F870" s="121"/>
      <c r="G870" s="121"/>
    </row>
    <row r="871" spans="1:7" x14ac:dyDescent="0.2">
      <c r="A871" s="313"/>
      <c r="B871" s="121"/>
      <c r="C871" s="121"/>
      <c r="D871" s="121"/>
      <c r="E871" s="121"/>
      <c r="F871" s="121"/>
      <c r="G871" s="121"/>
    </row>
    <row r="872" spans="1:7" x14ac:dyDescent="0.2">
      <c r="A872" s="313"/>
      <c r="B872" s="121"/>
      <c r="C872" s="121"/>
      <c r="D872" s="121"/>
      <c r="E872" s="121"/>
      <c r="F872" s="121"/>
      <c r="G872" s="121"/>
    </row>
    <row r="873" spans="1:7" x14ac:dyDescent="0.2">
      <c r="A873" s="313"/>
      <c r="B873" s="121"/>
      <c r="C873" s="121"/>
      <c r="D873" s="121"/>
      <c r="E873" s="121"/>
      <c r="F873" s="121"/>
      <c r="G873" s="121"/>
    </row>
    <row r="874" spans="1:7" x14ac:dyDescent="0.2">
      <c r="A874" s="313"/>
      <c r="B874" s="121"/>
      <c r="C874" s="121"/>
      <c r="D874" s="121"/>
      <c r="E874" s="121"/>
      <c r="F874" s="121"/>
      <c r="G874" s="121"/>
    </row>
    <row r="875" spans="1:7" x14ac:dyDescent="0.2">
      <c r="A875" s="313"/>
      <c r="B875" s="121"/>
      <c r="C875" s="121"/>
      <c r="D875" s="121"/>
      <c r="E875" s="121"/>
      <c r="F875" s="121"/>
      <c r="G875" s="121"/>
    </row>
    <row r="876" spans="1:7" x14ac:dyDescent="0.2">
      <c r="A876" s="313"/>
      <c r="B876" s="121"/>
      <c r="C876" s="121"/>
      <c r="D876" s="121"/>
      <c r="E876" s="121"/>
      <c r="F876" s="121"/>
      <c r="G876" s="121"/>
    </row>
    <row r="877" spans="1:7" x14ac:dyDescent="0.2">
      <c r="A877" s="313"/>
      <c r="B877" s="121"/>
      <c r="C877" s="121"/>
      <c r="D877" s="121"/>
      <c r="E877" s="121"/>
      <c r="F877" s="121"/>
      <c r="G877" s="121"/>
    </row>
    <row r="878" spans="1:7" x14ac:dyDescent="0.2">
      <c r="A878" s="313"/>
      <c r="B878" s="121"/>
      <c r="C878" s="121"/>
      <c r="D878" s="121"/>
      <c r="E878" s="121"/>
      <c r="F878" s="121"/>
      <c r="G878" s="121"/>
    </row>
    <row r="879" spans="1:7" x14ac:dyDescent="0.2">
      <c r="A879" s="313"/>
      <c r="B879" s="121"/>
      <c r="C879" s="121"/>
      <c r="D879" s="121"/>
      <c r="E879" s="121"/>
      <c r="F879" s="121"/>
      <c r="G879" s="121"/>
    </row>
    <row r="880" spans="1:7" x14ac:dyDescent="0.2">
      <c r="A880" s="313"/>
      <c r="B880" s="121"/>
      <c r="C880" s="121"/>
      <c r="D880" s="121"/>
      <c r="E880" s="121"/>
      <c r="F880" s="121"/>
      <c r="G880" s="121"/>
    </row>
    <row r="881" spans="1:7" x14ac:dyDescent="0.2">
      <c r="A881" s="313"/>
      <c r="B881" s="121"/>
      <c r="C881" s="121"/>
      <c r="D881" s="121"/>
      <c r="E881" s="121"/>
      <c r="F881" s="121"/>
      <c r="G881" s="121"/>
    </row>
    <row r="882" spans="1:7" x14ac:dyDescent="0.2">
      <c r="A882" s="313"/>
      <c r="B882" s="121"/>
      <c r="C882" s="121"/>
      <c r="D882" s="121"/>
      <c r="E882" s="121"/>
      <c r="F882" s="121"/>
      <c r="G882" s="121"/>
    </row>
    <row r="883" spans="1:7" x14ac:dyDescent="0.2">
      <c r="A883" s="313"/>
      <c r="B883" s="121"/>
      <c r="C883" s="121"/>
      <c r="D883" s="121"/>
      <c r="E883" s="121"/>
      <c r="F883" s="121"/>
      <c r="G883" s="121"/>
    </row>
    <row r="884" spans="1:7" x14ac:dyDescent="0.2">
      <c r="A884" s="313"/>
      <c r="B884" s="121"/>
      <c r="C884" s="121"/>
      <c r="D884" s="121"/>
      <c r="E884" s="121"/>
      <c r="F884" s="121"/>
      <c r="G884" s="121"/>
    </row>
    <row r="885" spans="1:7" x14ac:dyDescent="0.2">
      <c r="A885" s="313"/>
      <c r="B885" s="121"/>
      <c r="C885" s="121"/>
      <c r="D885" s="121"/>
      <c r="E885" s="121"/>
      <c r="F885" s="121"/>
      <c r="G885" s="121"/>
    </row>
    <row r="886" spans="1:7" x14ac:dyDescent="0.2">
      <c r="A886" s="313"/>
      <c r="B886" s="121"/>
      <c r="C886" s="121"/>
      <c r="D886" s="121"/>
      <c r="E886" s="121"/>
      <c r="F886" s="121"/>
      <c r="G886" s="121"/>
    </row>
    <row r="887" spans="1:7" x14ac:dyDescent="0.2">
      <c r="A887" s="313"/>
      <c r="B887" s="121"/>
      <c r="C887" s="121"/>
      <c r="D887" s="121"/>
      <c r="E887" s="121"/>
      <c r="F887" s="121"/>
      <c r="G887" s="121"/>
    </row>
    <row r="888" spans="1:7" x14ac:dyDescent="0.2">
      <c r="A888" s="313"/>
      <c r="B888" s="121"/>
      <c r="C888" s="121"/>
      <c r="D888" s="121"/>
      <c r="E888" s="121"/>
      <c r="F888" s="121"/>
      <c r="G888" s="121"/>
    </row>
    <row r="889" spans="1:7" x14ac:dyDescent="0.2">
      <c r="A889" s="313"/>
      <c r="B889" s="121"/>
      <c r="C889" s="121"/>
      <c r="D889" s="121"/>
      <c r="E889" s="121"/>
      <c r="F889" s="121"/>
      <c r="G889" s="121"/>
    </row>
    <row r="890" spans="1:7" x14ac:dyDescent="0.2">
      <c r="A890" s="313"/>
      <c r="B890" s="121"/>
      <c r="C890" s="121"/>
      <c r="D890" s="121"/>
      <c r="E890" s="121"/>
      <c r="F890" s="121"/>
      <c r="G890" s="121"/>
    </row>
    <row r="891" spans="1:7" x14ac:dyDescent="0.2">
      <c r="A891" s="313"/>
      <c r="B891" s="121"/>
      <c r="C891" s="121"/>
      <c r="D891" s="121"/>
      <c r="E891" s="121"/>
      <c r="F891" s="121"/>
      <c r="G891" s="121"/>
    </row>
    <row r="892" spans="1:7" x14ac:dyDescent="0.2">
      <c r="A892" s="313"/>
      <c r="B892" s="121"/>
      <c r="C892" s="121"/>
      <c r="D892" s="121"/>
      <c r="E892" s="121"/>
      <c r="F892" s="121"/>
      <c r="G892" s="121"/>
    </row>
    <row r="893" spans="1:7" x14ac:dyDescent="0.2">
      <c r="A893" s="313"/>
      <c r="B893" s="121"/>
      <c r="C893" s="121"/>
      <c r="D893" s="121"/>
      <c r="E893" s="121"/>
      <c r="F893" s="121"/>
      <c r="G893" s="121"/>
    </row>
    <row r="894" spans="1:7" x14ac:dyDescent="0.2">
      <c r="A894" s="313"/>
      <c r="B894" s="121"/>
      <c r="C894" s="121"/>
      <c r="D894" s="121"/>
      <c r="E894" s="121"/>
      <c r="F894" s="121"/>
      <c r="G894" s="121"/>
    </row>
    <row r="895" spans="1:7" x14ac:dyDescent="0.2">
      <c r="A895" s="313"/>
      <c r="B895" s="121"/>
      <c r="C895" s="121"/>
      <c r="D895" s="121"/>
      <c r="E895" s="121"/>
      <c r="F895" s="121"/>
      <c r="G895" s="121"/>
    </row>
    <row r="896" spans="1:7" x14ac:dyDescent="0.2">
      <c r="A896" s="313"/>
      <c r="B896" s="121"/>
      <c r="C896" s="121"/>
      <c r="D896" s="121"/>
      <c r="E896" s="121"/>
      <c r="F896" s="121"/>
      <c r="G896" s="121"/>
    </row>
    <row r="897" spans="1:7" x14ac:dyDescent="0.2">
      <c r="A897" s="313"/>
      <c r="B897" s="121"/>
      <c r="C897" s="121"/>
      <c r="D897" s="121"/>
      <c r="E897" s="121"/>
      <c r="F897" s="121"/>
      <c r="G897" s="121"/>
    </row>
    <row r="898" spans="1:7" x14ac:dyDescent="0.2">
      <c r="A898" s="313"/>
      <c r="B898" s="121"/>
      <c r="C898" s="121"/>
      <c r="D898" s="121"/>
      <c r="E898" s="121"/>
      <c r="F898" s="121"/>
      <c r="G898" s="121"/>
    </row>
    <row r="899" spans="1:7" x14ac:dyDescent="0.2">
      <c r="A899" s="313"/>
      <c r="B899" s="121"/>
      <c r="C899" s="121"/>
      <c r="D899" s="121"/>
      <c r="E899" s="121"/>
      <c r="F899" s="121"/>
      <c r="G899" s="121"/>
    </row>
    <row r="900" spans="1:7" x14ac:dyDescent="0.2">
      <c r="A900" s="313"/>
      <c r="B900" s="121"/>
      <c r="C900" s="121"/>
      <c r="D900" s="121"/>
      <c r="E900" s="121"/>
      <c r="F900" s="121"/>
      <c r="G900" s="121"/>
    </row>
    <row r="901" spans="1:7" x14ac:dyDescent="0.2">
      <c r="A901" s="313"/>
      <c r="B901" s="121"/>
      <c r="C901" s="121"/>
      <c r="D901" s="121"/>
      <c r="E901" s="121"/>
      <c r="F901" s="121"/>
      <c r="G901" s="121"/>
    </row>
    <row r="902" spans="1:7" x14ac:dyDescent="0.2">
      <c r="A902" s="313"/>
      <c r="B902" s="121"/>
      <c r="C902" s="121"/>
      <c r="D902" s="121"/>
      <c r="E902" s="121"/>
      <c r="F902" s="121"/>
      <c r="G902" s="121"/>
    </row>
    <row r="903" spans="1:7" x14ac:dyDescent="0.2">
      <c r="A903" s="313"/>
      <c r="B903" s="121"/>
      <c r="C903" s="121"/>
      <c r="D903" s="121"/>
      <c r="E903" s="121"/>
      <c r="F903" s="121"/>
      <c r="G903" s="121"/>
    </row>
    <row r="904" spans="1:7" x14ac:dyDescent="0.2">
      <c r="A904" s="313"/>
      <c r="B904" s="121"/>
      <c r="C904" s="121"/>
      <c r="D904" s="121"/>
      <c r="E904" s="121"/>
      <c r="F904" s="121"/>
      <c r="G904" s="121"/>
    </row>
    <row r="905" spans="1:7" x14ac:dyDescent="0.2">
      <c r="A905" s="313"/>
      <c r="B905" s="121"/>
      <c r="C905" s="121"/>
      <c r="D905" s="121"/>
      <c r="E905" s="121"/>
      <c r="F905" s="121"/>
      <c r="G905" s="121"/>
    </row>
    <row r="906" spans="1:7" x14ac:dyDescent="0.2">
      <c r="A906" s="313"/>
      <c r="B906" s="121"/>
      <c r="C906" s="121"/>
      <c r="D906" s="121"/>
      <c r="E906" s="121"/>
      <c r="F906" s="121"/>
      <c r="G906" s="121"/>
    </row>
    <row r="907" spans="1:7" x14ac:dyDescent="0.2">
      <c r="A907" s="313"/>
      <c r="B907" s="121"/>
      <c r="C907" s="121"/>
      <c r="D907" s="121"/>
      <c r="E907" s="121"/>
      <c r="F907" s="121"/>
      <c r="G907" s="121"/>
    </row>
    <row r="908" spans="1:7" x14ac:dyDescent="0.2">
      <c r="A908" s="313"/>
      <c r="B908" s="121"/>
      <c r="C908" s="121"/>
      <c r="D908" s="121"/>
      <c r="E908" s="121"/>
      <c r="F908" s="121"/>
      <c r="G908" s="121"/>
    </row>
    <row r="909" spans="1:7" x14ac:dyDescent="0.2">
      <c r="A909" s="313"/>
      <c r="B909" s="121"/>
      <c r="C909" s="121"/>
      <c r="D909" s="121"/>
      <c r="E909" s="121"/>
      <c r="F909" s="121"/>
      <c r="G909" s="121"/>
    </row>
    <row r="910" spans="1:7" x14ac:dyDescent="0.2">
      <c r="A910" s="313"/>
      <c r="B910" s="121"/>
      <c r="C910" s="121"/>
      <c r="D910" s="121"/>
      <c r="E910" s="121"/>
      <c r="F910" s="121"/>
      <c r="G910" s="121"/>
    </row>
    <row r="911" spans="1:7" x14ac:dyDescent="0.2">
      <c r="A911" s="313"/>
      <c r="B911" s="121"/>
      <c r="C911" s="121"/>
      <c r="D911" s="121"/>
      <c r="E911" s="121"/>
      <c r="F911" s="121"/>
      <c r="G911" s="121"/>
    </row>
    <row r="912" spans="1:7" x14ac:dyDescent="0.2">
      <c r="A912" s="313"/>
      <c r="B912" s="121"/>
      <c r="C912" s="121"/>
      <c r="D912" s="121"/>
      <c r="E912" s="121"/>
      <c r="F912" s="121"/>
      <c r="G912" s="121"/>
    </row>
    <row r="913" spans="1:7" x14ac:dyDescent="0.2">
      <c r="A913" s="313"/>
      <c r="B913" s="121"/>
      <c r="C913" s="121"/>
      <c r="D913" s="121"/>
      <c r="E913" s="121"/>
      <c r="F913" s="121"/>
      <c r="G913" s="121"/>
    </row>
    <row r="914" spans="1:7" x14ac:dyDescent="0.2">
      <c r="A914" s="313"/>
      <c r="B914" s="121"/>
      <c r="C914" s="121"/>
      <c r="D914" s="121"/>
      <c r="E914" s="121"/>
      <c r="F914" s="121"/>
      <c r="G914" s="121"/>
    </row>
    <row r="915" spans="1:7" x14ac:dyDescent="0.2">
      <c r="A915" s="313"/>
      <c r="B915" s="121"/>
      <c r="C915" s="121"/>
      <c r="D915" s="121"/>
      <c r="E915" s="121"/>
      <c r="F915" s="121"/>
      <c r="G915" s="121"/>
    </row>
    <row r="916" spans="1:7" x14ac:dyDescent="0.2">
      <c r="A916" s="313"/>
      <c r="B916" s="121"/>
      <c r="C916" s="121"/>
      <c r="D916" s="121"/>
      <c r="E916" s="121"/>
      <c r="F916" s="121"/>
      <c r="G916" s="121"/>
    </row>
    <row r="917" spans="1:7" x14ac:dyDescent="0.2">
      <c r="A917" s="313"/>
      <c r="B917" s="121"/>
      <c r="C917" s="121"/>
      <c r="D917" s="121"/>
      <c r="E917" s="121"/>
      <c r="F917" s="121"/>
      <c r="G917" s="121"/>
    </row>
    <row r="918" spans="1:7" x14ac:dyDescent="0.2">
      <c r="A918" s="313"/>
      <c r="B918" s="121"/>
      <c r="C918" s="121"/>
      <c r="D918" s="121"/>
      <c r="E918" s="121"/>
      <c r="F918" s="121"/>
      <c r="G918" s="121"/>
    </row>
    <row r="919" spans="1:7" x14ac:dyDescent="0.2">
      <c r="A919" s="313"/>
      <c r="B919" s="121"/>
      <c r="C919" s="121"/>
      <c r="D919" s="121"/>
      <c r="E919" s="121"/>
      <c r="F919" s="121"/>
      <c r="G919" s="121"/>
    </row>
    <row r="920" spans="1:7" x14ac:dyDescent="0.2">
      <c r="A920" s="313"/>
      <c r="B920" s="121"/>
      <c r="C920" s="121"/>
      <c r="D920" s="121"/>
      <c r="E920" s="121"/>
      <c r="F920" s="121"/>
      <c r="G920" s="121"/>
    </row>
    <row r="921" spans="1:7" x14ac:dyDescent="0.2">
      <c r="A921" s="313"/>
      <c r="B921" s="121"/>
      <c r="C921" s="121"/>
      <c r="D921" s="121"/>
      <c r="E921" s="121"/>
      <c r="F921" s="121"/>
      <c r="G921" s="121"/>
    </row>
    <row r="922" spans="1:7" x14ac:dyDescent="0.2">
      <c r="A922" s="313"/>
      <c r="B922" s="121"/>
      <c r="C922" s="121"/>
      <c r="D922" s="121"/>
      <c r="E922" s="121"/>
      <c r="F922" s="121"/>
      <c r="G922" s="121"/>
    </row>
    <row r="923" spans="1:7" x14ac:dyDescent="0.2">
      <c r="A923" s="313"/>
      <c r="B923" s="121"/>
      <c r="C923" s="121"/>
      <c r="D923" s="121"/>
      <c r="E923" s="121"/>
      <c r="F923" s="121"/>
      <c r="G923" s="121"/>
    </row>
    <row r="924" spans="1:7" x14ac:dyDescent="0.2">
      <c r="A924" s="313"/>
      <c r="B924" s="121"/>
      <c r="C924" s="121"/>
      <c r="D924" s="121"/>
      <c r="E924" s="121"/>
      <c r="F924" s="121"/>
      <c r="G924" s="121"/>
    </row>
    <row r="925" spans="1:7" x14ac:dyDescent="0.2">
      <c r="A925" s="313"/>
      <c r="B925" s="121"/>
      <c r="C925" s="121"/>
      <c r="D925" s="121"/>
      <c r="E925" s="121"/>
      <c r="F925" s="121"/>
      <c r="G925" s="121"/>
    </row>
    <row r="926" spans="1:7" x14ac:dyDescent="0.2">
      <c r="A926" s="313"/>
      <c r="B926" s="121"/>
      <c r="C926" s="121"/>
      <c r="D926" s="121"/>
      <c r="E926" s="121"/>
      <c r="F926" s="121"/>
      <c r="G926" s="121"/>
    </row>
    <row r="927" spans="1:7" x14ac:dyDescent="0.2">
      <c r="A927" s="313"/>
      <c r="B927" s="121"/>
      <c r="C927" s="121"/>
      <c r="D927" s="121"/>
      <c r="E927" s="121"/>
      <c r="F927" s="121"/>
      <c r="G927" s="121"/>
    </row>
    <row r="928" spans="1:7" x14ac:dyDescent="0.2">
      <c r="A928" s="313"/>
      <c r="B928" s="121"/>
      <c r="C928" s="121"/>
      <c r="D928" s="121"/>
      <c r="E928" s="121"/>
      <c r="F928" s="121"/>
      <c r="G928" s="121"/>
    </row>
    <row r="929" spans="1:7" x14ac:dyDescent="0.2">
      <c r="A929" s="313"/>
      <c r="B929" s="121"/>
      <c r="C929" s="121"/>
      <c r="D929" s="121"/>
      <c r="E929" s="121"/>
      <c r="F929" s="121"/>
      <c r="G929" s="121"/>
    </row>
    <row r="930" spans="1:7" x14ac:dyDescent="0.2">
      <c r="A930" s="313"/>
      <c r="B930" s="121"/>
      <c r="C930" s="121"/>
      <c r="D930" s="121"/>
      <c r="E930" s="121"/>
      <c r="F930" s="121"/>
      <c r="G930" s="121"/>
    </row>
    <row r="931" spans="1:7" x14ac:dyDescent="0.2">
      <c r="A931" s="313"/>
      <c r="B931" s="121"/>
      <c r="C931" s="121"/>
      <c r="D931" s="121"/>
      <c r="E931" s="121"/>
      <c r="F931" s="121"/>
      <c r="G931" s="121"/>
    </row>
    <row r="932" spans="1:7" x14ac:dyDescent="0.2">
      <c r="A932" s="313"/>
      <c r="B932" s="121"/>
      <c r="C932" s="121"/>
      <c r="D932" s="121"/>
      <c r="E932" s="121"/>
      <c r="F932" s="121"/>
      <c r="G932" s="121"/>
    </row>
    <row r="933" spans="1:7" x14ac:dyDescent="0.2">
      <c r="A933" s="313"/>
      <c r="B933" s="121"/>
      <c r="C933" s="121"/>
      <c r="D933" s="121"/>
      <c r="E933" s="121"/>
      <c r="F933" s="121"/>
      <c r="G933" s="121"/>
    </row>
    <row r="934" spans="1:7" x14ac:dyDescent="0.2">
      <c r="A934" s="313"/>
      <c r="B934" s="121"/>
      <c r="C934" s="121"/>
      <c r="D934" s="121"/>
      <c r="E934" s="121"/>
      <c r="F934" s="121"/>
      <c r="G934" s="121"/>
    </row>
    <row r="935" spans="1:7" x14ac:dyDescent="0.2">
      <c r="A935" s="313"/>
      <c r="B935" s="121"/>
      <c r="C935" s="121"/>
      <c r="D935" s="121"/>
      <c r="E935" s="121"/>
      <c r="F935" s="121"/>
      <c r="G935" s="121"/>
    </row>
    <row r="936" spans="1:7" x14ac:dyDescent="0.2">
      <c r="A936" s="313"/>
      <c r="B936" s="121"/>
      <c r="C936" s="121"/>
      <c r="D936" s="121"/>
      <c r="E936" s="121"/>
      <c r="F936" s="121"/>
      <c r="G936" s="121"/>
    </row>
    <row r="937" spans="1:7" x14ac:dyDescent="0.2">
      <c r="A937" s="313"/>
      <c r="B937" s="121"/>
      <c r="C937" s="121"/>
      <c r="D937" s="121"/>
      <c r="E937" s="121"/>
      <c r="F937" s="121"/>
      <c r="G937" s="121"/>
    </row>
    <row r="938" spans="1:7" x14ac:dyDescent="0.2">
      <c r="A938" s="313"/>
      <c r="B938" s="121"/>
      <c r="C938" s="121"/>
      <c r="D938" s="121"/>
      <c r="E938" s="121"/>
      <c r="F938" s="121"/>
      <c r="G938" s="121"/>
    </row>
    <row r="939" spans="1:7" x14ac:dyDescent="0.2">
      <c r="A939" s="313"/>
      <c r="B939" s="121"/>
      <c r="C939" s="121"/>
      <c r="D939" s="121"/>
      <c r="E939" s="121"/>
      <c r="F939" s="121"/>
      <c r="G939" s="121"/>
    </row>
    <row r="940" spans="1:7" x14ac:dyDescent="0.2">
      <c r="A940" s="313"/>
      <c r="B940" s="121"/>
      <c r="C940" s="121"/>
      <c r="D940" s="121"/>
      <c r="E940" s="121"/>
      <c r="F940" s="121"/>
      <c r="G940" s="121"/>
    </row>
    <row r="941" spans="1:7" x14ac:dyDescent="0.2">
      <c r="A941" s="313"/>
      <c r="B941" s="121"/>
      <c r="C941" s="121"/>
      <c r="D941" s="121"/>
      <c r="E941" s="121"/>
      <c r="F941" s="121"/>
      <c r="G941" s="121"/>
    </row>
    <row r="942" spans="1:7" x14ac:dyDescent="0.2">
      <c r="A942" s="313"/>
      <c r="B942" s="121"/>
      <c r="C942" s="121"/>
      <c r="D942" s="121"/>
      <c r="E942" s="121"/>
      <c r="F942" s="121"/>
      <c r="G942" s="121"/>
    </row>
    <row r="943" spans="1:7" x14ac:dyDescent="0.2">
      <c r="A943" s="313"/>
      <c r="B943" s="121"/>
      <c r="C943" s="121"/>
      <c r="D943" s="121"/>
      <c r="E943" s="121"/>
      <c r="F943" s="121"/>
      <c r="G943" s="121"/>
    </row>
    <row r="944" spans="1:7" x14ac:dyDescent="0.2">
      <c r="A944" s="313"/>
      <c r="B944" s="121"/>
      <c r="C944" s="121"/>
      <c r="D944" s="121"/>
      <c r="E944" s="121"/>
      <c r="F944" s="121"/>
      <c r="G944" s="121"/>
    </row>
    <row r="945" spans="1:7" x14ac:dyDescent="0.2">
      <c r="A945" s="313"/>
      <c r="B945" s="121"/>
      <c r="C945" s="121"/>
      <c r="D945" s="121"/>
      <c r="E945" s="121"/>
      <c r="F945" s="121"/>
      <c r="G945" s="121"/>
    </row>
    <row r="946" spans="1:7" x14ac:dyDescent="0.2">
      <c r="A946" s="313"/>
      <c r="B946" s="121"/>
      <c r="C946" s="121"/>
      <c r="D946" s="121"/>
      <c r="E946" s="121"/>
      <c r="F946" s="121"/>
      <c r="G946" s="121"/>
    </row>
    <row r="947" spans="1:7" x14ac:dyDescent="0.2">
      <c r="A947" s="313"/>
      <c r="B947" s="121"/>
      <c r="C947" s="121"/>
      <c r="D947" s="121"/>
      <c r="E947" s="121"/>
      <c r="F947" s="121"/>
      <c r="G947" s="121"/>
    </row>
    <row r="948" spans="1:7" x14ac:dyDescent="0.2">
      <c r="A948" s="313"/>
      <c r="B948" s="121"/>
      <c r="C948" s="121"/>
      <c r="D948" s="121"/>
      <c r="E948" s="121"/>
      <c r="F948" s="121"/>
      <c r="G948" s="121"/>
    </row>
    <row r="949" spans="1:7" x14ac:dyDescent="0.2">
      <c r="A949" s="313"/>
      <c r="B949" s="121"/>
      <c r="C949" s="121"/>
      <c r="D949" s="121"/>
      <c r="E949" s="121"/>
      <c r="F949" s="121"/>
      <c r="G949" s="121"/>
    </row>
    <row r="950" spans="1:7" x14ac:dyDescent="0.2">
      <c r="A950" s="313"/>
      <c r="B950" s="121"/>
      <c r="C950" s="121"/>
      <c r="D950" s="121"/>
      <c r="E950" s="121"/>
      <c r="F950" s="121"/>
      <c r="G950" s="121"/>
    </row>
    <row r="951" spans="1:7" x14ac:dyDescent="0.2">
      <c r="A951" s="313"/>
      <c r="B951" s="121"/>
      <c r="C951" s="121"/>
      <c r="D951" s="121"/>
      <c r="E951" s="121"/>
      <c r="F951" s="121"/>
      <c r="G951" s="121"/>
    </row>
    <row r="952" spans="1:7" x14ac:dyDescent="0.2">
      <c r="A952" s="313"/>
      <c r="B952" s="121"/>
      <c r="C952" s="121"/>
      <c r="D952" s="121"/>
      <c r="E952" s="121"/>
      <c r="F952" s="121"/>
      <c r="G952" s="121"/>
    </row>
    <row r="953" spans="1:7" x14ac:dyDescent="0.2">
      <c r="A953" s="313"/>
      <c r="B953" s="121"/>
      <c r="C953" s="121"/>
      <c r="D953" s="121"/>
      <c r="E953" s="121"/>
      <c r="F953" s="121"/>
      <c r="G953" s="121"/>
    </row>
    <row r="954" spans="1:7" x14ac:dyDescent="0.2">
      <c r="A954" s="313"/>
      <c r="B954" s="121"/>
      <c r="C954" s="121"/>
      <c r="D954" s="121"/>
      <c r="E954" s="121"/>
      <c r="F954" s="121"/>
      <c r="G954" s="121"/>
    </row>
    <row r="955" spans="1:7" x14ac:dyDescent="0.2">
      <c r="A955" s="313"/>
      <c r="B955" s="121"/>
      <c r="C955" s="121"/>
      <c r="D955" s="121"/>
      <c r="E955" s="121"/>
      <c r="F955" s="121"/>
      <c r="G955" s="121"/>
    </row>
    <row r="956" spans="1:7" x14ac:dyDescent="0.2">
      <c r="A956" s="313"/>
      <c r="B956" s="121"/>
      <c r="C956" s="121"/>
      <c r="D956" s="121"/>
      <c r="E956" s="121"/>
      <c r="F956" s="121"/>
      <c r="G956" s="121"/>
    </row>
    <row r="957" spans="1:7" x14ac:dyDescent="0.2">
      <c r="A957" s="313"/>
      <c r="B957" s="121"/>
      <c r="C957" s="121"/>
      <c r="D957" s="121"/>
      <c r="E957" s="121"/>
      <c r="F957" s="121"/>
      <c r="G957" s="121"/>
    </row>
    <row r="958" spans="1:7" x14ac:dyDescent="0.2">
      <c r="A958" s="313"/>
      <c r="B958" s="121"/>
      <c r="C958" s="121"/>
      <c r="D958" s="121"/>
      <c r="E958" s="121"/>
      <c r="F958" s="121"/>
      <c r="G958" s="121"/>
    </row>
    <row r="959" spans="1:7" x14ac:dyDescent="0.2">
      <c r="A959" s="313"/>
      <c r="B959" s="121"/>
      <c r="C959" s="121"/>
      <c r="D959" s="121"/>
      <c r="E959" s="121"/>
      <c r="F959" s="121"/>
      <c r="G959" s="121"/>
    </row>
    <row r="960" spans="1:7" x14ac:dyDescent="0.2">
      <c r="A960" s="313"/>
      <c r="B960" s="121"/>
      <c r="C960" s="121"/>
      <c r="D960" s="121"/>
      <c r="E960" s="121"/>
      <c r="F960" s="121"/>
      <c r="G960" s="121"/>
    </row>
    <row r="961" spans="1:7" x14ac:dyDescent="0.2">
      <c r="A961" s="313"/>
      <c r="B961" s="121"/>
      <c r="C961" s="121"/>
      <c r="D961" s="121"/>
      <c r="E961" s="121"/>
      <c r="F961" s="121"/>
      <c r="G961" s="121"/>
    </row>
    <row r="962" spans="1:7" x14ac:dyDescent="0.2">
      <c r="A962" s="313"/>
      <c r="B962" s="121"/>
      <c r="C962" s="121"/>
      <c r="D962" s="121"/>
      <c r="E962" s="121"/>
      <c r="F962" s="121"/>
      <c r="G962" s="121"/>
    </row>
    <row r="963" spans="1:7" x14ac:dyDescent="0.2">
      <c r="A963" s="313"/>
      <c r="B963" s="121"/>
      <c r="C963" s="121"/>
      <c r="D963" s="121"/>
      <c r="E963" s="121"/>
      <c r="F963" s="121"/>
      <c r="G963" s="121"/>
    </row>
    <row r="964" spans="1:7" x14ac:dyDescent="0.2">
      <c r="A964" s="313"/>
      <c r="B964" s="121"/>
      <c r="C964" s="121"/>
      <c r="D964" s="121"/>
      <c r="E964" s="121"/>
      <c r="F964" s="121"/>
      <c r="G964" s="121"/>
    </row>
    <row r="965" spans="1:7" x14ac:dyDescent="0.2">
      <c r="A965" s="313"/>
      <c r="B965" s="121"/>
      <c r="C965" s="121"/>
      <c r="D965" s="121"/>
      <c r="E965" s="121"/>
      <c r="F965" s="121"/>
      <c r="G965" s="121"/>
    </row>
    <row r="966" spans="1:7" x14ac:dyDescent="0.2">
      <c r="A966" s="313"/>
      <c r="B966" s="121"/>
      <c r="C966" s="121"/>
      <c r="D966" s="121"/>
      <c r="E966" s="121"/>
      <c r="F966" s="121"/>
      <c r="G966" s="121"/>
    </row>
    <row r="967" spans="1:7" x14ac:dyDescent="0.2">
      <c r="A967" s="313"/>
      <c r="B967" s="121"/>
      <c r="C967" s="121"/>
      <c r="D967" s="121"/>
      <c r="E967" s="121"/>
      <c r="F967" s="121"/>
      <c r="G967" s="121"/>
    </row>
    <row r="968" spans="1:7" x14ac:dyDescent="0.2">
      <c r="A968" s="313"/>
      <c r="B968" s="121"/>
      <c r="C968" s="121"/>
      <c r="D968" s="121"/>
      <c r="E968" s="121"/>
      <c r="F968" s="121"/>
      <c r="G968" s="121"/>
    </row>
    <row r="969" spans="1:7" x14ac:dyDescent="0.2">
      <c r="A969" s="313"/>
      <c r="B969" s="121"/>
      <c r="C969" s="121"/>
      <c r="D969" s="121"/>
      <c r="E969" s="121"/>
      <c r="F969" s="121"/>
      <c r="G969" s="121"/>
    </row>
    <row r="970" spans="1:7" x14ac:dyDescent="0.2">
      <c r="A970" s="313"/>
      <c r="B970" s="121"/>
      <c r="C970" s="121"/>
      <c r="D970" s="121"/>
      <c r="E970" s="121"/>
      <c r="F970" s="121"/>
      <c r="G970" s="121"/>
    </row>
    <row r="971" spans="1:7" x14ac:dyDescent="0.2">
      <c r="A971" s="313"/>
      <c r="B971" s="121"/>
      <c r="C971" s="121"/>
      <c r="D971" s="121"/>
      <c r="E971" s="121"/>
      <c r="F971" s="121"/>
      <c r="G971" s="121"/>
    </row>
  </sheetData>
  <mergeCells count="3">
    <mergeCell ref="B7:C7"/>
    <mergeCell ref="D7:E7"/>
    <mergeCell ref="F7:G7"/>
  </mergeCells>
  <printOptions horizontalCentered="1"/>
  <pageMargins left="0.23622047244094491" right="0.23622047244094491" top="0.39370078740157483" bottom="0.39370078740157483" header="0" footer="0"/>
  <pageSetup scale="54" orientation="portrait" r:id="rId1"/>
  <headerFooter alignWithMargins="0">
    <oddHeader xml:space="preserve">&amp;R
</oddHeader>
    <oddFooter>&amp;C&amp;14M. EN A. GONZALO FERREIRA MARTÍNEZ
DIRECTOR DE ADMINISTRACIÓN Y FINANZAS &amp;R
&amp;12
&amp;"-,Negrita"&amp;16 43</oddFooter>
  </headerFooter>
  <rowBreaks count="8" manualBreakCount="8">
    <brk id="107" max="6" man="1"/>
    <brk id="206" max="6" man="1"/>
    <brk id="305" max="6" man="1"/>
    <brk id="404" max="6" man="1"/>
    <brk id="503" max="6" man="1"/>
    <brk id="602" max="6" man="1"/>
    <brk id="701" max="16383" man="1"/>
    <brk id="794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3:H72"/>
  <sheetViews>
    <sheetView showGridLines="0" topLeftCell="A7" workbookViewId="0">
      <selection activeCell="D15" sqref="D15"/>
    </sheetView>
  </sheetViews>
  <sheetFormatPr baseColWidth="10" defaultRowHeight="12.75" x14ac:dyDescent="0.2"/>
  <cols>
    <col min="1" max="1" width="5.5703125" style="87" customWidth="1"/>
    <col min="2" max="2" width="24.7109375" style="87" customWidth="1"/>
    <col min="3" max="4" width="24" style="87" customWidth="1"/>
    <col min="5" max="5" width="23.5703125" style="87" customWidth="1"/>
    <col min="6" max="6" width="16.7109375" style="87" customWidth="1"/>
    <col min="7" max="7" width="14" style="87" bestFit="1" customWidth="1"/>
    <col min="8" max="12" width="13.42578125" style="87" bestFit="1" customWidth="1"/>
    <col min="13" max="13" width="11.7109375" style="87" bestFit="1" customWidth="1"/>
    <col min="14" max="256" width="11.42578125" style="87"/>
    <col min="257" max="257" width="5.5703125" style="87" customWidth="1"/>
    <col min="258" max="258" width="24.7109375" style="87" customWidth="1"/>
    <col min="259" max="260" width="24" style="87" customWidth="1"/>
    <col min="261" max="261" width="23.5703125" style="87" customWidth="1"/>
    <col min="262" max="262" width="15.28515625" style="87" customWidth="1"/>
    <col min="263" max="263" width="14" style="87" bestFit="1" customWidth="1"/>
    <col min="264" max="268" width="13.42578125" style="87" bestFit="1" customWidth="1"/>
    <col min="269" max="269" width="11.7109375" style="87" bestFit="1" customWidth="1"/>
    <col min="270" max="512" width="11.42578125" style="87"/>
    <col min="513" max="513" width="5.5703125" style="87" customWidth="1"/>
    <col min="514" max="514" width="24.7109375" style="87" customWidth="1"/>
    <col min="515" max="516" width="24" style="87" customWidth="1"/>
    <col min="517" max="517" width="23.5703125" style="87" customWidth="1"/>
    <col min="518" max="518" width="15.28515625" style="87" customWidth="1"/>
    <col min="519" max="519" width="14" style="87" bestFit="1" customWidth="1"/>
    <col min="520" max="524" width="13.42578125" style="87" bestFit="1" customWidth="1"/>
    <col min="525" max="525" width="11.7109375" style="87" bestFit="1" customWidth="1"/>
    <col min="526" max="768" width="11.42578125" style="87"/>
    <col min="769" max="769" width="5.5703125" style="87" customWidth="1"/>
    <col min="770" max="770" width="24.7109375" style="87" customWidth="1"/>
    <col min="771" max="772" width="24" style="87" customWidth="1"/>
    <col min="773" max="773" width="23.5703125" style="87" customWidth="1"/>
    <col min="774" max="774" width="15.28515625" style="87" customWidth="1"/>
    <col min="775" max="775" width="14" style="87" bestFit="1" customWidth="1"/>
    <col min="776" max="780" width="13.42578125" style="87" bestFit="1" customWidth="1"/>
    <col min="781" max="781" width="11.7109375" style="87" bestFit="1" customWidth="1"/>
    <col min="782" max="1024" width="11.42578125" style="87"/>
    <col min="1025" max="1025" width="5.5703125" style="87" customWidth="1"/>
    <col min="1026" max="1026" width="24.7109375" style="87" customWidth="1"/>
    <col min="1027" max="1028" width="24" style="87" customWidth="1"/>
    <col min="1029" max="1029" width="23.5703125" style="87" customWidth="1"/>
    <col min="1030" max="1030" width="15.28515625" style="87" customWidth="1"/>
    <col min="1031" max="1031" width="14" style="87" bestFit="1" customWidth="1"/>
    <col min="1032" max="1036" width="13.42578125" style="87" bestFit="1" customWidth="1"/>
    <col min="1037" max="1037" width="11.7109375" style="87" bestFit="1" customWidth="1"/>
    <col min="1038" max="1280" width="11.42578125" style="87"/>
    <col min="1281" max="1281" width="5.5703125" style="87" customWidth="1"/>
    <col min="1282" max="1282" width="24.7109375" style="87" customWidth="1"/>
    <col min="1283" max="1284" width="24" style="87" customWidth="1"/>
    <col min="1285" max="1285" width="23.5703125" style="87" customWidth="1"/>
    <col min="1286" max="1286" width="15.28515625" style="87" customWidth="1"/>
    <col min="1287" max="1287" width="14" style="87" bestFit="1" customWidth="1"/>
    <col min="1288" max="1292" width="13.42578125" style="87" bestFit="1" customWidth="1"/>
    <col min="1293" max="1293" width="11.7109375" style="87" bestFit="1" customWidth="1"/>
    <col min="1294" max="1536" width="11.42578125" style="87"/>
    <col min="1537" max="1537" width="5.5703125" style="87" customWidth="1"/>
    <col min="1538" max="1538" width="24.7109375" style="87" customWidth="1"/>
    <col min="1539" max="1540" width="24" style="87" customWidth="1"/>
    <col min="1541" max="1541" width="23.5703125" style="87" customWidth="1"/>
    <col min="1542" max="1542" width="15.28515625" style="87" customWidth="1"/>
    <col min="1543" max="1543" width="14" style="87" bestFit="1" customWidth="1"/>
    <col min="1544" max="1548" width="13.42578125" style="87" bestFit="1" customWidth="1"/>
    <col min="1549" max="1549" width="11.7109375" style="87" bestFit="1" customWidth="1"/>
    <col min="1550" max="1792" width="11.42578125" style="87"/>
    <col min="1793" max="1793" width="5.5703125" style="87" customWidth="1"/>
    <col min="1794" max="1794" width="24.7109375" style="87" customWidth="1"/>
    <col min="1795" max="1796" width="24" style="87" customWidth="1"/>
    <col min="1797" max="1797" width="23.5703125" style="87" customWidth="1"/>
    <col min="1798" max="1798" width="15.28515625" style="87" customWidth="1"/>
    <col min="1799" max="1799" width="14" style="87" bestFit="1" customWidth="1"/>
    <col min="1800" max="1804" width="13.42578125" style="87" bestFit="1" customWidth="1"/>
    <col min="1805" max="1805" width="11.7109375" style="87" bestFit="1" customWidth="1"/>
    <col min="1806" max="2048" width="11.42578125" style="87"/>
    <col min="2049" max="2049" width="5.5703125" style="87" customWidth="1"/>
    <col min="2050" max="2050" width="24.7109375" style="87" customWidth="1"/>
    <col min="2051" max="2052" width="24" style="87" customWidth="1"/>
    <col min="2053" max="2053" width="23.5703125" style="87" customWidth="1"/>
    <col min="2054" max="2054" width="15.28515625" style="87" customWidth="1"/>
    <col min="2055" max="2055" width="14" style="87" bestFit="1" customWidth="1"/>
    <col min="2056" max="2060" width="13.42578125" style="87" bestFit="1" customWidth="1"/>
    <col min="2061" max="2061" width="11.7109375" style="87" bestFit="1" customWidth="1"/>
    <col min="2062" max="2304" width="11.42578125" style="87"/>
    <col min="2305" max="2305" width="5.5703125" style="87" customWidth="1"/>
    <col min="2306" max="2306" width="24.7109375" style="87" customWidth="1"/>
    <col min="2307" max="2308" width="24" style="87" customWidth="1"/>
    <col min="2309" max="2309" width="23.5703125" style="87" customWidth="1"/>
    <col min="2310" max="2310" width="15.28515625" style="87" customWidth="1"/>
    <col min="2311" max="2311" width="14" style="87" bestFit="1" customWidth="1"/>
    <col min="2312" max="2316" width="13.42578125" style="87" bestFit="1" customWidth="1"/>
    <col min="2317" max="2317" width="11.7109375" style="87" bestFit="1" customWidth="1"/>
    <col min="2318" max="2560" width="11.42578125" style="87"/>
    <col min="2561" max="2561" width="5.5703125" style="87" customWidth="1"/>
    <col min="2562" max="2562" width="24.7109375" style="87" customWidth="1"/>
    <col min="2563" max="2564" width="24" style="87" customWidth="1"/>
    <col min="2565" max="2565" width="23.5703125" style="87" customWidth="1"/>
    <col min="2566" max="2566" width="15.28515625" style="87" customWidth="1"/>
    <col min="2567" max="2567" width="14" style="87" bestFit="1" customWidth="1"/>
    <col min="2568" max="2572" width="13.42578125" style="87" bestFit="1" customWidth="1"/>
    <col min="2573" max="2573" width="11.7109375" style="87" bestFit="1" customWidth="1"/>
    <col min="2574" max="2816" width="11.42578125" style="87"/>
    <col min="2817" max="2817" width="5.5703125" style="87" customWidth="1"/>
    <col min="2818" max="2818" width="24.7109375" style="87" customWidth="1"/>
    <col min="2819" max="2820" width="24" style="87" customWidth="1"/>
    <col min="2821" max="2821" width="23.5703125" style="87" customWidth="1"/>
    <col min="2822" max="2822" width="15.28515625" style="87" customWidth="1"/>
    <col min="2823" max="2823" width="14" style="87" bestFit="1" customWidth="1"/>
    <col min="2824" max="2828" width="13.42578125" style="87" bestFit="1" customWidth="1"/>
    <col min="2829" max="2829" width="11.7109375" style="87" bestFit="1" customWidth="1"/>
    <col min="2830" max="3072" width="11.42578125" style="87"/>
    <col min="3073" max="3073" width="5.5703125" style="87" customWidth="1"/>
    <col min="3074" max="3074" width="24.7109375" style="87" customWidth="1"/>
    <col min="3075" max="3076" width="24" style="87" customWidth="1"/>
    <col min="3077" max="3077" width="23.5703125" style="87" customWidth="1"/>
    <col min="3078" max="3078" width="15.28515625" style="87" customWidth="1"/>
    <col min="3079" max="3079" width="14" style="87" bestFit="1" customWidth="1"/>
    <col min="3080" max="3084" width="13.42578125" style="87" bestFit="1" customWidth="1"/>
    <col min="3085" max="3085" width="11.7109375" style="87" bestFit="1" customWidth="1"/>
    <col min="3086" max="3328" width="11.42578125" style="87"/>
    <col min="3329" max="3329" width="5.5703125" style="87" customWidth="1"/>
    <col min="3330" max="3330" width="24.7109375" style="87" customWidth="1"/>
    <col min="3331" max="3332" width="24" style="87" customWidth="1"/>
    <col min="3333" max="3333" width="23.5703125" style="87" customWidth="1"/>
    <col min="3334" max="3334" width="15.28515625" style="87" customWidth="1"/>
    <col min="3335" max="3335" width="14" style="87" bestFit="1" customWidth="1"/>
    <col min="3336" max="3340" width="13.42578125" style="87" bestFit="1" customWidth="1"/>
    <col min="3341" max="3341" width="11.7109375" style="87" bestFit="1" customWidth="1"/>
    <col min="3342" max="3584" width="11.42578125" style="87"/>
    <col min="3585" max="3585" width="5.5703125" style="87" customWidth="1"/>
    <col min="3586" max="3586" width="24.7109375" style="87" customWidth="1"/>
    <col min="3587" max="3588" width="24" style="87" customWidth="1"/>
    <col min="3589" max="3589" width="23.5703125" style="87" customWidth="1"/>
    <col min="3590" max="3590" width="15.28515625" style="87" customWidth="1"/>
    <col min="3591" max="3591" width="14" style="87" bestFit="1" customWidth="1"/>
    <col min="3592" max="3596" width="13.42578125" style="87" bestFit="1" customWidth="1"/>
    <col min="3597" max="3597" width="11.7109375" style="87" bestFit="1" customWidth="1"/>
    <col min="3598" max="3840" width="11.42578125" style="87"/>
    <col min="3841" max="3841" width="5.5703125" style="87" customWidth="1"/>
    <col min="3842" max="3842" width="24.7109375" style="87" customWidth="1"/>
    <col min="3843" max="3844" width="24" style="87" customWidth="1"/>
    <col min="3845" max="3845" width="23.5703125" style="87" customWidth="1"/>
    <col min="3846" max="3846" width="15.28515625" style="87" customWidth="1"/>
    <col min="3847" max="3847" width="14" style="87" bestFit="1" customWidth="1"/>
    <col min="3848" max="3852" width="13.42578125" style="87" bestFit="1" customWidth="1"/>
    <col min="3853" max="3853" width="11.7109375" style="87" bestFit="1" customWidth="1"/>
    <col min="3854" max="4096" width="11.42578125" style="87"/>
    <col min="4097" max="4097" width="5.5703125" style="87" customWidth="1"/>
    <col min="4098" max="4098" width="24.7109375" style="87" customWidth="1"/>
    <col min="4099" max="4100" width="24" style="87" customWidth="1"/>
    <col min="4101" max="4101" width="23.5703125" style="87" customWidth="1"/>
    <col min="4102" max="4102" width="15.28515625" style="87" customWidth="1"/>
    <col min="4103" max="4103" width="14" style="87" bestFit="1" customWidth="1"/>
    <col min="4104" max="4108" width="13.42578125" style="87" bestFit="1" customWidth="1"/>
    <col min="4109" max="4109" width="11.7109375" style="87" bestFit="1" customWidth="1"/>
    <col min="4110" max="4352" width="11.42578125" style="87"/>
    <col min="4353" max="4353" width="5.5703125" style="87" customWidth="1"/>
    <col min="4354" max="4354" width="24.7109375" style="87" customWidth="1"/>
    <col min="4355" max="4356" width="24" style="87" customWidth="1"/>
    <col min="4357" max="4357" width="23.5703125" style="87" customWidth="1"/>
    <col min="4358" max="4358" width="15.28515625" style="87" customWidth="1"/>
    <col min="4359" max="4359" width="14" style="87" bestFit="1" customWidth="1"/>
    <col min="4360" max="4364" width="13.42578125" style="87" bestFit="1" customWidth="1"/>
    <col min="4365" max="4365" width="11.7109375" style="87" bestFit="1" customWidth="1"/>
    <col min="4366" max="4608" width="11.42578125" style="87"/>
    <col min="4609" max="4609" width="5.5703125" style="87" customWidth="1"/>
    <col min="4610" max="4610" width="24.7109375" style="87" customWidth="1"/>
    <col min="4611" max="4612" width="24" style="87" customWidth="1"/>
    <col min="4613" max="4613" width="23.5703125" style="87" customWidth="1"/>
    <col min="4614" max="4614" width="15.28515625" style="87" customWidth="1"/>
    <col min="4615" max="4615" width="14" style="87" bestFit="1" customWidth="1"/>
    <col min="4616" max="4620" width="13.42578125" style="87" bestFit="1" customWidth="1"/>
    <col min="4621" max="4621" width="11.7109375" style="87" bestFit="1" customWidth="1"/>
    <col min="4622" max="4864" width="11.42578125" style="87"/>
    <col min="4865" max="4865" width="5.5703125" style="87" customWidth="1"/>
    <col min="4866" max="4866" width="24.7109375" style="87" customWidth="1"/>
    <col min="4867" max="4868" width="24" style="87" customWidth="1"/>
    <col min="4869" max="4869" width="23.5703125" style="87" customWidth="1"/>
    <col min="4870" max="4870" width="15.28515625" style="87" customWidth="1"/>
    <col min="4871" max="4871" width="14" style="87" bestFit="1" customWidth="1"/>
    <col min="4872" max="4876" width="13.42578125" style="87" bestFit="1" customWidth="1"/>
    <col min="4877" max="4877" width="11.7109375" style="87" bestFit="1" customWidth="1"/>
    <col min="4878" max="5120" width="11.42578125" style="87"/>
    <col min="5121" max="5121" width="5.5703125" style="87" customWidth="1"/>
    <col min="5122" max="5122" width="24.7109375" style="87" customWidth="1"/>
    <col min="5123" max="5124" width="24" style="87" customWidth="1"/>
    <col min="5125" max="5125" width="23.5703125" style="87" customWidth="1"/>
    <col min="5126" max="5126" width="15.28515625" style="87" customWidth="1"/>
    <col min="5127" max="5127" width="14" style="87" bestFit="1" customWidth="1"/>
    <col min="5128" max="5132" width="13.42578125" style="87" bestFit="1" customWidth="1"/>
    <col min="5133" max="5133" width="11.7109375" style="87" bestFit="1" customWidth="1"/>
    <col min="5134" max="5376" width="11.42578125" style="87"/>
    <col min="5377" max="5377" width="5.5703125" style="87" customWidth="1"/>
    <col min="5378" max="5378" width="24.7109375" style="87" customWidth="1"/>
    <col min="5379" max="5380" width="24" style="87" customWidth="1"/>
    <col min="5381" max="5381" width="23.5703125" style="87" customWidth="1"/>
    <col min="5382" max="5382" width="15.28515625" style="87" customWidth="1"/>
    <col min="5383" max="5383" width="14" style="87" bestFit="1" customWidth="1"/>
    <col min="5384" max="5388" width="13.42578125" style="87" bestFit="1" customWidth="1"/>
    <col min="5389" max="5389" width="11.7109375" style="87" bestFit="1" customWidth="1"/>
    <col min="5390" max="5632" width="11.42578125" style="87"/>
    <col min="5633" max="5633" width="5.5703125" style="87" customWidth="1"/>
    <col min="5634" max="5634" width="24.7109375" style="87" customWidth="1"/>
    <col min="5635" max="5636" width="24" style="87" customWidth="1"/>
    <col min="5637" max="5637" width="23.5703125" style="87" customWidth="1"/>
    <col min="5638" max="5638" width="15.28515625" style="87" customWidth="1"/>
    <col min="5639" max="5639" width="14" style="87" bestFit="1" customWidth="1"/>
    <col min="5640" max="5644" width="13.42578125" style="87" bestFit="1" customWidth="1"/>
    <col min="5645" max="5645" width="11.7109375" style="87" bestFit="1" customWidth="1"/>
    <col min="5646" max="5888" width="11.42578125" style="87"/>
    <col min="5889" max="5889" width="5.5703125" style="87" customWidth="1"/>
    <col min="5890" max="5890" width="24.7109375" style="87" customWidth="1"/>
    <col min="5891" max="5892" width="24" style="87" customWidth="1"/>
    <col min="5893" max="5893" width="23.5703125" style="87" customWidth="1"/>
    <col min="5894" max="5894" width="15.28515625" style="87" customWidth="1"/>
    <col min="5895" max="5895" width="14" style="87" bestFit="1" customWidth="1"/>
    <col min="5896" max="5900" width="13.42578125" style="87" bestFit="1" customWidth="1"/>
    <col min="5901" max="5901" width="11.7109375" style="87" bestFit="1" customWidth="1"/>
    <col min="5902" max="6144" width="11.42578125" style="87"/>
    <col min="6145" max="6145" width="5.5703125" style="87" customWidth="1"/>
    <col min="6146" max="6146" width="24.7109375" style="87" customWidth="1"/>
    <col min="6147" max="6148" width="24" style="87" customWidth="1"/>
    <col min="6149" max="6149" width="23.5703125" style="87" customWidth="1"/>
    <col min="6150" max="6150" width="15.28515625" style="87" customWidth="1"/>
    <col min="6151" max="6151" width="14" style="87" bestFit="1" customWidth="1"/>
    <col min="6152" max="6156" width="13.42578125" style="87" bestFit="1" customWidth="1"/>
    <col min="6157" max="6157" width="11.7109375" style="87" bestFit="1" customWidth="1"/>
    <col min="6158" max="6400" width="11.42578125" style="87"/>
    <col min="6401" max="6401" width="5.5703125" style="87" customWidth="1"/>
    <col min="6402" max="6402" width="24.7109375" style="87" customWidth="1"/>
    <col min="6403" max="6404" width="24" style="87" customWidth="1"/>
    <col min="6405" max="6405" width="23.5703125" style="87" customWidth="1"/>
    <col min="6406" max="6406" width="15.28515625" style="87" customWidth="1"/>
    <col min="6407" max="6407" width="14" style="87" bestFit="1" customWidth="1"/>
    <col min="6408" max="6412" width="13.42578125" style="87" bestFit="1" customWidth="1"/>
    <col min="6413" max="6413" width="11.7109375" style="87" bestFit="1" customWidth="1"/>
    <col min="6414" max="6656" width="11.42578125" style="87"/>
    <col min="6657" max="6657" width="5.5703125" style="87" customWidth="1"/>
    <col min="6658" max="6658" width="24.7109375" style="87" customWidth="1"/>
    <col min="6659" max="6660" width="24" style="87" customWidth="1"/>
    <col min="6661" max="6661" width="23.5703125" style="87" customWidth="1"/>
    <col min="6662" max="6662" width="15.28515625" style="87" customWidth="1"/>
    <col min="6663" max="6663" width="14" style="87" bestFit="1" customWidth="1"/>
    <col min="6664" max="6668" width="13.42578125" style="87" bestFit="1" customWidth="1"/>
    <col min="6669" max="6669" width="11.7109375" style="87" bestFit="1" customWidth="1"/>
    <col min="6670" max="6912" width="11.42578125" style="87"/>
    <col min="6913" max="6913" width="5.5703125" style="87" customWidth="1"/>
    <col min="6914" max="6914" width="24.7109375" style="87" customWidth="1"/>
    <col min="6915" max="6916" width="24" style="87" customWidth="1"/>
    <col min="6917" max="6917" width="23.5703125" style="87" customWidth="1"/>
    <col min="6918" max="6918" width="15.28515625" style="87" customWidth="1"/>
    <col min="6919" max="6919" width="14" style="87" bestFit="1" customWidth="1"/>
    <col min="6920" max="6924" width="13.42578125" style="87" bestFit="1" customWidth="1"/>
    <col min="6925" max="6925" width="11.7109375" style="87" bestFit="1" customWidth="1"/>
    <col min="6926" max="7168" width="11.42578125" style="87"/>
    <col min="7169" max="7169" width="5.5703125" style="87" customWidth="1"/>
    <col min="7170" max="7170" width="24.7109375" style="87" customWidth="1"/>
    <col min="7171" max="7172" width="24" style="87" customWidth="1"/>
    <col min="7173" max="7173" width="23.5703125" style="87" customWidth="1"/>
    <col min="7174" max="7174" width="15.28515625" style="87" customWidth="1"/>
    <col min="7175" max="7175" width="14" style="87" bestFit="1" customWidth="1"/>
    <col min="7176" max="7180" width="13.42578125" style="87" bestFit="1" customWidth="1"/>
    <col min="7181" max="7181" width="11.7109375" style="87" bestFit="1" customWidth="1"/>
    <col min="7182" max="7424" width="11.42578125" style="87"/>
    <col min="7425" max="7425" width="5.5703125" style="87" customWidth="1"/>
    <col min="7426" max="7426" width="24.7109375" style="87" customWidth="1"/>
    <col min="7427" max="7428" width="24" style="87" customWidth="1"/>
    <col min="7429" max="7429" width="23.5703125" style="87" customWidth="1"/>
    <col min="7430" max="7430" width="15.28515625" style="87" customWidth="1"/>
    <col min="7431" max="7431" width="14" style="87" bestFit="1" customWidth="1"/>
    <col min="7432" max="7436" width="13.42578125" style="87" bestFit="1" customWidth="1"/>
    <col min="7437" max="7437" width="11.7109375" style="87" bestFit="1" customWidth="1"/>
    <col min="7438" max="7680" width="11.42578125" style="87"/>
    <col min="7681" max="7681" width="5.5703125" style="87" customWidth="1"/>
    <col min="7682" max="7682" width="24.7109375" style="87" customWidth="1"/>
    <col min="7683" max="7684" width="24" style="87" customWidth="1"/>
    <col min="7685" max="7685" width="23.5703125" style="87" customWidth="1"/>
    <col min="7686" max="7686" width="15.28515625" style="87" customWidth="1"/>
    <col min="7687" max="7687" width="14" style="87" bestFit="1" customWidth="1"/>
    <col min="7688" max="7692" width="13.42578125" style="87" bestFit="1" customWidth="1"/>
    <col min="7693" max="7693" width="11.7109375" style="87" bestFit="1" customWidth="1"/>
    <col min="7694" max="7936" width="11.42578125" style="87"/>
    <col min="7937" max="7937" width="5.5703125" style="87" customWidth="1"/>
    <col min="7938" max="7938" width="24.7109375" style="87" customWidth="1"/>
    <col min="7939" max="7940" width="24" style="87" customWidth="1"/>
    <col min="7941" max="7941" width="23.5703125" style="87" customWidth="1"/>
    <col min="7942" max="7942" width="15.28515625" style="87" customWidth="1"/>
    <col min="7943" max="7943" width="14" style="87" bestFit="1" customWidth="1"/>
    <col min="7944" max="7948" width="13.42578125" style="87" bestFit="1" customWidth="1"/>
    <col min="7949" max="7949" width="11.7109375" style="87" bestFit="1" customWidth="1"/>
    <col min="7950" max="8192" width="11.42578125" style="87"/>
    <col min="8193" max="8193" width="5.5703125" style="87" customWidth="1"/>
    <col min="8194" max="8194" width="24.7109375" style="87" customWidth="1"/>
    <col min="8195" max="8196" width="24" style="87" customWidth="1"/>
    <col min="8197" max="8197" width="23.5703125" style="87" customWidth="1"/>
    <col min="8198" max="8198" width="15.28515625" style="87" customWidth="1"/>
    <col min="8199" max="8199" width="14" style="87" bestFit="1" customWidth="1"/>
    <col min="8200" max="8204" width="13.42578125" style="87" bestFit="1" customWidth="1"/>
    <col min="8205" max="8205" width="11.7109375" style="87" bestFit="1" customWidth="1"/>
    <col min="8206" max="8448" width="11.42578125" style="87"/>
    <col min="8449" max="8449" width="5.5703125" style="87" customWidth="1"/>
    <col min="8450" max="8450" width="24.7109375" style="87" customWidth="1"/>
    <col min="8451" max="8452" width="24" style="87" customWidth="1"/>
    <col min="8453" max="8453" width="23.5703125" style="87" customWidth="1"/>
    <col min="8454" max="8454" width="15.28515625" style="87" customWidth="1"/>
    <col min="8455" max="8455" width="14" style="87" bestFit="1" customWidth="1"/>
    <col min="8456" max="8460" width="13.42578125" style="87" bestFit="1" customWidth="1"/>
    <col min="8461" max="8461" width="11.7109375" style="87" bestFit="1" customWidth="1"/>
    <col min="8462" max="8704" width="11.42578125" style="87"/>
    <col min="8705" max="8705" width="5.5703125" style="87" customWidth="1"/>
    <col min="8706" max="8706" width="24.7109375" style="87" customWidth="1"/>
    <col min="8707" max="8708" width="24" style="87" customWidth="1"/>
    <col min="8709" max="8709" width="23.5703125" style="87" customWidth="1"/>
    <col min="8710" max="8710" width="15.28515625" style="87" customWidth="1"/>
    <col min="8711" max="8711" width="14" style="87" bestFit="1" customWidth="1"/>
    <col min="8712" max="8716" width="13.42578125" style="87" bestFit="1" customWidth="1"/>
    <col min="8717" max="8717" width="11.7109375" style="87" bestFit="1" customWidth="1"/>
    <col min="8718" max="8960" width="11.42578125" style="87"/>
    <col min="8961" max="8961" width="5.5703125" style="87" customWidth="1"/>
    <col min="8962" max="8962" width="24.7109375" style="87" customWidth="1"/>
    <col min="8963" max="8964" width="24" style="87" customWidth="1"/>
    <col min="8965" max="8965" width="23.5703125" style="87" customWidth="1"/>
    <col min="8966" max="8966" width="15.28515625" style="87" customWidth="1"/>
    <col min="8967" max="8967" width="14" style="87" bestFit="1" customWidth="1"/>
    <col min="8968" max="8972" width="13.42578125" style="87" bestFit="1" customWidth="1"/>
    <col min="8973" max="8973" width="11.7109375" style="87" bestFit="1" customWidth="1"/>
    <col min="8974" max="9216" width="11.42578125" style="87"/>
    <col min="9217" max="9217" width="5.5703125" style="87" customWidth="1"/>
    <col min="9218" max="9218" width="24.7109375" style="87" customWidth="1"/>
    <col min="9219" max="9220" width="24" style="87" customWidth="1"/>
    <col min="9221" max="9221" width="23.5703125" style="87" customWidth="1"/>
    <col min="9222" max="9222" width="15.28515625" style="87" customWidth="1"/>
    <col min="9223" max="9223" width="14" style="87" bestFit="1" customWidth="1"/>
    <col min="9224" max="9228" width="13.42578125" style="87" bestFit="1" customWidth="1"/>
    <col min="9229" max="9229" width="11.7109375" style="87" bestFit="1" customWidth="1"/>
    <col min="9230" max="9472" width="11.42578125" style="87"/>
    <col min="9473" max="9473" width="5.5703125" style="87" customWidth="1"/>
    <col min="9474" max="9474" width="24.7109375" style="87" customWidth="1"/>
    <col min="9475" max="9476" width="24" style="87" customWidth="1"/>
    <col min="9477" max="9477" width="23.5703125" style="87" customWidth="1"/>
    <col min="9478" max="9478" width="15.28515625" style="87" customWidth="1"/>
    <col min="9479" max="9479" width="14" style="87" bestFit="1" customWidth="1"/>
    <col min="9480" max="9484" width="13.42578125" style="87" bestFit="1" customWidth="1"/>
    <col min="9485" max="9485" width="11.7109375" style="87" bestFit="1" customWidth="1"/>
    <col min="9486" max="9728" width="11.42578125" style="87"/>
    <col min="9729" max="9729" width="5.5703125" style="87" customWidth="1"/>
    <col min="9730" max="9730" width="24.7109375" style="87" customWidth="1"/>
    <col min="9731" max="9732" width="24" style="87" customWidth="1"/>
    <col min="9733" max="9733" width="23.5703125" style="87" customWidth="1"/>
    <col min="9734" max="9734" width="15.28515625" style="87" customWidth="1"/>
    <col min="9735" max="9735" width="14" style="87" bestFit="1" customWidth="1"/>
    <col min="9736" max="9740" width="13.42578125" style="87" bestFit="1" customWidth="1"/>
    <col min="9741" max="9741" width="11.7109375" style="87" bestFit="1" customWidth="1"/>
    <col min="9742" max="9984" width="11.42578125" style="87"/>
    <col min="9985" max="9985" width="5.5703125" style="87" customWidth="1"/>
    <col min="9986" max="9986" width="24.7109375" style="87" customWidth="1"/>
    <col min="9987" max="9988" width="24" style="87" customWidth="1"/>
    <col min="9989" max="9989" width="23.5703125" style="87" customWidth="1"/>
    <col min="9990" max="9990" width="15.28515625" style="87" customWidth="1"/>
    <col min="9991" max="9991" width="14" style="87" bestFit="1" customWidth="1"/>
    <col min="9992" max="9996" width="13.42578125" style="87" bestFit="1" customWidth="1"/>
    <col min="9997" max="9997" width="11.7109375" style="87" bestFit="1" customWidth="1"/>
    <col min="9998" max="10240" width="11.42578125" style="87"/>
    <col min="10241" max="10241" width="5.5703125" style="87" customWidth="1"/>
    <col min="10242" max="10242" width="24.7109375" style="87" customWidth="1"/>
    <col min="10243" max="10244" width="24" style="87" customWidth="1"/>
    <col min="10245" max="10245" width="23.5703125" style="87" customWidth="1"/>
    <col min="10246" max="10246" width="15.28515625" style="87" customWidth="1"/>
    <col min="10247" max="10247" width="14" style="87" bestFit="1" customWidth="1"/>
    <col min="10248" max="10252" width="13.42578125" style="87" bestFit="1" customWidth="1"/>
    <col min="10253" max="10253" width="11.7109375" style="87" bestFit="1" customWidth="1"/>
    <col min="10254" max="10496" width="11.42578125" style="87"/>
    <col min="10497" max="10497" width="5.5703125" style="87" customWidth="1"/>
    <col min="10498" max="10498" width="24.7109375" style="87" customWidth="1"/>
    <col min="10499" max="10500" width="24" style="87" customWidth="1"/>
    <col min="10501" max="10501" width="23.5703125" style="87" customWidth="1"/>
    <col min="10502" max="10502" width="15.28515625" style="87" customWidth="1"/>
    <col min="10503" max="10503" width="14" style="87" bestFit="1" customWidth="1"/>
    <col min="10504" max="10508" width="13.42578125" style="87" bestFit="1" customWidth="1"/>
    <col min="10509" max="10509" width="11.7109375" style="87" bestFit="1" customWidth="1"/>
    <col min="10510" max="10752" width="11.42578125" style="87"/>
    <col min="10753" max="10753" width="5.5703125" style="87" customWidth="1"/>
    <col min="10754" max="10754" width="24.7109375" style="87" customWidth="1"/>
    <col min="10755" max="10756" width="24" style="87" customWidth="1"/>
    <col min="10757" max="10757" width="23.5703125" style="87" customWidth="1"/>
    <col min="10758" max="10758" width="15.28515625" style="87" customWidth="1"/>
    <col min="10759" max="10759" width="14" style="87" bestFit="1" customWidth="1"/>
    <col min="10760" max="10764" width="13.42578125" style="87" bestFit="1" customWidth="1"/>
    <col min="10765" max="10765" width="11.7109375" style="87" bestFit="1" customWidth="1"/>
    <col min="10766" max="11008" width="11.42578125" style="87"/>
    <col min="11009" max="11009" width="5.5703125" style="87" customWidth="1"/>
    <col min="11010" max="11010" width="24.7109375" style="87" customWidth="1"/>
    <col min="11011" max="11012" width="24" style="87" customWidth="1"/>
    <col min="11013" max="11013" width="23.5703125" style="87" customWidth="1"/>
    <col min="11014" max="11014" width="15.28515625" style="87" customWidth="1"/>
    <col min="11015" max="11015" width="14" style="87" bestFit="1" customWidth="1"/>
    <col min="11016" max="11020" width="13.42578125" style="87" bestFit="1" customWidth="1"/>
    <col min="11021" max="11021" width="11.7109375" style="87" bestFit="1" customWidth="1"/>
    <col min="11022" max="11264" width="11.42578125" style="87"/>
    <col min="11265" max="11265" width="5.5703125" style="87" customWidth="1"/>
    <col min="11266" max="11266" width="24.7109375" style="87" customWidth="1"/>
    <col min="11267" max="11268" width="24" style="87" customWidth="1"/>
    <col min="11269" max="11269" width="23.5703125" style="87" customWidth="1"/>
    <col min="11270" max="11270" width="15.28515625" style="87" customWidth="1"/>
    <col min="11271" max="11271" width="14" style="87" bestFit="1" customWidth="1"/>
    <col min="11272" max="11276" width="13.42578125" style="87" bestFit="1" customWidth="1"/>
    <col min="11277" max="11277" width="11.7109375" style="87" bestFit="1" customWidth="1"/>
    <col min="11278" max="11520" width="11.42578125" style="87"/>
    <col min="11521" max="11521" width="5.5703125" style="87" customWidth="1"/>
    <col min="11522" max="11522" width="24.7109375" style="87" customWidth="1"/>
    <col min="11523" max="11524" width="24" style="87" customWidth="1"/>
    <col min="11525" max="11525" width="23.5703125" style="87" customWidth="1"/>
    <col min="11526" max="11526" width="15.28515625" style="87" customWidth="1"/>
    <col min="11527" max="11527" width="14" style="87" bestFit="1" customWidth="1"/>
    <col min="11528" max="11532" width="13.42578125" style="87" bestFit="1" customWidth="1"/>
    <col min="11533" max="11533" width="11.7109375" style="87" bestFit="1" customWidth="1"/>
    <col min="11534" max="11776" width="11.42578125" style="87"/>
    <col min="11777" max="11777" width="5.5703125" style="87" customWidth="1"/>
    <col min="11778" max="11778" width="24.7109375" style="87" customWidth="1"/>
    <col min="11779" max="11780" width="24" style="87" customWidth="1"/>
    <col min="11781" max="11781" width="23.5703125" style="87" customWidth="1"/>
    <col min="11782" max="11782" width="15.28515625" style="87" customWidth="1"/>
    <col min="11783" max="11783" width="14" style="87" bestFit="1" customWidth="1"/>
    <col min="11784" max="11788" width="13.42578125" style="87" bestFit="1" customWidth="1"/>
    <col min="11789" max="11789" width="11.7109375" style="87" bestFit="1" customWidth="1"/>
    <col min="11790" max="12032" width="11.42578125" style="87"/>
    <col min="12033" max="12033" width="5.5703125" style="87" customWidth="1"/>
    <col min="12034" max="12034" width="24.7109375" style="87" customWidth="1"/>
    <col min="12035" max="12036" width="24" style="87" customWidth="1"/>
    <col min="12037" max="12037" width="23.5703125" style="87" customWidth="1"/>
    <col min="12038" max="12038" width="15.28515625" style="87" customWidth="1"/>
    <col min="12039" max="12039" width="14" style="87" bestFit="1" customWidth="1"/>
    <col min="12040" max="12044" width="13.42578125" style="87" bestFit="1" customWidth="1"/>
    <col min="12045" max="12045" width="11.7109375" style="87" bestFit="1" customWidth="1"/>
    <col min="12046" max="12288" width="11.42578125" style="87"/>
    <col min="12289" max="12289" width="5.5703125" style="87" customWidth="1"/>
    <col min="12290" max="12290" width="24.7109375" style="87" customWidth="1"/>
    <col min="12291" max="12292" width="24" style="87" customWidth="1"/>
    <col min="12293" max="12293" width="23.5703125" style="87" customWidth="1"/>
    <col min="12294" max="12294" width="15.28515625" style="87" customWidth="1"/>
    <col min="12295" max="12295" width="14" style="87" bestFit="1" customWidth="1"/>
    <col min="12296" max="12300" width="13.42578125" style="87" bestFit="1" customWidth="1"/>
    <col min="12301" max="12301" width="11.7109375" style="87" bestFit="1" customWidth="1"/>
    <col min="12302" max="12544" width="11.42578125" style="87"/>
    <col min="12545" max="12545" width="5.5703125" style="87" customWidth="1"/>
    <col min="12546" max="12546" width="24.7109375" style="87" customWidth="1"/>
    <col min="12547" max="12548" width="24" style="87" customWidth="1"/>
    <col min="12549" max="12549" width="23.5703125" style="87" customWidth="1"/>
    <col min="12550" max="12550" width="15.28515625" style="87" customWidth="1"/>
    <col min="12551" max="12551" width="14" style="87" bestFit="1" customWidth="1"/>
    <col min="12552" max="12556" width="13.42578125" style="87" bestFit="1" customWidth="1"/>
    <col min="12557" max="12557" width="11.7109375" style="87" bestFit="1" customWidth="1"/>
    <col min="12558" max="12800" width="11.42578125" style="87"/>
    <col min="12801" max="12801" width="5.5703125" style="87" customWidth="1"/>
    <col min="12802" max="12802" width="24.7109375" style="87" customWidth="1"/>
    <col min="12803" max="12804" width="24" style="87" customWidth="1"/>
    <col min="12805" max="12805" width="23.5703125" style="87" customWidth="1"/>
    <col min="12806" max="12806" width="15.28515625" style="87" customWidth="1"/>
    <col min="12807" max="12807" width="14" style="87" bestFit="1" customWidth="1"/>
    <col min="12808" max="12812" width="13.42578125" style="87" bestFit="1" customWidth="1"/>
    <col min="12813" max="12813" width="11.7109375" style="87" bestFit="1" customWidth="1"/>
    <col min="12814" max="13056" width="11.42578125" style="87"/>
    <col min="13057" max="13057" width="5.5703125" style="87" customWidth="1"/>
    <col min="13058" max="13058" width="24.7109375" style="87" customWidth="1"/>
    <col min="13059" max="13060" width="24" style="87" customWidth="1"/>
    <col min="13061" max="13061" width="23.5703125" style="87" customWidth="1"/>
    <col min="13062" max="13062" width="15.28515625" style="87" customWidth="1"/>
    <col min="13063" max="13063" width="14" style="87" bestFit="1" customWidth="1"/>
    <col min="13064" max="13068" width="13.42578125" style="87" bestFit="1" customWidth="1"/>
    <col min="13069" max="13069" width="11.7109375" style="87" bestFit="1" customWidth="1"/>
    <col min="13070" max="13312" width="11.42578125" style="87"/>
    <col min="13313" max="13313" width="5.5703125" style="87" customWidth="1"/>
    <col min="13314" max="13314" width="24.7109375" style="87" customWidth="1"/>
    <col min="13315" max="13316" width="24" style="87" customWidth="1"/>
    <col min="13317" max="13317" width="23.5703125" style="87" customWidth="1"/>
    <col min="13318" max="13318" width="15.28515625" style="87" customWidth="1"/>
    <col min="13319" max="13319" width="14" style="87" bestFit="1" customWidth="1"/>
    <col min="13320" max="13324" width="13.42578125" style="87" bestFit="1" customWidth="1"/>
    <col min="13325" max="13325" width="11.7109375" style="87" bestFit="1" customWidth="1"/>
    <col min="13326" max="13568" width="11.42578125" style="87"/>
    <col min="13569" max="13569" width="5.5703125" style="87" customWidth="1"/>
    <col min="13570" max="13570" width="24.7109375" style="87" customWidth="1"/>
    <col min="13571" max="13572" width="24" style="87" customWidth="1"/>
    <col min="13573" max="13573" width="23.5703125" style="87" customWidth="1"/>
    <col min="13574" max="13574" width="15.28515625" style="87" customWidth="1"/>
    <col min="13575" max="13575" width="14" style="87" bestFit="1" customWidth="1"/>
    <col min="13576" max="13580" width="13.42578125" style="87" bestFit="1" customWidth="1"/>
    <col min="13581" max="13581" width="11.7109375" style="87" bestFit="1" customWidth="1"/>
    <col min="13582" max="13824" width="11.42578125" style="87"/>
    <col min="13825" max="13825" width="5.5703125" style="87" customWidth="1"/>
    <col min="13826" max="13826" width="24.7109375" style="87" customWidth="1"/>
    <col min="13827" max="13828" width="24" style="87" customWidth="1"/>
    <col min="13829" max="13829" width="23.5703125" style="87" customWidth="1"/>
    <col min="13830" max="13830" width="15.28515625" style="87" customWidth="1"/>
    <col min="13831" max="13831" width="14" style="87" bestFit="1" customWidth="1"/>
    <col min="13832" max="13836" width="13.42578125" style="87" bestFit="1" customWidth="1"/>
    <col min="13837" max="13837" width="11.7109375" style="87" bestFit="1" customWidth="1"/>
    <col min="13838" max="14080" width="11.42578125" style="87"/>
    <col min="14081" max="14081" width="5.5703125" style="87" customWidth="1"/>
    <col min="14082" max="14082" width="24.7109375" style="87" customWidth="1"/>
    <col min="14083" max="14084" width="24" style="87" customWidth="1"/>
    <col min="14085" max="14085" width="23.5703125" style="87" customWidth="1"/>
    <col min="14086" max="14086" width="15.28515625" style="87" customWidth="1"/>
    <col min="14087" max="14087" width="14" style="87" bestFit="1" customWidth="1"/>
    <col min="14088" max="14092" width="13.42578125" style="87" bestFit="1" customWidth="1"/>
    <col min="14093" max="14093" width="11.7109375" style="87" bestFit="1" customWidth="1"/>
    <col min="14094" max="14336" width="11.42578125" style="87"/>
    <col min="14337" max="14337" width="5.5703125" style="87" customWidth="1"/>
    <col min="14338" max="14338" width="24.7109375" style="87" customWidth="1"/>
    <col min="14339" max="14340" width="24" style="87" customWidth="1"/>
    <col min="14341" max="14341" width="23.5703125" style="87" customWidth="1"/>
    <col min="14342" max="14342" width="15.28515625" style="87" customWidth="1"/>
    <col min="14343" max="14343" width="14" style="87" bestFit="1" customWidth="1"/>
    <col min="14344" max="14348" width="13.42578125" style="87" bestFit="1" customWidth="1"/>
    <col min="14349" max="14349" width="11.7109375" style="87" bestFit="1" customWidth="1"/>
    <col min="14350" max="14592" width="11.42578125" style="87"/>
    <col min="14593" max="14593" width="5.5703125" style="87" customWidth="1"/>
    <col min="14594" max="14594" width="24.7109375" style="87" customWidth="1"/>
    <col min="14595" max="14596" width="24" style="87" customWidth="1"/>
    <col min="14597" max="14597" width="23.5703125" style="87" customWidth="1"/>
    <col min="14598" max="14598" width="15.28515625" style="87" customWidth="1"/>
    <col min="14599" max="14599" width="14" style="87" bestFit="1" customWidth="1"/>
    <col min="14600" max="14604" width="13.42578125" style="87" bestFit="1" customWidth="1"/>
    <col min="14605" max="14605" width="11.7109375" style="87" bestFit="1" customWidth="1"/>
    <col min="14606" max="14848" width="11.42578125" style="87"/>
    <col min="14849" max="14849" width="5.5703125" style="87" customWidth="1"/>
    <col min="14850" max="14850" width="24.7109375" style="87" customWidth="1"/>
    <col min="14851" max="14852" width="24" style="87" customWidth="1"/>
    <col min="14853" max="14853" width="23.5703125" style="87" customWidth="1"/>
    <col min="14854" max="14854" width="15.28515625" style="87" customWidth="1"/>
    <col min="14855" max="14855" width="14" style="87" bestFit="1" customWidth="1"/>
    <col min="14856" max="14860" width="13.42578125" style="87" bestFit="1" customWidth="1"/>
    <col min="14861" max="14861" width="11.7109375" style="87" bestFit="1" customWidth="1"/>
    <col min="14862" max="15104" width="11.42578125" style="87"/>
    <col min="15105" max="15105" width="5.5703125" style="87" customWidth="1"/>
    <col min="15106" max="15106" width="24.7109375" style="87" customWidth="1"/>
    <col min="15107" max="15108" width="24" style="87" customWidth="1"/>
    <col min="15109" max="15109" width="23.5703125" style="87" customWidth="1"/>
    <col min="15110" max="15110" width="15.28515625" style="87" customWidth="1"/>
    <col min="15111" max="15111" width="14" style="87" bestFit="1" customWidth="1"/>
    <col min="15112" max="15116" width="13.42578125" style="87" bestFit="1" customWidth="1"/>
    <col min="15117" max="15117" width="11.7109375" style="87" bestFit="1" customWidth="1"/>
    <col min="15118" max="15360" width="11.42578125" style="87"/>
    <col min="15361" max="15361" width="5.5703125" style="87" customWidth="1"/>
    <col min="15362" max="15362" width="24.7109375" style="87" customWidth="1"/>
    <col min="15363" max="15364" width="24" style="87" customWidth="1"/>
    <col min="15365" max="15365" width="23.5703125" style="87" customWidth="1"/>
    <col min="15366" max="15366" width="15.28515625" style="87" customWidth="1"/>
    <col min="15367" max="15367" width="14" style="87" bestFit="1" customWidth="1"/>
    <col min="15368" max="15372" width="13.42578125" style="87" bestFit="1" customWidth="1"/>
    <col min="15373" max="15373" width="11.7109375" style="87" bestFit="1" customWidth="1"/>
    <col min="15374" max="15616" width="11.42578125" style="87"/>
    <col min="15617" max="15617" width="5.5703125" style="87" customWidth="1"/>
    <col min="15618" max="15618" width="24.7109375" style="87" customWidth="1"/>
    <col min="15619" max="15620" width="24" style="87" customWidth="1"/>
    <col min="15621" max="15621" width="23.5703125" style="87" customWidth="1"/>
    <col min="15622" max="15622" width="15.28515625" style="87" customWidth="1"/>
    <col min="15623" max="15623" width="14" style="87" bestFit="1" customWidth="1"/>
    <col min="15624" max="15628" width="13.42578125" style="87" bestFit="1" customWidth="1"/>
    <col min="15629" max="15629" width="11.7109375" style="87" bestFit="1" customWidth="1"/>
    <col min="15630" max="15872" width="11.42578125" style="87"/>
    <col min="15873" max="15873" width="5.5703125" style="87" customWidth="1"/>
    <col min="15874" max="15874" width="24.7109375" style="87" customWidth="1"/>
    <col min="15875" max="15876" width="24" style="87" customWidth="1"/>
    <col min="15877" max="15877" width="23.5703125" style="87" customWidth="1"/>
    <col min="15878" max="15878" width="15.28515625" style="87" customWidth="1"/>
    <col min="15879" max="15879" width="14" style="87" bestFit="1" customWidth="1"/>
    <col min="15880" max="15884" width="13.42578125" style="87" bestFit="1" customWidth="1"/>
    <col min="15885" max="15885" width="11.7109375" style="87" bestFit="1" customWidth="1"/>
    <col min="15886" max="16128" width="11.42578125" style="87"/>
    <col min="16129" max="16129" width="5.5703125" style="87" customWidth="1"/>
    <col min="16130" max="16130" width="24.7109375" style="87" customWidth="1"/>
    <col min="16131" max="16132" width="24" style="87" customWidth="1"/>
    <col min="16133" max="16133" width="23.5703125" style="87" customWidth="1"/>
    <col min="16134" max="16134" width="15.28515625" style="87" customWidth="1"/>
    <col min="16135" max="16135" width="14" style="87" bestFit="1" customWidth="1"/>
    <col min="16136" max="16140" width="13.42578125" style="87" bestFit="1" customWidth="1"/>
    <col min="16141" max="16141" width="11.7109375" style="87" bestFit="1" customWidth="1"/>
    <col min="16142" max="16384" width="11.42578125" style="87"/>
  </cols>
  <sheetData>
    <row r="3" spans="1:8" x14ac:dyDescent="0.2">
      <c r="B3" s="360" t="s">
        <v>310</v>
      </c>
      <c r="C3" s="360"/>
      <c r="D3" s="360"/>
      <c r="E3" s="360"/>
      <c r="F3" s="360"/>
    </row>
    <row r="4" spans="1:8" x14ac:dyDescent="0.2">
      <c r="B4" s="88"/>
      <c r="C4" s="88"/>
      <c r="D4" s="88"/>
      <c r="E4" s="88"/>
      <c r="F4" s="88"/>
    </row>
    <row r="5" spans="1:8" x14ac:dyDescent="0.2">
      <c r="B5" s="360" t="s">
        <v>838</v>
      </c>
      <c r="C5" s="360"/>
      <c r="D5" s="360"/>
      <c r="E5" s="360"/>
      <c r="F5" s="360"/>
    </row>
    <row r="8" spans="1:8" x14ac:dyDescent="0.2">
      <c r="B8" s="88"/>
      <c r="C8" s="88"/>
      <c r="D8" s="88"/>
      <c r="E8" s="88"/>
      <c r="F8" s="88"/>
    </row>
    <row r="9" spans="1:8" ht="15.75" customHeight="1" thickBot="1" x14ac:dyDescent="0.25">
      <c r="B9" s="88"/>
      <c r="C9" s="88"/>
      <c r="D9" s="88"/>
      <c r="E9" s="88"/>
      <c r="F9" s="88"/>
    </row>
    <row r="10" spans="1:8" s="90" customFormat="1" ht="15" customHeight="1" thickBot="1" x14ac:dyDescent="0.25">
      <c r="A10" s="89"/>
      <c r="B10" s="361" t="s">
        <v>178</v>
      </c>
      <c r="C10" s="362"/>
      <c r="D10" s="362"/>
      <c r="E10" s="362"/>
      <c r="F10" s="363"/>
    </row>
    <row r="11" spans="1:8" x14ac:dyDescent="0.2">
      <c r="B11" s="88"/>
      <c r="C11" s="88"/>
      <c r="D11" s="88"/>
      <c r="E11" s="88"/>
      <c r="F11" s="88"/>
    </row>
    <row r="12" spans="1:8" ht="13.5" thickBot="1" x14ac:dyDescent="0.25">
      <c r="B12" s="88"/>
      <c r="C12" s="88"/>
      <c r="D12" s="88"/>
      <c r="E12" s="88"/>
      <c r="F12" s="88"/>
    </row>
    <row r="13" spans="1:8" ht="13.5" thickBot="1" x14ac:dyDescent="0.25">
      <c r="A13" s="91"/>
      <c r="B13" s="364" t="s">
        <v>179</v>
      </c>
      <c r="C13" s="92" t="s">
        <v>180</v>
      </c>
      <c r="D13" s="93" t="s">
        <v>181</v>
      </c>
      <c r="E13" s="94" t="s">
        <v>180</v>
      </c>
      <c r="F13" s="94"/>
    </row>
    <row r="14" spans="1:8" ht="13.5" thickBot="1" x14ac:dyDescent="0.25">
      <c r="A14" s="91"/>
      <c r="B14" s="365"/>
      <c r="C14" s="95" t="s">
        <v>182</v>
      </c>
      <c r="D14" s="96" t="s">
        <v>183</v>
      </c>
      <c r="E14" s="96" t="s">
        <v>184</v>
      </c>
      <c r="F14" s="95" t="s">
        <v>185</v>
      </c>
    </row>
    <row r="15" spans="1:8" ht="23.25" customHeight="1" x14ac:dyDescent="0.2">
      <c r="A15" s="91"/>
      <c r="B15" s="97" t="s">
        <v>186</v>
      </c>
      <c r="C15" s="98">
        <f>4004500+4956120+4448870</f>
        <v>13409490</v>
      </c>
      <c r="D15" s="99">
        <v>0</v>
      </c>
      <c r="E15" s="99">
        <v>13305518</v>
      </c>
      <c r="F15" s="99">
        <f>+C15-E15+D15</f>
        <v>103972</v>
      </c>
    </row>
    <row r="16" spans="1:8" ht="40.5" customHeight="1" thickBot="1" x14ac:dyDescent="0.25">
      <c r="A16" s="91"/>
      <c r="B16" s="100"/>
      <c r="C16" s="101" t="s">
        <v>254</v>
      </c>
      <c r="D16" s="102">
        <v>0</v>
      </c>
      <c r="E16" s="102"/>
      <c r="F16" s="103"/>
      <c r="G16" s="104"/>
      <c r="H16" s="104"/>
    </row>
    <row r="17" spans="1:6" ht="34.5" customHeight="1" x14ac:dyDescent="0.2">
      <c r="B17" s="105" t="s">
        <v>187</v>
      </c>
      <c r="C17" s="102">
        <v>0</v>
      </c>
      <c r="D17" s="99">
        <v>0</v>
      </c>
      <c r="E17" s="99">
        <v>0</v>
      </c>
      <c r="F17" s="99">
        <f>+C17-E17+D17</f>
        <v>0</v>
      </c>
    </row>
    <row r="18" spans="1:6" ht="34.5" customHeight="1" thickBot="1" x14ac:dyDescent="0.25">
      <c r="B18" s="106"/>
      <c r="C18" s="107"/>
      <c r="D18" s="107"/>
      <c r="E18" s="102"/>
      <c r="F18" s="102"/>
    </row>
    <row r="19" spans="1:6" x14ac:dyDescent="0.2">
      <c r="B19" s="108"/>
      <c r="C19" s="102"/>
      <c r="D19" s="102"/>
      <c r="E19" s="99"/>
      <c r="F19" s="109"/>
    </row>
    <row r="20" spans="1:6" x14ac:dyDescent="0.2">
      <c r="B20" s="108" t="s">
        <v>188</v>
      </c>
      <c r="C20" s="102">
        <v>0</v>
      </c>
      <c r="D20" s="102">
        <v>0</v>
      </c>
      <c r="E20" s="102">
        <v>0</v>
      </c>
      <c r="F20" s="102">
        <v>0</v>
      </c>
    </row>
    <row r="21" spans="1:6" x14ac:dyDescent="0.2">
      <c r="B21" s="108"/>
      <c r="C21" s="102"/>
      <c r="D21" s="102"/>
      <c r="E21" s="102"/>
      <c r="F21" s="103"/>
    </row>
    <row r="22" spans="1:6" ht="13.5" thickBot="1" x14ac:dyDescent="0.25">
      <c r="B22" s="110"/>
      <c r="C22" s="111"/>
      <c r="D22" s="111"/>
      <c r="E22" s="111"/>
      <c r="F22" s="112"/>
    </row>
    <row r="23" spans="1:6" ht="14.25" thickTop="1" thickBot="1" x14ac:dyDescent="0.25">
      <c r="B23" s="113" t="s">
        <v>189</v>
      </c>
      <c r="C23" s="107">
        <f>+C15+C17</f>
        <v>13409490</v>
      </c>
      <c r="D23" s="107">
        <f>+D15+D17</f>
        <v>0</v>
      </c>
      <c r="E23" s="107">
        <f>+E15+E17</f>
        <v>13305518</v>
      </c>
      <c r="F23" s="107">
        <f>+F15+F17</f>
        <v>103972</v>
      </c>
    </row>
    <row r="24" spans="1:6" x14ac:dyDescent="0.2">
      <c r="B24" s="114"/>
      <c r="C24" s="114"/>
      <c r="D24" s="114"/>
      <c r="E24" s="114"/>
    </row>
    <row r="25" spans="1:6" ht="41.25" customHeight="1" x14ac:dyDescent="0.2">
      <c r="A25" s="115"/>
      <c r="B25" s="366"/>
      <c r="C25" s="366"/>
      <c r="D25" s="366"/>
      <c r="E25" s="366"/>
      <c r="F25" s="366"/>
    </row>
    <row r="26" spans="1:6" x14ac:dyDescent="0.2">
      <c r="A26" s="115"/>
      <c r="B26" s="115"/>
      <c r="C26" s="115"/>
      <c r="D26" s="115"/>
      <c r="E26" s="115"/>
      <c r="F26" s="115"/>
    </row>
    <row r="27" spans="1:6" x14ac:dyDescent="0.2">
      <c r="A27" s="115"/>
      <c r="B27" s="115"/>
      <c r="C27" s="115"/>
      <c r="D27" s="115"/>
      <c r="E27" s="115"/>
      <c r="F27" s="115"/>
    </row>
    <row r="28" spans="1:6" ht="15.75" x14ac:dyDescent="0.25">
      <c r="A28" s="115"/>
      <c r="B28" s="241"/>
      <c r="C28" s="1"/>
      <c r="D28" s="1"/>
      <c r="F28" s="247"/>
    </row>
    <row r="29" spans="1:6" ht="15.75" x14ac:dyDescent="0.25">
      <c r="A29" s="115"/>
      <c r="B29" s="243"/>
      <c r="C29" s="1"/>
      <c r="D29" s="1"/>
      <c r="F29" s="247"/>
    </row>
    <row r="30" spans="1:6" x14ac:dyDescent="0.2">
      <c r="A30" s="115"/>
      <c r="B30" s="280"/>
      <c r="C30" s="115"/>
      <c r="D30" s="115"/>
      <c r="E30" s="115"/>
      <c r="F30" s="115"/>
    </row>
    <row r="31" spans="1:6" x14ac:dyDescent="0.2">
      <c r="A31" s="115"/>
      <c r="B31" s="115"/>
      <c r="C31" s="115"/>
      <c r="D31" s="115"/>
      <c r="E31" s="115"/>
      <c r="F31" s="115"/>
    </row>
    <row r="32" spans="1:6" x14ac:dyDescent="0.2">
      <c r="A32" s="115"/>
      <c r="B32" s="115"/>
      <c r="C32" s="115"/>
      <c r="D32" s="115"/>
      <c r="E32" s="115"/>
      <c r="F32" s="115"/>
    </row>
    <row r="33" spans="1:6" x14ac:dyDescent="0.2">
      <c r="A33" s="115"/>
      <c r="B33" s="115"/>
      <c r="C33" s="115"/>
      <c r="D33" s="115"/>
      <c r="E33" s="115"/>
      <c r="F33" s="115"/>
    </row>
    <row r="34" spans="1:6" x14ac:dyDescent="0.2">
      <c r="A34" s="115"/>
      <c r="B34" s="115"/>
      <c r="C34" s="115"/>
      <c r="D34" s="115"/>
      <c r="E34" s="115"/>
      <c r="F34" s="115"/>
    </row>
    <row r="35" spans="1:6" x14ac:dyDescent="0.2">
      <c r="A35" s="115"/>
      <c r="B35" s="115"/>
      <c r="C35" s="115"/>
      <c r="D35" s="115"/>
      <c r="E35" s="115"/>
      <c r="F35" s="115"/>
    </row>
    <row r="36" spans="1:6" x14ac:dyDescent="0.2">
      <c r="A36" s="115"/>
      <c r="B36" s="115"/>
      <c r="C36" s="115"/>
      <c r="D36" s="115"/>
      <c r="E36" s="115"/>
      <c r="F36" s="115"/>
    </row>
    <row r="37" spans="1:6" x14ac:dyDescent="0.2">
      <c r="A37" s="115"/>
      <c r="B37" s="115"/>
      <c r="C37" s="115"/>
      <c r="D37" s="115"/>
      <c r="E37" s="115"/>
      <c r="F37" s="115"/>
    </row>
    <row r="38" spans="1:6" x14ac:dyDescent="0.2">
      <c r="A38" s="115"/>
      <c r="B38" s="115"/>
      <c r="C38" s="115"/>
      <c r="D38" s="115"/>
      <c r="E38" s="115"/>
      <c r="F38" s="115"/>
    </row>
    <row r="39" spans="1:6" x14ac:dyDescent="0.2">
      <c r="A39" s="115"/>
      <c r="B39" s="115"/>
      <c r="C39" s="115"/>
      <c r="D39" s="115"/>
      <c r="E39" s="115"/>
      <c r="F39" s="115"/>
    </row>
    <row r="40" spans="1:6" x14ac:dyDescent="0.2">
      <c r="A40" s="115"/>
      <c r="B40" s="115"/>
      <c r="C40" s="115"/>
      <c r="D40" s="115"/>
      <c r="E40" s="115"/>
      <c r="F40" s="115"/>
    </row>
    <row r="41" spans="1:6" x14ac:dyDescent="0.2">
      <c r="A41" s="115"/>
      <c r="B41" s="115"/>
      <c r="C41" s="115"/>
      <c r="D41" s="115"/>
      <c r="E41" s="115"/>
      <c r="F41" s="115"/>
    </row>
    <row r="42" spans="1:6" x14ac:dyDescent="0.2">
      <c r="A42" s="115"/>
      <c r="B42" s="115"/>
      <c r="C42" s="115"/>
      <c r="D42" s="115"/>
      <c r="E42" s="115"/>
      <c r="F42" s="115"/>
    </row>
    <row r="43" spans="1:6" x14ac:dyDescent="0.2">
      <c r="A43" s="115"/>
      <c r="B43" s="115"/>
      <c r="C43" s="115"/>
      <c r="D43" s="115"/>
      <c r="E43" s="115"/>
      <c r="F43" s="115"/>
    </row>
    <row r="44" spans="1:6" x14ac:dyDescent="0.2">
      <c r="A44" s="115"/>
      <c r="B44" s="115"/>
      <c r="C44" s="115"/>
      <c r="D44" s="115"/>
      <c r="E44" s="115"/>
      <c r="F44" s="115"/>
    </row>
    <row r="45" spans="1:6" x14ac:dyDescent="0.2">
      <c r="A45" s="115"/>
      <c r="B45" s="115"/>
      <c r="C45" s="115"/>
      <c r="D45" s="115"/>
      <c r="E45" s="115"/>
      <c r="F45" s="115"/>
    </row>
    <row r="46" spans="1:6" x14ac:dyDescent="0.2">
      <c r="A46" s="115"/>
      <c r="B46" s="115"/>
      <c r="C46" s="115"/>
      <c r="D46" s="115"/>
      <c r="E46" s="115"/>
      <c r="F46" s="115"/>
    </row>
    <row r="47" spans="1:6" x14ac:dyDescent="0.2">
      <c r="A47" s="115"/>
      <c r="B47" s="115"/>
      <c r="C47" s="115"/>
      <c r="D47" s="115"/>
      <c r="E47" s="115"/>
      <c r="F47" s="115"/>
    </row>
    <row r="48" spans="1:6" x14ac:dyDescent="0.2">
      <c r="A48" s="115"/>
      <c r="B48" s="115"/>
      <c r="C48" s="115"/>
      <c r="D48" s="115"/>
      <c r="E48" s="115"/>
      <c r="F48" s="115"/>
    </row>
    <row r="49" spans="1:6" x14ac:dyDescent="0.2">
      <c r="A49" s="115"/>
      <c r="B49" s="115"/>
      <c r="C49" s="115"/>
      <c r="D49" s="115"/>
      <c r="E49" s="115"/>
      <c r="F49" s="115"/>
    </row>
    <row r="50" spans="1:6" x14ac:dyDescent="0.2">
      <c r="A50" s="115"/>
      <c r="B50" s="115"/>
      <c r="C50" s="115"/>
      <c r="D50" s="115"/>
      <c r="E50" s="115"/>
      <c r="F50" s="115"/>
    </row>
    <row r="51" spans="1:6" x14ac:dyDescent="0.2">
      <c r="A51" s="115"/>
      <c r="B51" s="115"/>
      <c r="C51" s="115"/>
      <c r="D51" s="115"/>
      <c r="E51" s="115"/>
      <c r="F51" s="115"/>
    </row>
    <row r="52" spans="1:6" x14ac:dyDescent="0.2">
      <c r="A52" s="115"/>
      <c r="B52" s="115"/>
      <c r="C52" s="115"/>
      <c r="D52" s="115"/>
      <c r="E52" s="115"/>
      <c r="F52" s="115"/>
    </row>
    <row r="53" spans="1:6" x14ac:dyDescent="0.2">
      <c r="A53" s="115"/>
      <c r="B53" s="115"/>
      <c r="C53" s="115"/>
      <c r="D53" s="115"/>
      <c r="E53" s="115"/>
      <c r="F53" s="115"/>
    </row>
    <row r="54" spans="1:6" x14ac:dyDescent="0.2">
      <c r="A54" s="115"/>
      <c r="B54" s="115"/>
      <c r="C54" s="115"/>
      <c r="D54" s="115"/>
      <c r="E54" s="115"/>
      <c r="F54" s="115"/>
    </row>
    <row r="55" spans="1:6" x14ac:dyDescent="0.2">
      <c r="A55" s="115"/>
      <c r="B55" s="115"/>
      <c r="C55" s="115"/>
      <c r="D55" s="115"/>
      <c r="E55" s="115"/>
      <c r="F55" s="115"/>
    </row>
    <row r="56" spans="1:6" x14ac:dyDescent="0.2">
      <c r="A56" s="115"/>
      <c r="B56" s="115"/>
      <c r="C56" s="115"/>
      <c r="D56" s="115"/>
      <c r="E56" s="115"/>
      <c r="F56" s="115"/>
    </row>
    <row r="57" spans="1:6" x14ac:dyDescent="0.2">
      <c r="A57" s="115"/>
      <c r="B57" s="115"/>
      <c r="C57" s="115"/>
      <c r="D57" s="115"/>
      <c r="E57" s="115"/>
      <c r="F57" s="115"/>
    </row>
    <row r="58" spans="1:6" x14ac:dyDescent="0.2">
      <c r="A58" s="115"/>
      <c r="B58" s="115"/>
      <c r="C58" s="115"/>
      <c r="D58" s="115"/>
      <c r="E58" s="115"/>
      <c r="F58" s="115"/>
    </row>
    <row r="59" spans="1:6" x14ac:dyDescent="0.2">
      <c r="A59" s="115"/>
      <c r="B59" s="115"/>
      <c r="C59" s="115"/>
      <c r="D59" s="115"/>
      <c r="E59" s="115"/>
      <c r="F59" s="115"/>
    </row>
    <row r="60" spans="1:6" x14ac:dyDescent="0.2">
      <c r="A60" s="115"/>
      <c r="B60" s="115"/>
      <c r="C60" s="115"/>
      <c r="D60" s="115"/>
      <c r="E60" s="115"/>
      <c r="F60" s="115"/>
    </row>
    <row r="61" spans="1:6" x14ac:dyDescent="0.2">
      <c r="A61" s="115"/>
      <c r="B61" s="115"/>
      <c r="C61" s="115"/>
      <c r="D61" s="115"/>
      <c r="E61" s="115"/>
      <c r="F61" s="115"/>
    </row>
    <row r="62" spans="1:6" x14ac:dyDescent="0.2">
      <c r="A62" s="115"/>
      <c r="B62" s="115"/>
      <c r="C62" s="115"/>
      <c r="D62" s="115"/>
      <c r="E62" s="115"/>
      <c r="F62" s="115"/>
    </row>
    <row r="63" spans="1:6" x14ac:dyDescent="0.2">
      <c r="A63" s="115"/>
      <c r="B63" s="115"/>
      <c r="C63" s="115"/>
      <c r="D63" s="115"/>
      <c r="E63" s="115"/>
      <c r="F63" s="115"/>
    </row>
    <row r="64" spans="1:6" x14ac:dyDescent="0.2">
      <c r="A64" s="115"/>
      <c r="B64" s="115"/>
      <c r="C64" s="115"/>
      <c r="D64" s="115"/>
      <c r="E64" s="115"/>
      <c r="F64" s="115"/>
    </row>
    <row r="65" spans="1:6" x14ac:dyDescent="0.2">
      <c r="A65" s="115"/>
      <c r="B65" s="115"/>
      <c r="C65" s="115"/>
      <c r="D65" s="115"/>
      <c r="E65" s="115"/>
      <c r="F65" s="115"/>
    </row>
    <row r="66" spans="1:6" x14ac:dyDescent="0.2">
      <c r="A66" s="115"/>
      <c r="B66" s="115"/>
      <c r="C66" s="115"/>
      <c r="D66" s="115"/>
      <c r="E66" s="115"/>
      <c r="F66" s="115"/>
    </row>
    <row r="67" spans="1:6" x14ac:dyDescent="0.2">
      <c r="A67" s="115"/>
      <c r="B67" s="115"/>
      <c r="C67" s="115"/>
      <c r="D67" s="115"/>
      <c r="E67" s="115"/>
      <c r="F67" s="115"/>
    </row>
    <row r="68" spans="1:6" x14ac:dyDescent="0.2">
      <c r="A68" s="115"/>
      <c r="B68" s="115"/>
      <c r="C68" s="115"/>
      <c r="D68" s="115"/>
      <c r="E68" s="115"/>
      <c r="F68" s="115"/>
    </row>
    <row r="69" spans="1:6" x14ac:dyDescent="0.2">
      <c r="A69" s="359"/>
      <c r="B69" s="359"/>
      <c r="C69" s="359"/>
      <c r="D69" s="359"/>
      <c r="E69" s="359"/>
      <c r="F69" s="359"/>
    </row>
    <row r="70" spans="1:6" x14ac:dyDescent="0.2">
      <c r="A70" s="357"/>
      <c r="B70" s="357"/>
      <c r="C70" s="357"/>
      <c r="D70" s="357"/>
      <c r="E70" s="357"/>
      <c r="F70" s="357"/>
    </row>
    <row r="71" spans="1:6" x14ac:dyDescent="0.2">
      <c r="A71" s="358"/>
      <c r="B71" s="358"/>
      <c r="C71" s="358"/>
      <c r="D71" s="358"/>
      <c r="E71" s="358"/>
      <c r="F71" s="358"/>
    </row>
    <row r="72" spans="1:6" x14ac:dyDescent="0.2">
      <c r="A72" s="359"/>
      <c r="B72" s="359"/>
      <c r="C72" s="359"/>
      <c r="D72" s="359"/>
      <c r="E72" s="359"/>
      <c r="F72" s="359"/>
    </row>
  </sheetData>
  <mergeCells count="9">
    <mergeCell ref="A70:F70"/>
    <mergeCell ref="A71:F71"/>
    <mergeCell ref="A72:F72"/>
    <mergeCell ref="B3:F3"/>
    <mergeCell ref="B5:F5"/>
    <mergeCell ref="B10:F10"/>
    <mergeCell ref="B13:B14"/>
    <mergeCell ref="B25:F25"/>
    <mergeCell ref="A69:F69"/>
  </mergeCells>
  <pageMargins left="0.86614173228346458" right="0.47244094488188981" top="0.47244094488188981" bottom="0.31496062992125984" header="0" footer="0.39370078740157483"/>
  <pageSetup orientation="landscape" r:id="rId1"/>
  <headerFooter alignWithMargins="0">
    <oddHeader xml:space="preserve">&amp;C&amp;"Arial,Negrita"
&amp;R
</oddHeader>
    <oddFooter>&amp;C&amp;14 &amp;R&amp;14 &amp;"BenguiatGot Bk BT,Negrita"44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36</vt:i4>
      </vt:variant>
      <vt:variant>
        <vt:lpstr>Rangos con nombre</vt:lpstr>
      </vt:variant>
      <vt:variant>
        <vt:i4>25</vt:i4>
      </vt:variant>
    </vt:vector>
  </HeadingPairs>
  <TitlesOfParts>
    <vt:vector size="61" baseType="lpstr">
      <vt:lpstr>Edo. Sit. Financiera</vt:lpstr>
      <vt:lpstr>Edo. de Actividades</vt:lpstr>
      <vt:lpstr>Edo. Vari. Haci. Pub.</vt:lpstr>
      <vt:lpstr>Edo. de Cambios Sit. Financ.</vt:lpstr>
      <vt:lpstr>Edo. de Flujo Efec.</vt:lpstr>
      <vt:lpstr>Edo. Ana. Activo</vt:lpstr>
      <vt:lpstr>Edo. Ana. Deu. y Pas.</vt:lpstr>
      <vt:lpstr>BALANZA DE COMPROBACION</vt:lpstr>
      <vt:lpstr>GOB. EDO</vt:lpstr>
      <vt:lpstr>R. SUB</vt:lpstr>
      <vt:lpstr>DET. SUB.</vt:lpstr>
      <vt:lpstr>RESUMEN CONCILIACIONES</vt:lpstr>
      <vt:lpstr>CTAS. BAN</vt:lpstr>
      <vt:lpstr>ESTADO ANALITICO DE INGRESOS </vt:lpstr>
      <vt:lpstr>EDO ANA PRESUP. EGRESOS </vt:lpstr>
      <vt:lpstr>EDO ANA.  DE ING.   X FINANCIAM</vt:lpstr>
      <vt:lpstr>POR TIPO DE GASTO</vt:lpstr>
      <vt:lpstr>CLASIFICACIÓN   ADMINISTRATIVA</vt:lpstr>
      <vt:lpstr>CLASIFICACIÓN  ADMON </vt:lpstr>
      <vt:lpstr>CLASIFICACIÓN  FED EST</vt:lpstr>
      <vt:lpstr>CLASIFICACION  FUNCIONAL</vt:lpstr>
      <vt:lpstr>ENDEUDAMIENTO NETO </vt:lpstr>
      <vt:lpstr>INTERESES DE LA DEUDA </vt:lpstr>
      <vt:lpstr>GASTO POR CATEGORIA PROGRAMATIC</vt:lpstr>
      <vt:lpstr>FEDERAL</vt:lpstr>
      <vt:lpstr>ESTATAL</vt:lpstr>
      <vt:lpstr>INGRESOS PROPIOS</vt:lpstr>
      <vt:lpstr>PROMEP-PRODEP</vt:lpstr>
      <vt:lpstr>FONDOS</vt:lpstr>
      <vt:lpstr>FAM</vt:lpstr>
      <vt:lpstr>ESTIMULOS FISCALES </vt:lpstr>
      <vt:lpstr>CONACYT</vt:lpstr>
      <vt:lpstr>CONACYT 2016</vt:lpstr>
      <vt:lpstr>CONCYTEQ</vt:lpstr>
      <vt:lpstr>PFCE</vt:lpstr>
      <vt:lpstr>PORTAL DE ACCESO 2017</vt:lpstr>
      <vt:lpstr>'BALANZA DE COMPROBACION'!Área_de_impresión</vt:lpstr>
      <vt:lpstr>'CLASIFICACIÓN   ADMINISTRATIVA'!Área_de_impresión</vt:lpstr>
      <vt:lpstr>'CLASIFICACIÓN  ADMON '!Área_de_impresión</vt:lpstr>
      <vt:lpstr>'CLASIFICACIÓN  FED EST'!Área_de_impresión</vt:lpstr>
      <vt:lpstr>'CLASIFICACION  FUNCIONAL'!Área_de_impresión</vt:lpstr>
      <vt:lpstr>'CTAS. BAN'!Área_de_impresión</vt:lpstr>
      <vt:lpstr>'DET. SUB.'!Área_de_impresión</vt:lpstr>
      <vt:lpstr>'Edo. Ana. Activo'!Área_de_impresión</vt:lpstr>
      <vt:lpstr>'Edo. Ana. Deu. y Pas.'!Área_de_impresión</vt:lpstr>
      <vt:lpstr>'Edo. de Actividades'!Área_de_impresión</vt:lpstr>
      <vt:lpstr>'Edo. de Cambios Sit. Financ.'!Área_de_impresión</vt:lpstr>
      <vt:lpstr>'Edo. de Flujo Efec.'!Área_de_impresión</vt:lpstr>
      <vt:lpstr>'Edo. Sit. Financiera'!Área_de_impresión</vt:lpstr>
      <vt:lpstr>'Edo. Vari. Haci. Pub.'!Área_de_impresión</vt:lpstr>
      <vt:lpstr>'ENDEUDAMIENTO NETO '!Área_de_impresión</vt:lpstr>
      <vt:lpstr>'ESTADO ANALITICO DE INGRESOS '!Área_de_impresión</vt:lpstr>
      <vt:lpstr>'GASTO POR CATEGORIA PROGRAMATIC'!Área_de_impresión</vt:lpstr>
      <vt:lpstr>'GOB. EDO'!Área_de_impresión</vt:lpstr>
      <vt:lpstr>'INGRESOS PROPIOS'!Área_de_impresión</vt:lpstr>
      <vt:lpstr>'POR TIPO DE GASTO'!Área_de_impresión</vt:lpstr>
      <vt:lpstr>'PORTAL DE ACCESO 2017'!Área_de_impresión</vt:lpstr>
      <vt:lpstr>'R. SUB'!Área_de_impresión</vt:lpstr>
      <vt:lpstr>'RESUMEN CONCILIACIONES'!Área_de_impresión</vt:lpstr>
      <vt:lpstr>'BALANZA DE COMPROBACION'!Títulos_a_imprimir</vt:lpstr>
      <vt:lpstr>'INGRESOS PROPIOS'!Títulos_a_imprimir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aolguinm</dc:creator>
  <cp:lastModifiedBy>aolguinm</cp:lastModifiedBy>
  <cp:lastPrinted>2017-04-07T18:55:38Z</cp:lastPrinted>
  <dcterms:created xsi:type="dcterms:W3CDTF">2015-07-07T17:36:27Z</dcterms:created>
  <dcterms:modified xsi:type="dcterms:W3CDTF">2017-04-11T21:30:39Z</dcterms:modified>
</cp:coreProperties>
</file>